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omments1.xml" ContentType="application/vnd.openxmlformats-officedocument.spreadsheetml.comments+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Users/juliocontreras/Library/CloudStorage/Dropbox/Grupo AC/1. Venezuela/AC Consulting/2. Operaciones/1. Proyectos/1. Ejecución/1000 - Estudio de Mercado/5. 2026/2. ENS Junio/12. Estructura informe especializado/2da solicitud/"/>
    </mc:Choice>
  </mc:AlternateContent>
  <xr:revisionPtr revIDLastSave="0" documentId="13_ncr:1_{6CB1D007-E9E6-B744-8551-7106B75F4F72}" xr6:coauthVersionLast="47" xr6:coauthVersionMax="47" xr10:uidLastSave="{00000000-0000-0000-0000-000000000000}"/>
  <bookViews>
    <workbookView xWindow="0" yWindow="600" windowWidth="38400" windowHeight="19760" activeTab="3" xr2:uid="{00000000-000D-0000-FFFF-FFFF00000000}"/>
  </bookViews>
  <sheets>
    <sheet name="Portada" sheetId="46" r:id="rId1"/>
    <sheet name="Contenido" sheetId="170" r:id="rId2"/>
    <sheet name="Metodologia" sheetId="171" r:id="rId3"/>
    <sheet name="Información del Corte" sheetId="270" r:id="rId4"/>
    <sheet name="Empresas Participantes" sheetId="308" r:id="rId5"/>
    <sheet name="Valoración" sheetId="266" r:id="rId6"/>
    <sheet name="Mapeo de cargos" sheetId="327" r:id="rId7"/>
    <sheet name="Data Empresa" sheetId="313" r:id="rId8"/>
    <sheet name="Analisis de Equidad Interna " sheetId="316" r:id="rId9"/>
    <sheet name="Analisis de Dispersión" sheetId="317" r:id="rId10"/>
    <sheet name="Analisis de Equidad Interna" sheetId="318" r:id="rId11"/>
    <sheet name="Market Analyzer" sheetId="283" r:id="rId12"/>
    <sheet name="Análisis de Competitividad" sheetId="216" r:id="rId13"/>
    <sheet name="Mapa de Calor" sheetId="297" r:id="rId14"/>
    <sheet name="Distribución de Compensación" sheetId="328" r:id="rId15"/>
    <sheet name="Propuesta de Ajuste" sheetId="302" r:id="rId16"/>
    <sheet name="ABC (Propuesta de Ajuste)" sheetId="323" r:id="rId17"/>
    <sheet name="Simulador de Ajuste Salarial" sheetId="300" r:id="rId18"/>
    <sheet name="Data" sheetId="325" r:id="rId19"/>
    <sheet name="Data Mercado" sheetId="246" r:id="rId20"/>
    <sheet name="Acerca de AC Consulting" sheetId="326" r:id="rId21"/>
    <sheet name="Acerca de AC Consulting " sheetId="173" r:id="rId22"/>
    <sheet name="Portafolio de Productos" sheetId="174" r:id="rId23"/>
    <sheet name="Contacto" sheetId="175" r:id="rId24"/>
  </sheets>
  <definedNames>
    <definedName name="_xlnm._FilterDatabase" localSheetId="12" hidden="1">'Análisis de Competitividad'!$A$10:$U$10</definedName>
    <definedName name="_xlnm._FilterDatabase" localSheetId="9" hidden="1">'Analisis de Dispersión'!$A$9:$F$159</definedName>
    <definedName name="_xlnm._FilterDatabase" localSheetId="10" hidden="1">'Analisis de Equidad Interna'!$A$10:$K$160</definedName>
    <definedName name="_xlnm._FilterDatabase" localSheetId="7" hidden="1">'Data Empresa'!$A$12:$AO$162</definedName>
    <definedName name="_xlnm._FilterDatabase" localSheetId="4" hidden="1">'Empresas Participantes'!$A$32:$C$32</definedName>
    <definedName name="_xlnm._FilterDatabase" localSheetId="13" hidden="1">'Mapa de Calor'!$A$10:$K$10</definedName>
    <definedName name="_xlnm._FilterDatabase" localSheetId="17" hidden="1">'Simulador de Ajuste Salarial'!$A$14:$Q$157</definedName>
    <definedName name="_xlchart.v1.0" hidden="1">'Empresas Participantes'!$T$2:$T$33</definedName>
    <definedName name="_xlchart.v1.1" hidden="1">'Empresas Participantes'!$V$2:$V$33</definedName>
    <definedName name="_xlchart.v1.2" hidden="1">'Empresas Participantes'!$X$2:$X$4</definedName>
    <definedName name="_xlchart.v1.3" hidden="1">'Empresas Participantes'!$Z$2:$Z$4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14" i="300" l="1"/>
  <c r="Q1014" i="300" s="1"/>
  <c r="T1014" i="300" s="1"/>
  <c r="I1014" i="300"/>
  <c r="G1014" i="300"/>
  <c r="H1014" i="300" s="1"/>
  <c r="P1013" i="300"/>
  <c r="Q1013" i="300" s="1"/>
  <c r="T1013" i="300" s="1"/>
  <c r="I1013" i="300"/>
  <c r="G1013" i="300"/>
  <c r="H1013" i="300" s="1"/>
  <c r="P1012" i="300"/>
  <c r="Q1012" i="300" s="1"/>
  <c r="T1012" i="300" s="1"/>
  <c r="I1012" i="300"/>
  <c r="G1012" i="300"/>
  <c r="H1012" i="300" s="1"/>
  <c r="P1011" i="300"/>
  <c r="Q1011" i="300" s="1"/>
  <c r="T1011" i="300" s="1"/>
  <c r="I1011" i="300"/>
  <c r="G1011" i="300"/>
  <c r="H1011" i="300" s="1"/>
  <c r="P1010" i="300"/>
  <c r="Q1010" i="300" s="1"/>
  <c r="T1010" i="300" s="1"/>
  <c r="I1010" i="300"/>
  <c r="G1010" i="300"/>
  <c r="H1010" i="300" s="1"/>
  <c r="P1009" i="300"/>
  <c r="Q1009" i="300" s="1"/>
  <c r="T1009" i="300" s="1"/>
  <c r="I1009" i="300"/>
  <c r="G1009" i="300"/>
  <c r="H1009" i="300" s="1"/>
  <c r="P1008" i="300"/>
  <c r="Q1008" i="300" s="1"/>
  <c r="T1008" i="300" s="1"/>
  <c r="I1008" i="300"/>
  <c r="G1008" i="300"/>
  <c r="H1008" i="300" s="1"/>
  <c r="P1007" i="300"/>
  <c r="Q1007" i="300" s="1"/>
  <c r="T1007" i="300" s="1"/>
  <c r="I1007" i="300"/>
  <c r="G1007" i="300"/>
  <c r="H1007" i="300" s="1"/>
  <c r="P1006" i="300"/>
  <c r="Q1006" i="300" s="1"/>
  <c r="T1006" i="300" s="1"/>
  <c r="I1006" i="300"/>
  <c r="G1006" i="300"/>
  <c r="H1006" i="300" s="1"/>
  <c r="P1005" i="300"/>
  <c r="Q1005" i="300" s="1"/>
  <c r="T1005" i="300" s="1"/>
  <c r="I1005" i="300"/>
  <c r="G1005" i="300"/>
  <c r="H1005" i="300" s="1"/>
  <c r="P1004" i="300"/>
  <c r="Q1004" i="300" s="1"/>
  <c r="T1004" i="300" s="1"/>
  <c r="I1004" i="300"/>
  <c r="G1004" i="300"/>
  <c r="H1004" i="300" s="1"/>
  <c r="P1003" i="300"/>
  <c r="Q1003" i="300" s="1"/>
  <c r="T1003" i="300" s="1"/>
  <c r="I1003" i="300"/>
  <c r="G1003" i="300"/>
  <c r="H1003" i="300" s="1"/>
  <c r="P1002" i="300"/>
  <c r="Q1002" i="300" s="1"/>
  <c r="T1002" i="300" s="1"/>
  <c r="I1002" i="300"/>
  <c r="G1002" i="300"/>
  <c r="H1002" i="300" s="1"/>
  <c r="P1001" i="300"/>
  <c r="Q1001" i="300" s="1"/>
  <c r="T1001" i="300" s="1"/>
  <c r="I1001" i="300"/>
  <c r="G1001" i="300"/>
  <c r="H1001" i="300" s="1"/>
  <c r="P1000" i="300"/>
  <c r="Q1000" i="300" s="1"/>
  <c r="T1000" i="300" s="1"/>
  <c r="I1000" i="300"/>
  <c r="G1000" i="300"/>
  <c r="H1000" i="300" s="1"/>
  <c r="P999" i="300"/>
  <c r="Q999" i="300" s="1"/>
  <c r="T999" i="300" s="1"/>
  <c r="I999" i="300"/>
  <c r="G999" i="300"/>
  <c r="H999" i="300" s="1"/>
  <c r="P998" i="300"/>
  <c r="Q998" i="300" s="1"/>
  <c r="T998" i="300" s="1"/>
  <c r="I998" i="300"/>
  <c r="G998" i="300"/>
  <c r="H998" i="300" s="1"/>
  <c r="P997" i="300"/>
  <c r="Q997" i="300" s="1"/>
  <c r="T997" i="300" s="1"/>
  <c r="I997" i="300"/>
  <c r="G997" i="300"/>
  <c r="H997" i="300" s="1"/>
  <c r="P996" i="300"/>
  <c r="Q996" i="300" s="1"/>
  <c r="T996" i="300" s="1"/>
  <c r="I996" i="300"/>
  <c r="G996" i="300"/>
  <c r="H996" i="300" s="1"/>
  <c r="P995" i="300"/>
  <c r="Q995" i="300" s="1"/>
  <c r="T995" i="300" s="1"/>
  <c r="I995" i="300"/>
  <c r="G995" i="300"/>
  <c r="H995" i="300" s="1"/>
  <c r="P994" i="300"/>
  <c r="Q994" i="300" s="1"/>
  <c r="T994" i="300" s="1"/>
  <c r="I994" i="300"/>
  <c r="G994" i="300"/>
  <c r="H994" i="300" s="1"/>
  <c r="P993" i="300"/>
  <c r="Q993" i="300" s="1"/>
  <c r="T993" i="300" s="1"/>
  <c r="I993" i="300"/>
  <c r="G993" i="300"/>
  <c r="H993" i="300" s="1"/>
  <c r="P992" i="300"/>
  <c r="Q992" i="300" s="1"/>
  <c r="T992" i="300" s="1"/>
  <c r="I992" i="300"/>
  <c r="G992" i="300"/>
  <c r="H992" i="300" s="1"/>
  <c r="P991" i="300"/>
  <c r="Q991" i="300" s="1"/>
  <c r="T991" i="300" s="1"/>
  <c r="I991" i="300"/>
  <c r="G991" i="300"/>
  <c r="H991" i="300" s="1"/>
  <c r="P990" i="300"/>
  <c r="Q990" i="300" s="1"/>
  <c r="T990" i="300" s="1"/>
  <c r="I990" i="300"/>
  <c r="G990" i="300"/>
  <c r="H990" i="300" s="1"/>
  <c r="P989" i="300"/>
  <c r="Q989" i="300" s="1"/>
  <c r="T989" i="300" s="1"/>
  <c r="I989" i="300"/>
  <c r="G989" i="300"/>
  <c r="H989" i="300" s="1"/>
  <c r="P988" i="300"/>
  <c r="Q988" i="300" s="1"/>
  <c r="T988" i="300" s="1"/>
  <c r="I988" i="300"/>
  <c r="G988" i="300"/>
  <c r="H988" i="300" s="1"/>
  <c r="P987" i="300"/>
  <c r="Q987" i="300" s="1"/>
  <c r="T987" i="300" s="1"/>
  <c r="I987" i="300"/>
  <c r="G987" i="300"/>
  <c r="H987" i="300" s="1"/>
  <c r="P986" i="300"/>
  <c r="Q986" i="300" s="1"/>
  <c r="T986" i="300" s="1"/>
  <c r="I986" i="300"/>
  <c r="G986" i="300"/>
  <c r="H986" i="300" s="1"/>
  <c r="P985" i="300"/>
  <c r="Q985" i="300" s="1"/>
  <c r="T985" i="300" s="1"/>
  <c r="I985" i="300"/>
  <c r="G985" i="300"/>
  <c r="H985" i="300" s="1"/>
  <c r="P984" i="300"/>
  <c r="Q984" i="300" s="1"/>
  <c r="T984" i="300" s="1"/>
  <c r="I984" i="300"/>
  <c r="G984" i="300"/>
  <c r="H984" i="300" s="1"/>
  <c r="P983" i="300"/>
  <c r="Q983" i="300" s="1"/>
  <c r="T983" i="300" s="1"/>
  <c r="I983" i="300"/>
  <c r="G983" i="300"/>
  <c r="H983" i="300" s="1"/>
  <c r="P982" i="300"/>
  <c r="Q982" i="300" s="1"/>
  <c r="T982" i="300" s="1"/>
  <c r="I982" i="300"/>
  <c r="G982" i="300"/>
  <c r="H982" i="300" s="1"/>
  <c r="P981" i="300"/>
  <c r="Q981" i="300" s="1"/>
  <c r="T981" i="300" s="1"/>
  <c r="I981" i="300"/>
  <c r="G981" i="300"/>
  <c r="H981" i="300" s="1"/>
  <c r="P980" i="300"/>
  <c r="Q980" i="300" s="1"/>
  <c r="T980" i="300" s="1"/>
  <c r="I980" i="300"/>
  <c r="G980" i="300"/>
  <c r="H980" i="300" s="1"/>
  <c r="P979" i="300"/>
  <c r="Q979" i="300" s="1"/>
  <c r="T979" i="300" s="1"/>
  <c r="I979" i="300"/>
  <c r="G979" i="300"/>
  <c r="H979" i="300" s="1"/>
  <c r="P978" i="300"/>
  <c r="Q978" i="300" s="1"/>
  <c r="T978" i="300" s="1"/>
  <c r="I978" i="300"/>
  <c r="G978" i="300"/>
  <c r="H978" i="300" s="1"/>
  <c r="P977" i="300"/>
  <c r="Q977" i="300" s="1"/>
  <c r="T977" i="300" s="1"/>
  <c r="I977" i="300"/>
  <c r="G977" i="300"/>
  <c r="H977" i="300" s="1"/>
  <c r="P976" i="300"/>
  <c r="Q976" i="300" s="1"/>
  <c r="T976" i="300" s="1"/>
  <c r="I976" i="300"/>
  <c r="G976" i="300"/>
  <c r="H976" i="300" s="1"/>
  <c r="P975" i="300"/>
  <c r="Q975" i="300" s="1"/>
  <c r="T975" i="300" s="1"/>
  <c r="I975" i="300"/>
  <c r="G975" i="300"/>
  <c r="H975" i="300" s="1"/>
  <c r="P974" i="300"/>
  <c r="Q974" i="300" s="1"/>
  <c r="T974" i="300" s="1"/>
  <c r="I974" i="300"/>
  <c r="G974" i="300"/>
  <c r="H974" i="300" s="1"/>
  <c r="P973" i="300"/>
  <c r="Q973" i="300" s="1"/>
  <c r="T973" i="300" s="1"/>
  <c r="I973" i="300"/>
  <c r="G973" i="300"/>
  <c r="H973" i="300" s="1"/>
  <c r="P972" i="300"/>
  <c r="Q972" i="300" s="1"/>
  <c r="T972" i="300" s="1"/>
  <c r="I972" i="300"/>
  <c r="G972" i="300"/>
  <c r="H972" i="300" s="1"/>
  <c r="P971" i="300"/>
  <c r="Q971" i="300" s="1"/>
  <c r="T971" i="300" s="1"/>
  <c r="I971" i="300"/>
  <c r="G971" i="300"/>
  <c r="H971" i="300" s="1"/>
  <c r="P970" i="300"/>
  <c r="Q970" i="300" s="1"/>
  <c r="T970" i="300" s="1"/>
  <c r="I970" i="300"/>
  <c r="G970" i="300"/>
  <c r="H970" i="300" s="1"/>
  <c r="P969" i="300"/>
  <c r="Q969" i="300" s="1"/>
  <c r="T969" i="300" s="1"/>
  <c r="I969" i="300"/>
  <c r="G969" i="300"/>
  <c r="H969" i="300" s="1"/>
  <c r="P968" i="300"/>
  <c r="Q968" i="300" s="1"/>
  <c r="T968" i="300" s="1"/>
  <c r="I968" i="300"/>
  <c r="G968" i="300"/>
  <c r="H968" i="300" s="1"/>
  <c r="P967" i="300"/>
  <c r="Q967" i="300" s="1"/>
  <c r="T967" i="300" s="1"/>
  <c r="I967" i="300"/>
  <c r="G967" i="300"/>
  <c r="H967" i="300" s="1"/>
  <c r="P966" i="300"/>
  <c r="Q966" i="300" s="1"/>
  <c r="T966" i="300" s="1"/>
  <c r="I966" i="300"/>
  <c r="G966" i="300"/>
  <c r="H966" i="300" s="1"/>
  <c r="P965" i="300"/>
  <c r="Q965" i="300" s="1"/>
  <c r="T965" i="300" s="1"/>
  <c r="I965" i="300"/>
  <c r="G965" i="300"/>
  <c r="H965" i="300" s="1"/>
  <c r="P964" i="300"/>
  <c r="Q964" i="300" s="1"/>
  <c r="T964" i="300" s="1"/>
  <c r="I964" i="300"/>
  <c r="G964" i="300"/>
  <c r="H964" i="300" s="1"/>
  <c r="P963" i="300"/>
  <c r="Q963" i="300" s="1"/>
  <c r="T963" i="300" s="1"/>
  <c r="I963" i="300"/>
  <c r="G963" i="300"/>
  <c r="H963" i="300" s="1"/>
  <c r="P962" i="300"/>
  <c r="Q962" i="300" s="1"/>
  <c r="T962" i="300" s="1"/>
  <c r="I962" i="300"/>
  <c r="G962" i="300"/>
  <c r="H962" i="300" s="1"/>
  <c r="P961" i="300"/>
  <c r="Q961" i="300" s="1"/>
  <c r="T961" i="300" s="1"/>
  <c r="I961" i="300"/>
  <c r="G961" i="300"/>
  <c r="H961" i="300" s="1"/>
  <c r="P960" i="300"/>
  <c r="Q960" i="300" s="1"/>
  <c r="T960" i="300" s="1"/>
  <c r="I960" i="300"/>
  <c r="G960" i="300"/>
  <c r="H960" i="300" s="1"/>
  <c r="P959" i="300"/>
  <c r="Q959" i="300" s="1"/>
  <c r="T959" i="300" s="1"/>
  <c r="I959" i="300"/>
  <c r="G959" i="300"/>
  <c r="H959" i="300" s="1"/>
  <c r="P958" i="300"/>
  <c r="Q958" i="300" s="1"/>
  <c r="T958" i="300" s="1"/>
  <c r="I958" i="300"/>
  <c r="G958" i="300"/>
  <c r="H958" i="300" s="1"/>
  <c r="P957" i="300"/>
  <c r="Q957" i="300" s="1"/>
  <c r="T957" i="300" s="1"/>
  <c r="I957" i="300"/>
  <c r="G957" i="300"/>
  <c r="H957" i="300" s="1"/>
  <c r="P956" i="300"/>
  <c r="Q956" i="300" s="1"/>
  <c r="T956" i="300" s="1"/>
  <c r="I956" i="300"/>
  <c r="G956" i="300"/>
  <c r="H956" i="300" s="1"/>
  <c r="P955" i="300"/>
  <c r="Q955" i="300" s="1"/>
  <c r="T955" i="300" s="1"/>
  <c r="I955" i="300"/>
  <c r="G955" i="300"/>
  <c r="H955" i="300" s="1"/>
  <c r="P954" i="300"/>
  <c r="Q954" i="300" s="1"/>
  <c r="T954" i="300" s="1"/>
  <c r="I954" i="300"/>
  <c r="G954" i="300"/>
  <c r="H954" i="300" s="1"/>
  <c r="P953" i="300"/>
  <c r="Q953" i="300" s="1"/>
  <c r="T953" i="300" s="1"/>
  <c r="I953" i="300"/>
  <c r="G953" i="300"/>
  <c r="H953" i="300" s="1"/>
  <c r="P952" i="300"/>
  <c r="Q952" i="300" s="1"/>
  <c r="T952" i="300" s="1"/>
  <c r="I952" i="300"/>
  <c r="G952" i="300"/>
  <c r="H952" i="300" s="1"/>
  <c r="P951" i="300"/>
  <c r="Q951" i="300" s="1"/>
  <c r="T951" i="300" s="1"/>
  <c r="I951" i="300"/>
  <c r="G951" i="300"/>
  <c r="H951" i="300" s="1"/>
  <c r="P950" i="300"/>
  <c r="Q950" i="300" s="1"/>
  <c r="T950" i="300" s="1"/>
  <c r="I950" i="300"/>
  <c r="G950" i="300"/>
  <c r="H950" i="300" s="1"/>
  <c r="P949" i="300"/>
  <c r="Q949" i="300" s="1"/>
  <c r="T949" i="300" s="1"/>
  <c r="I949" i="300"/>
  <c r="G949" i="300"/>
  <c r="H949" i="300" s="1"/>
  <c r="P948" i="300"/>
  <c r="Q948" i="300" s="1"/>
  <c r="T948" i="300" s="1"/>
  <c r="I948" i="300"/>
  <c r="G948" i="300"/>
  <c r="H948" i="300" s="1"/>
  <c r="P947" i="300"/>
  <c r="Q947" i="300" s="1"/>
  <c r="T947" i="300" s="1"/>
  <c r="I947" i="300"/>
  <c r="G947" i="300"/>
  <c r="H947" i="300" s="1"/>
  <c r="P946" i="300"/>
  <c r="Q946" i="300" s="1"/>
  <c r="T946" i="300" s="1"/>
  <c r="I946" i="300"/>
  <c r="G946" i="300"/>
  <c r="H946" i="300" s="1"/>
  <c r="P945" i="300"/>
  <c r="Q945" i="300" s="1"/>
  <c r="T945" i="300" s="1"/>
  <c r="I945" i="300"/>
  <c r="G945" i="300"/>
  <c r="H945" i="300" s="1"/>
  <c r="P944" i="300"/>
  <c r="Q944" i="300" s="1"/>
  <c r="T944" i="300" s="1"/>
  <c r="I944" i="300"/>
  <c r="G944" i="300"/>
  <c r="H944" i="300" s="1"/>
  <c r="P943" i="300"/>
  <c r="Q943" i="300" s="1"/>
  <c r="T943" i="300" s="1"/>
  <c r="I943" i="300"/>
  <c r="G943" i="300"/>
  <c r="H943" i="300" s="1"/>
  <c r="P942" i="300"/>
  <c r="Q942" i="300" s="1"/>
  <c r="T942" i="300" s="1"/>
  <c r="I942" i="300"/>
  <c r="G942" i="300"/>
  <c r="H942" i="300" s="1"/>
  <c r="P941" i="300"/>
  <c r="Q941" i="300" s="1"/>
  <c r="T941" i="300" s="1"/>
  <c r="I941" i="300"/>
  <c r="G941" i="300"/>
  <c r="H941" i="300" s="1"/>
  <c r="P940" i="300"/>
  <c r="Q940" i="300" s="1"/>
  <c r="T940" i="300" s="1"/>
  <c r="I940" i="300"/>
  <c r="G940" i="300"/>
  <c r="H940" i="300" s="1"/>
  <c r="P939" i="300"/>
  <c r="Q939" i="300" s="1"/>
  <c r="T939" i="300" s="1"/>
  <c r="I939" i="300"/>
  <c r="G939" i="300"/>
  <c r="H939" i="300" s="1"/>
  <c r="P938" i="300"/>
  <c r="Q938" i="300" s="1"/>
  <c r="T938" i="300" s="1"/>
  <c r="I938" i="300"/>
  <c r="G938" i="300"/>
  <c r="H938" i="300" s="1"/>
  <c r="P937" i="300"/>
  <c r="Q937" i="300" s="1"/>
  <c r="T937" i="300" s="1"/>
  <c r="I937" i="300"/>
  <c r="G937" i="300"/>
  <c r="H937" i="300" s="1"/>
  <c r="P936" i="300"/>
  <c r="Q936" i="300" s="1"/>
  <c r="T936" i="300" s="1"/>
  <c r="I936" i="300"/>
  <c r="G936" i="300"/>
  <c r="H936" i="300" s="1"/>
  <c r="P935" i="300"/>
  <c r="Q935" i="300" s="1"/>
  <c r="T935" i="300" s="1"/>
  <c r="I935" i="300"/>
  <c r="G935" i="300"/>
  <c r="H935" i="300" s="1"/>
  <c r="P934" i="300"/>
  <c r="Q934" i="300" s="1"/>
  <c r="T934" i="300" s="1"/>
  <c r="I934" i="300"/>
  <c r="G934" i="300"/>
  <c r="H934" i="300" s="1"/>
  <c r="P933" i="300"/>
  <c r="Q933" i="300" s="1"/>
  <c r="T933" i="300" s="1"/>
  <c r="I933" i="300"/>
  <c r="G933" i="300"/>
  <c r="H933" i="300" s="1"/>
  <c r="P932" i="300"/>
  <c r="Q932" i="300" s="1"/>
  <c r="T932" i="300" s="1"/>
  <c r="I932" i="300"/>
  <c r="G932" i="300"/>
  <c r="H932" i="300" s="1"/>
  <c r="P931" i="300"/>
  <c r="Q931" i="300" s="1"/>
  <c r="T931" i="300" s="1"/>
  <c r="I931" i="300"/>
  <c r="G931" i="300"/>
  <c r="H931" i="300" s="1"/>
  <c r="P930" i="300"/>
  <c r="Q930" i="300" s="1"/>
  <c r="T930" i="300" s="1"/>
  <c r="I930" i="300"/>
  <c r="G930" i="300"/>
  <c r="H930" i="300" s="1"/>
  <c r="P929" i="300"/>
  <c r="Q929" i="300" s="1"/>
  <c r="T929" i="300" s="1"/>
  <c r="I929" i="300"/>
  <c r="G929" i="300"/>
  <c r="H929" i="300" s="1"/>
  <c r="P928" i="300"/>
  <c r="Q928" i="300" s="1"/>
  <c r="T928" i="300" s="1"/>
  <c r="I928" i="300"/>
  <c r="G928" i="300"/>
  <c r="H928" i="300" s="1"/>
  <c r="P927" i="300"/>
  <c r="Q927" i="300" s="1"/>
  <c r="T927" i="300" s="1"/>
  <c r="I927" i="300"/>
  <c r="G927" i="300"/>
  <c r="H927" i="300" s="1"/>
  <c r="P926" i="300"/>
  <c r="Q926" i="300" s="1"/>
  <c r="T926" i="300" s="1"/>
  <c r="I926" i="300"/>
  <c r="G926" i="300"/>
  <c r="H926" i="300" s="1"/>
  <c r="P925" i="300"/>
  <c r="Q925" i="300" s="1"/>
  <c r="T925" i="300" s="1"/>
  <c r="I925" i="300"/>
  <c r="G925" i="300"/>
  <c r="H925" i="300" s="1"/>
  <c r="P924" i="300"/>
  <c r="Q924" i="300" s="1"/>
  <c r="T924" i="300" s="1"/>
  <c r="I924" i="300"/>
  <c r="G924" i="300"/>
  <c r="H924" i="300" s="1"/>
  <c r="P923" i="300"/>
  <c r="Q923" i="300" s="1"/>
  <c r="T923" i="300" s="1"/>
  <c r="I923" i="300"/>
  <c r="G923" i="300"/>
  <c r="H923" i="300" s="1"/>
  <c r="P922" i="300"/>
  <c r="Q922" i="300" s="1"/>
  <c r="T922" i="300" s="1"/>
  <c r="I922" i="300"/>
  <c r="G922" i="300"/>
  <c r="H922" i="300" s="1"/>
  <c r="P921" i="300"/>
  <c r="Q921" i="300" s="1"/>
  <c r="T921" i="300" s="1"/>
  <c r="I921" i="300"/>
  <c r="G921" i="300"/>
  <c r="H921" i="300" s="1"/>
  <c r="P920" i="300"/>
  <c r="Q920" i="300" s="1"/>
  <c r="T920" i="300" s="1"/>
  <c r="I920" i="300"/>
  <c r="G920" i="300"/>
  <c r="H920" i="300" s="1"/>
  <c r="P919" i="300"/>
  <c r="Q919" i="300" s="1"/>
  <c r="T919" i="300" s="1"/>
  <c r="I919" i="300"/>
  <c r="G919" i="300"/>
  <c r="H919" i="300" s="1"/>
  <c r="P918" i="300"/>
  <c r="Q918" i="300" s="1"/>
  <c r="T918" i="300" s="1"/>
  <c r="I918" i="300"/>
  <c r="G918" i="300"/>
  <c r="H918" i="300" s="1"/>
  <c r="P917" i="300"/>
  <c r="Q917" i="300" s="1"/>
  <c r="T917" i="300" s="1"/>
  <c r="I917" i="300"/>
  <c r="G917" i="300"/>
  <c r="H917" i="300" s="1"/>
  <c r="P916" i="300"/>
  <c r="Q916" i="300" s="1"/>
  <c r="T916" i="300" s="1"/>
  <c r="I916" i="300"/>
  <c r="G916" i="300"/>
  <c r="H916" i="300" s="1"/>
  <c r="P915" i="300"/>
  <c r="Q915" i="300" s="1"/>
  <c r="T915" i="300" s="1"/>
  <c r="I915" i="300"/>
  <c r="G915" i="300"/>
  <c r="H915" i="300" s="1"/>
  <c r="P914" i="300"/>
  <c r="Q914" i="300" s="1"/>
  <c r="T914" i="300" s="1"/>
  <c r="I914" i="300"/>
  <c r="G914" i="300"/>
  <c r="H914" i="300" s="1"/>
  <c r="P913" i="300"/>
  <c r="Q913" i="300" s="1"/>
  <c r="T913" i="300" s="1"/>
  <c r="I913" i="300"/>
  <c r="G913" i="300"/>
  <c r="H913" i="300" s="1"/>
  <c r="P912" i="300"/>
  <c r="Q912" i="300" s="1"/>
  <c r="T912" i="300" s="1"/>
  <c r="I912" i="300"/>
  <c r="G912" i="300"/>
  <c r="H912" i="300" s="1"/>
  <c r="P911" i="300"/>
  <c r="Q911" i="300" s="1"/>
  <c r="T911" i="300" s="1"/>
  <c r="I911" i="300"/>
  <c r="G911" i="300"/>
  <c r="H911" i="300" s="1"/>
  <c r="P910" i="300"/>
  <c r="Q910" i="300" s="1"/>
  <c r="T910" i="300" s="1"/>
  <c r="I910" i="300"/>
  <c r="G910" i="300"/>
  <c r="H910" i="300" s="1"/>
  <c r="P909" i="300"/>
  <c r="Q909" i="300" s="1"/>
  <c r="T909" i="300" s="1"/>
  <c r="I909" i="300"/>
  <c r="G909" i="300"/>
  <c r="H909" i="300" s="1"/>
  <c r="P908" i="300"/>
  <c r="Q908" i="300" s="1"/>
  <c r="T908" i="300" s="1"/>
  <c r="I908" i="300"/>
  <c r="G908" i="300"/>
  <c r="H908" i="300" s="1"/>
  <c r="P907" i="300"/>
  <c r="Q907" i="300" s="1"/>
  <c r="T907" i="300" s="1"/>
  <c r="I907" i="300"/>
  <c r="G907" i="300"/>
  <c r="H907" i="300" s="1"/>
  <c r="P906" i="300"/>
  <c r="Q906" i="300" s="1"/>
  <c r="T906" i="300" s="1"/>
  <c r="I906" i="300"/>
  <c r="G906" i="300"/>
  <c r="H906" i="300" s="1"/>
  <c r="P905" i="300"/>
  <c r="Q905" i="300" s="1"/>
  <c r="T905" i="300" s="1"/>
  <c r="I905" i="300"/>
  <c r="G905" i="300"/>
  <c r="H905" i="300" s="1"/>
  <c r="P904" i="300"/>
  <c r="Q904" i="300" s="1"/>
  <c r="T904" i="300" s="1"/>
  <c r="I904" i="300"/>
  <c r="G904" i="300"/>
  <c r="H904" i="300" s="1"/>
  <c r="P903" i="300"/>
  <c r="Q903" i="300" s="1"/>
  <c r="T903" i="300" s="1"/>
  <c r="I903" i="300"/>
  <c r="G903" i="300"/>
  <c r="H903" i="300" s="1"/>
  <c r="P902" i="300"/>
  <c r="Q902" i="300" s="1"/>
  <c r="T902" i="300" s="1"/>
  <c r="I902" i="300"/>
  <c r="G902" i="300"/>
  <c r="H902" i="300" s="1"/>
  <c r="P901" i="300"/>
  <c r="Q901" i="300" s="1"/>
  <c r="T901" i="300" s="1"/>
  <c r="I901" i="300"/>
  <c r="G901" i="300"/>
  <c r="H901" i="300" s="1"/>
  <c r="P900" i="300"/>
  <c r="Q900" i="300" s="1"/>
  <c r="T900" i="300" s="1"/>
  <c r="I900" i="300"/>
  <c r="G900" i="300"/>
  <c r="H900" i="300" s="1"/>
  <c r="P899" i="300"/>
  <c r="Q899" i="300" s="1"/>
  <c r="T899" i="300" s="1"/>
  <c r="I899" i="300"/>
  <c r="G899" i="300"/>
  <c r="H899" i="300" s="1"/>
  <c r="P898" i="300"/>
  <c r="Q898" i="300" s="1"/>
  <c r="T898" i="300" s="1"/>
  <c r="I898" i="300"/>
  <c r="G898" i="300"/>
  <c r="H898" i="300" s="1"/>
  <c r="P897" i="300"/>
  <c r="Q897" i="300" s="1"/>
  <c r="T897" i="300" s="1"/>
  <c r="I897" i="300"/>
  <c r="G897" i="300"/>
  <c r="H897" i="300" s="1"/>
  <c r="P896" i="300"/>
  <c r="Q896" i="300" s="1"/>
  <c r="T896" i="300" s="1"/>
  <c r="I896" i="300"/>
  <c r="G896" i="300"/>
  <c r="H896" i="300" s="1"/>
  <c r="P895" i="300"/>
  <c r="Q895" i="300" s="1"/>
  <c r="T895" i="300" s="1"/>
  <c r="I895" i="300"/>
  <c r="G895" i="300"/>
  <c r="H895" i="300" s="1"/>
  <c r="P894" i="300"/>
  <c r="Q894" i="300" s="1"/>
  <c r="T894" i="300" s="1"/>
  <c r="I894" i="300"/>
  <c r="G894" i="300"/>
  <c r="H894" i="300" s="1"/>
  <c r="P893" i="300"/>
  <c r="Q893" i="300" s="1"/>
  <c r="T893" i="300" s="1"/>
  <c r="I893" i="300"/>
  <c r="G893" i="300"/>
  <c r="H893" i="300" s="1"/>
  <c r="P892" i="300"/>
  <c r="Q892" i="300" s="1"/>
  <c r="T892" i="300" s="1"/>
  <c r="I892" i="300"/>
  <c r="G892" i="300"/>
  <c r="H892" i="300" s="1"/>
  <c r="P891" i="300"/>
  <c r="Q891" i="300" s="1"/>
  <c r="T891" i="300" s="1"/>
  <c r="I891" i="300"/>
  <c r="G891" i="300"/>
  <c r="H891" i="300" s="1"/>
  <c r="P890" i="300"/>
  <c r="Q890" i="300" s="1"/>
  <c r="T890" i="300" s="1"/>
  <c r="I890" i="300"/>
  <c r="G890" i="300"/>
  <c r="H890" i="300" s="1"/>
  <c r="P889" i="300"/>
  <c r="Q889" i="300" s="1"/>
  <c r="T889" i="300" s="1"/>
  <c r="I889" i="300"/>
  <c r="G889" i="300"/>
  <c r="H889" i="300" s="1"/>
  <c r="P888" i="300"/>
  <c r="Q888" i="300" s="1"/>
  <c r="T888" i="300" s="1"/>
  <c r="I888" i="300"/>
  <c r="G888" i="300"/>
  <c r="H888" i="300" s="1"/>
  <c r="P887" i="300"/>
  <c r="Q887" i="300" s="1"/>
  <c r="T887" i="300" s="1"/>
  <c r="I887" i="300"/>
  <c r="G887" i="300"/>
  <c r="H887" i="300" s="1"/>
  <c r="P886" i="300"/>
  <c r="Q886" i="300" s="1"/>
  <c r="T886" i="300" s="1"/>
  <c r="I886" i="300"/>
  <c r="G886" i="300"/>
  <c r="H886" i="300" s="1"/>
  <c r="P885" i="300"/>
  <c r="Q885" i="300" s="1"/>
  <c r="T885" i="300" s="1"/>
  <c r="I885" i="300"/>
  <c r="G885" i="300"/>
  <c r="H885" i="300" s="1"/>
  <c r="P884" i="300"/>
  <c r="Q884" i="300" s="1"/>
  <c r="T884" i="300" s="1"/>
  <c r="I884" i="300"/>
  <c r="G884" i="300"/>
  <c r="H884" i="300" s="1"/>
  <c r="P883" i="300"/>
  <c r="Q883" i="300" s="1"/>
  <c r="T883" i="300" s="1"/>
  <c r="I883" i="300"/>
  <c r="G883" i="300"/>
  <c r="H883" i="300" s="1"/>
  <c r="P882" i="300"/>
  <c r="Q882" i="300" s="1"/>
  <c r="T882" i="300" s="1"/>
  <c r="I882" i="300"/>
  <c r="G882" i="300"/>
  <c r="H882" i="300" s="1"/>
  <c r="P881" i="300"/>
  <c r="Q881" i="300" s="1"/>
  <c r="T881" i="300" s="1"/>
  <c r="I881" i="300"/>
  <c r="G881" i="300"/>
  <c r="H881" i="300" s="1"/>
  <c r="P880" i="300"/>
  <c r="Q880" i="300" s="1"/>
  <c r="T880" i="300" s="1"/>
  <c r="I880" i="300"/>
  <c r="G880" i="300"/>
  <c r="H880" i="300" s="1"/>
  <c r="P879" i="300"/>
  <c r="Q879" i="300" s="1"/>
  <c r="T879" i="300" s="1"/>
  <c r="I879" i="300"/>
  <c r="G879" i="300"/>
  <c r="H879" i="300" s="1"/>
  <c r="P878" i="300"/>
  <c r="Q878" i="300" s="1"/>
  <c r="T878" i="300" s="1"/>
  <c r="I878" i="300"/>
  <c r="G878" i="300"/>
  <c r="H878" i="300" s="1"/>
  <c r="P877" i="300"/>
  <c r="Q877" i="300" s="1"/>
  <c r="T877" i="300" s="1"/>
  <c r="I877" i="300"/>
  <c r="G877" i="300"/>
  <c r="H877" i="300" s="1"/>
  <c r="P876" i="300"/>
  <c r="Q876" i="300" s="1"/>
  <c r="T876" i="300" s="1"/>
  <c r="I876" i="300"/>
  <c r="G876" i="300"/>
  <c r="H876" i="300" s="1"/>
  <c r="P875" i="300"/>
  <c r="Q875" i="300" s="1"/>
  <c r="T875" i="300" s="1"/>
  <c r="I875" i="300"/>
  <c r="G875" i="300"/>
  <c r="H875" i="300" s="1"/>
  <c r="P874" i="300"/>
  <c r="Q874" i="300" s="1"/>
  <c r="T874" i="300" s="1"/>
  <c r="I874" i="300"/>
  <c r="G874" i="300"/>
  <c r="H874" i="300" s="1"/>
  <c r="P873" i="300"/>
  <c r="Q873" i="300" s="1"/>
  <c r="T873" i="300" s="1"/>
  <c r="I873" i="300"/>
  <c r="G873" i="300"/>
  <c r="H873" i="300" s="1"/>
  <c r="P872" i="300"/>
  <c r="Q872" i="300" s="1"/>
  <c r="T872" i="300" s="1"/>
  <c r="I872" i="300"/>
  <c r="G872" i="300"/>
  <c r="H872" i="300" s="1"/>
  <c r="P871" i="300"/>
  <c r="Q871" i="300" s="1"/>
  <c r="T871" i="300" s="1"/>
  <c r="I871" i="300"/>
  <c r="G871" i="300"/>
  <c r="H871" i="300" s="1"/>
  <c r="P870" i="300"/>
  <c r="Q870" i="300" s="1"/>
  <c r="T870" i="300" s="1"/>
  <c r="I870" i="300"/>
  <c r="G870" i="300"/>
  <c r="H870" i="300" s="1"/>
  <c r="P869" i="300"/>
  <c r="Q869" i="300" s="1"/>
  <c r="T869" i="300" s="1"/>
  <c r="I869" i="300"/>
  <c r="G869" i="300"/>
  <c r="H869" i="300" s="1"/>
  <c r="P868" i="300"/>
  <c r="Q868" i="300" s="1"/>
  <c r="T868" i="300" s="1"/>
  <c r="I868" i="300"/>
  <c r="G868" i="300"/>
  <c r="H868" i="300" s="1"/>
  <c r="P867" i="300"/>
  <c r="Q867" i="300" s="1"/>
  <c r="T867" i="300" s="1"/>
  <c r="I867" i="300"/>
  <c r="G867" i="300"/>
  <c r="H867" i="300" s="1"/>
  <c r="P866" i="300"/>
  <c r="Q866" i="300" s="1"/>
  <c r="T866" i="300" s="1"/>
  <c r="I866" i="300"/>
  <c r="G866" i="300"/>
  <c r="H866" i="300" s="1"/>
  <c r="P865" i="300"/>
  <c r="Q865" i="300" s="1"/>
  <c r="T865" i="300" s="1"/>
  <c r="I865" i="300"/>
  <c r="G865" i="300"/>
  <c r="H865" i="300" s="1"/>
  <c r="P864" i="300"/>
  <c r="Q864" i="300" s="1"/>
  <c r="T864" i="300" s="1"/>
  <c r="I864" i="300"/>
  <c r="G864" i="300"/>
  <c r="H864" i="300" s="1"/>
  <c r="P863" i="300"/>
  <c r="Q863" i="300" s="1"/>
  <c r="T863" i="300" s="1"/>
  <c r="I863" i="300"/>
  <c r="G863" i="300"/>
  <c r="H863" i="300" s="1"/>
  <c r="P862" i="300"/>
  <c r="Q862" i="300" s="1"/>
  <c r="T862" i="300" s="1"/>
  <c r="I862" i="300"/>
  <c r="G862" i="300"/>
  <c r="H862" i="300" s="1"/>
  <c r="P861" i="300"/>
  <c r="Q861" i="300" s="1"/>
  <c r="T861" i="300" s="1"/>
  <c r="I861" i="300"/>
  <c r="G861" i="300"/>
  <c r="H861" i="300" s="1"/>
  <c r="P860" i="300"/>
  <c r="Q860" i="300" s="1"/>
  <c r="T860" i="300" s="1"/>
  <c r="I860" i="300"/>
  <c r="G860" i="300"/>
  <c r="H860" i="300" s="1"/>
  <c r="P859" i="300"/>
  <c r="Q859" i="300" s="1"/>
  <c r="T859" i="300" s="1"/>
  <c r="I859" i="300"/>
  <c r="G859" i="300"/>
  <c r="H859" i="300" s="1"/>
  <c r="P858" i="300"/>
  <c r="Q858" i="300" s="1"/>
  <c r="T858" i="300" s="1"/>
  <c r="I858" i="300"/>
  <c r="G858" i="300"/>
  <c r="H858" i="300" s="1"/>
  <c r="P857" i="300"/>
  <c r="Q857" i="300" s="1"/>
  <c r="T857" i="300" s="1"/>
  <c r="I857" i="300"/>
  <c r="G857" i="300"/>
  <c r="H857" i="300" s="1"/>
  <c r="P856" i="300"/>
  <c r="Q856" i="300" s="1"/>
  <c r="T856" i="300" s="1"/>
  <c r="I856" i="300"/>
  <c r="G856" i="300"/>
  <c r="H856" i="300" s="1"/>
  <c r="P855" i="300"/>
  <c r="Q855" i="300" s="1"/>
  <c r="T855" i="300" s="1"/>
  <c r="I855" i="300"/>
  <c r="G855" i="300"/>
  <c r="H855" i="300" s="1"/>
  <c r="P854" i="300"/>
  <c r="Q854" i="300" s="1"/>
  <c r="T854" i="300" s="1"/>
  <c r="I854" i="300"/>
  <c r="G854" i="300"/>
  <c r="H854" i="300" s="1"/>
  <c r="P853" i="300"/>
  <c r="Q853" i="300" s="1"/>
  <c r="T853" i="300" s="1"/>
  <c r="I853" i="300"/>
  <c r="G853" i="300"/>
  <c r="H853" i="300" s="1"/>
  <c r="P852" i="300"/>
  <c r="Q852" i="300" s="1"/>
  <c r="T852" i="300" s="1"/>
  <c r="I852" i="300"/>
  <c r="G852" i="300"/>
  <c r="H852" i="300" s="1"/>
  <c r="P851" i="300"/>
  <c r="Q851" i="300" s="1"/>
  <c r="T851" i="300" s="1"/>
  <c r="I851" i="300"/>
  <c r="G851" i="300"/>
  <c r="H851" i="300" s="1"/>
  <c r="P850" i="300"/>
  <c r="Q850" i="300" s="1"/>
  <c r="T850" i="300" s="1"/>
  <c r="I850" i="300"/>
  <c r="G850" i="300"/>
  <c r="H850" i="300" s="1"/>
  <c r="P849" i="300"/>
  <c r="Q849" i="300" s="1"/>
  <c r="T849" i="300" s="1"/>
  <c r="I849" i="300"/>
  <c r="G849" i="300"/>
  <c r="H849" i="300" s="1"/>
  <c r="P848" i="300"/>
  <c r="Q848" i="300" s="1"/>
  <c r="T848" i="300" s="1"/>
  <c r="I848" i="300"/>
  <c r="G848" i="300"/>
  <c r="H848" i="300" s="1"/>
  <c r="P847" i="300"/>
  <c r="Q847" i="300" s="1"/>
  <c r="T847" i="300" s="1"/>
  <c r="I847" i="300"/>
  <c r="G847" i="300"/>
  <c r="H847" i="300" s="1"/>
  <c r="P846" i="300"/>
  <c r="Q846" i="300" s="1"/>
  <c r="T846" i="300" s="1"/>
  <c r="I846" i="300"/>
  <c r="G846" i="300"/>
  <c r="H846" i="300" s="1"/>
  <c r="P845" i="300"/>
  <c r="Q845" i="300" s="1"/>
  <c r="T845" i="300" s="1"/>
  <c r="I845" i="300"/>
  <c r="G845" i="300"/>
  <c r="H845" i="300" s="1"/>
  <c r="P844" i="300"/>
  <c r="Q844" i="300" s="1"/>
  <c r="T844" i="300" s="1"/>
  <c r="I844" i="300"/>
  <c r="G844" i="300"/>
  <c r="H844" i="300" s="1"/>
  <c r="P843" i="300"/>
  <c r="Q843" i="300" s="1"/>
  <c r="T843" i="300" s="1"/>
  <c r="I843" i="300"/>
  <c r="G843" i="300"/>
  <c r="H843" i="300" s="1"/>
  <c r="P842" i="300"/>
  <c r="Q842" i="300" s="1"/>
  <c r="T842" i="300" s="1"/>
  <c r="I842" i="300"/>
  <c r="G842" i="300"/>
  <c r="H842" i="300" s="1"/>
  <c r="P841" i="300"/>
  <c r="Q841" i="300" s="1"/>
  <c r="T841" i="300" s="1"/>
  <c r="I841" i="300"/>
  <c r="G841" i="300"/>
  <c r="H841" i="300" s="1"/>
  <c r="P840" i="300"/>
  <c r="Q840" i="300" s="1"/>
  <c r="T840" i="300" s="1"/>
  <c r="I840" i="300"/>
  <c r="G840" i="300"/>
  <c r="H840" i="300" s="1"/>
  <c r="P839" i="300"/>
  <c r="Q839" i="300" s="1"/>
  <c r="T839" i="300" s="1"/>
  <c r="I839" i="300"/>
  <c r="G839" i="300"/>
  <c r="H839" i="300" s="1"/>
  <c r="P838" i="300"/>
  <c r="Q838" i="300" s="1"/>
  <c r="T838" i="300" s="1"/>
  <c r="I838" i="300"/>
  <c r="G838" i="300"/>
  <c r="H838" i="300" s="1"/>
  <c r="P837" i="300"/>
  <c r="Q837" i="300" s="1"/>
  <c r="T837" i="300" s="1"/>
  <c r="I837" i="300"/>
  <c r="G837" i="300"/>
  <c r="H837" i="300" s="1"/>
  <c r="P836" i="300"/>
  <c r="Q836" i="300" s="1"/>
  <c r="T836" i="300" s="1"/>
  <c r="I836" i="300"/>
  <c r="G836" i="300"/>
  <c r="H836" i="300" s="1"/>
  <c r="P835" i="300"/>
  <c r="Q835" i="300" s="1"/>
  <c r="T835" i="300" s="1"/>
  <c r="I835" i="300"/>
  <c r="G835" i="300"/>
  <c r="H835" i="300" s="1"/>
  <c r="P834" i="300"/>
  <c r="Q834" i="300" s="1"/>
  <c r="T834" i="300" s="1"/>
  <c r="I834" i="300"/>
  <c r="G834" i="300"/>
  <c r="H834" i="300" s="1"/>
  <c r="P833" i="300"/>
  <c r="Q833" i="300" s="1"/>
  <c r="T833" i="300" s="1"/>
  <c r="I833" i="300"/>
  <c r="G833" i="300"/>
  <c r="H833" i="300" s="1"/>
  <c r="P832" i="300"/>
  <c r="Q832" i="300" s="1"/>
  <c r="T832" i="300" s="1"/>
  <c r="I832" i="300"/>
  <c r="G832" i="300"/>
  <c r="H832" i="300" s="1"/>
  <c r="P831" i="300"/>
  <c r="Q831" i="300" s="1"/>
  <c r="T831" i="300" s="1"/>
  <c r="I831" i="300"/>
  <c r="G831" i="300"/>
  <c r="H831" i="300" s="1"/>
  <c r="P830" i="300"/>
  <c r="Q830" i="300" s="1"/>
  <c r="T830" i="300" s="1"/>
  <c r="I830" i="300"/>
  <c r="G830" i="300"/>
  <c r="H830" i="300" s="1"/>
  <c r="P829" i="300"/>
  <c r="Q829" i="300" s="1"/>
  <c r="T829" i="300" s="1"/>
  <c r="I829" i="300"/>
  <c r="G829" i="300"/>
  <c r="H829" i="300" s="1"/>
  <c r="P828" i="300"/>
  <c r="Q828" i="300" s="1"/>
  <c r="T828" i="300" s="1"/>
  <c r="I828" i="300"/>
  <c r="G828" i="300"/>
  <c r="H828" i="300" s="1"/>
  <c r="P827" i="300"/>
  <c r="Q827" i="300" s="1"/>
  <c r="T827" i="300" s="1"/>
  <c r="I827" i="300"/>
  <c r="G827" i="300"/>
  <c r="H827" i="300" s="1"/>
  <c r="P826" i="300"/>
  <c r="Q826" i="300" s="1"/>
  <c r="T826" i="300" s="1"/>
  <c r="I826" i="300"/>
  <c r="G826" i="300"/>
  <c r="H826" i="300" s="1"/>
  <c r="P825" i="300"/>
  <c r="Q825" i="300" s="1"/>
  <c r="T825" i="300" s="1"/>
  <c r="I825" i="300"/>
  <c r="G825" i="300"/>
  <c r="H825" i="300" s="1"/>
  <c r="P824" i="300"/>
  <c r="Q824" i="300" s="1"/>
  <c r="T824" i="300" s="1"/>
  <c r="I824" i="300"/>
  <c r="G824" i="300"/>
  <c r="H824" i="300" s="1"/>
  <c r="P823" i="300"/>
  <c r="Q823" i="300" s="1"/>
  <c r="T823" i="300" s="1"/>
  <c r="I823" i="300"/>
  <c r="G823" i="300"/>
  <c r="H823" i="300" s="1"/>
  <c r="P822" i="300"/>
  <c r="Q822" i="300" s="1"/>
  <c r="T822" i="300" s="1"/>
  <c r="I822" i="300"/>
  <c r="G822" i="300"/>
  <c r="H822" i="300" s="1"/>
  <c r="P821" i="300"/>
  <c r="Q821" i="300" s="1"/>
  <c r="T821" i="300" s="1"/>
  <c r="I821" i="300"/>
  <c r="G821" i="300"/>
  <c r="H821" i="300" s="1"/>
  <c r="P820" i="300"/>
  <c r="Q820" i="300" s="1"/>
  <c r="T820" i="300" s="1"/>
  <c r="I820" i="300"/>
  <c r="G820" i="300"/>
  <c r="H820" i="300" s="1"/>
  <c r="P819" i="300"/>
  <c r="Q819" i="300" s="1"/>
  <c r="T819" i="300" s="1"/>
  <c r="I819" i="300"/>
  <c r="G819" i="300"/>
  <c r="H819" i="300" s="1"/>
  <c r="P818" i="300"/>
  <c r="Q818" i="300" s="1"/>
  <c r="T818" i="300" s="1"/>
  <c r="I818" i="300"/>
  <c r="G818" i="300"/>
  <c r="H818" i="300" s="1"/>
  <c r="P817" i="300"/>
  <c r="Q817" i="300" s="1"/>
  <c r="T817" i="300" s="1"/>
  <c r="I817" i="300"/>
  <c r="G817" i="300"/>
  <c r="H817" i="300" s="1"/>
  <c r="P816" i="300"/>
  <c r="Q816" i="300" s="1"/>
  <c r="T816" i="300" s="1"/>
  <c r="I816" i="300"/>
  <c r="G816" i="300"/>
  <c r="H816" i="300" s="1"/>
  <c r="P815" i="300"/>
  <c r="Q815" i="300" s="1"/>
  <c r="T815" i="300" s="1"/>
  <c r="I815" i="300"/>
  <c r="G815" i="300"/>
  <c r="H815" i="300" s="1"/>
  <c r="P814" i="300"/>
  <c r="Q814" i="300" s="1"/>
  <c r="T814" i="300" s="1"/>
  <c r="I814" i="300"/>
  <c r="G814" i="300"/>
  <c r="H814" i="300" s="1"/>
  <c r="P813" i="300"/>
  <c r="Q813" i="300" s="1"/>
  <c r="T813" i="300" s="1"/>
  <c r="I813" i="300"/>
  <c r="G813" i="300"/>
  <c r="H813" i="300" s="1"/>
  <c r="P812" i="300"/>
  <c r="Q812" i="300" s="1"/>
  <c r="T812" i="300" s="1"/>
  <c r="I812" i="300"/>
  <c r="G812" i="300"/>
  <c r="H812" i="300" s="1"/>
  <c r="P811" i="300"/>
  <c r="Q811" i="300" s="1"/>
  <c r="T811" i="300" s="1"/>
  <c r="I811" i="300"/>
  <c r="G811" i="300"/>
  <c r="H811" i="300" s="1"/>
  <c r="P810" i="300"/>
  <c r="Q810" i="300" s="1"/>
  <c r="T810" i="300" s="1"/>
  <c r="I810" i="300"/>
  <c r="G810" i="300"/>
  <c r="H810" i="300" s="1"/>
  <c r="P809" i="300"/>
  <c r="Q809" i="300" s="1"/>
  <c r="T809" i="300" s="1"/>
  <c r="I809" i="300"/>
  <c r="G809" i="300"/>
  <c r="H809" i="300" s="1"/>
  <c r="P808" i="300"/>
  <c r="Q808" i="300" s="1"/>
  <c r="T808" i="300" s="1"/>
  <c r="I808" i="300"/>
  <c r="G808" i="300"/>
  <c r="H808" i="300" s="1"/>
  <c r="P807" i="300"/>
  <c r="Q807" i="300" s="1"/>
  <c r="T807" i="300" s="1"/>
  <c r="I807" i="300"/>
  <c r="G807" i="300"/>
  <c r="H807" i="300" s="1"/>
  <c r="P806" i="300"/>
  <c r="Q806" i="300" s="1"/>
  <c r="T806" i="300" s="1"/>
  <c r="I806" i="300"/>
  <c r="G806" i="300"/>
  <c r="H806" i="300" s="1"/>
  <c r="P805" i="300"/>
  <c r="Q805" i="300" s="1"/>
  <c r="T805" i="300" s="1"/>
  <c r="I805" i="300"/>
  <c r="G805" i="300"/>
  <c r="H805" i="300" s="1"/>
  <c r="P804" i="300"/>
  <c r="Q804" i="300" s="1"/>
  <c r="T804" i="300" s="1"/>
  <c r="I804" i="300"/>
  <c r="G804" i="300"/>
  <c r="H804" i="300" s="1"/>
  <c r="P803" i="300"/>
  <c r="Q803" i="300" s="1"/>
  <c r="T803" i="300" s="1"/>
  <c r="I803" i="300"/>
  <c r="G803" i="300"/>
  <c r="H803" i="300" s="1"/>
  <c r="P802" i="300"/>
  <c r="Q802" i="300" s="1"/>
  <c r="T802" i="300" s="1"/>
  <c r="I802" i="300"/>
  <c r="G802" i="300"/>
  <c r="H802" i="300" s="1"/>
  <c r="P801" i="300"/>
  <c r="Q801" i="300" s="1"/>
  <c r="T801" i="300" s="1"/>
  <c r="I801" i="300"/>
  <c r="G801" i="300"/>
  <c r="H801" i="300" s="1"/>
  <c r="P800" i="300"/>
  <c r="Q800" i="300" s="1"/>
  <c r="T800" i="300" s="1"/>
  <c r="I800" i="300"/>
  <c r="G800" i="300"/>
  <c r="H800" i="300" s="1"/>
  <c r="P799" i="300"/>
  <c r="Q799" i="300" s="1"/>
  <c r="T799" i="300" s="1"/>
  <c r="I799" i="300"/>
  <c r="G799" i="300"/>
  <c r="H799" i="300" s="1"/>
  <c r="P798" i="300"/>
  <c r="Q798" i="300" s="1"/>
  <c r="T798" i="300" s="1"/>
  <c r="I798" i="300"/>
  <c r="G798" i="300"/>
  <c r="H798" i="300" s="1"/>
  <c r="P797" i="300"/>
  <c r="Q797" i="300" s="1"/>
  <c r="T797" i="300" s="1"/>
  <c r="I797" i="300"/>
  <c r="G797" i="300"/>
  <c r="H797" i="300" s="1"/>
  <c r="P796" i="300"/>
  <c r="Q796" i="300" s="1"/>
  <c r="T796" i="300" s="1"/>
  <c r="I796" i="300"/>
  <c r="G796" i="300"/>
  <c r="H796" i="300" s="1"/>
  <c r="P795" i="300"/>
  <c r="Q795" i="300" s="1"/>
  <c r="T795" i="300" s="1"/>
  <c r="I795" i="300"/>
  <c r="G795" i="300"/>
  <c r="H795" i="300" s="1"/>
  <c r="P794" i="300"/>
  <c r="Q794" i="300" s="1"/>
  <c r="T794" i="300" s="1"/>
  <c r="I794" i="300"/>
  <c r="G794" i="300"/>
  <c r="H794" i="300" s="1"/>
  <c r="P793" i="300"/>
  <c r="Q793" i="300" s="1"/>
  <c r="T793" i="300" s="1"/>
  <c r="I793" i="300"/>
  <c r="G793" i="300"/>
  <c r="H793" i="300" s="1"/>
  <c r="P792" i="300"/>
  <c r="Q792" i="300" s="1"/>
  <c r="T792" i="300" s="1"/>
  <c r="I792" i="300"/>
  <c r="G792" i="300"/>
  <c r="H792" i="300" s="1"/>
  <c r="P791" i="300"/>
  <c r="Q791" i="300" s="1"/>
  <c r="T791" i="300" s="1"/>
  <c r="I791" i="300"/>
  <c r="G791" i="300"/>
  <c r="H791" i="300" s="1"/>
  <c r="P790" i="300"/>
  <c r="Q790" i="300" s="1"/>
  <c r="T790" i="300" s="1"/>
  <c r="I790" i="300"/>
  <c r="G790" i="300"/>
  <c r="H790" i="300" s="1"/>
  <c r="P789" i="300"/>
  <c r="Q789" i="300" s="1"/>
  <c r="T789" i="300" s="1"/>
  <c r="I789" i="300"/>
  <c r="G789" i="300"/>
  <c r="H789" i="300" s="1"/>
  <c r="P788" i="300"/>
  <c r="Q788" i="300" s="1"/>
  <c r="T788" i="300" s="1"/>
  <c r="I788" i="300"/>
  <c r="G788" i="300"/>
  <c r="H788" i="300" s="1"/>
  <c r="P787" i="300"/>
  <c r="Q787" i="300" s="1"/>
  <c r="T787" i="300" s="1"/>
  <c r="I787" i="300"/>
  <c r="G787" i="300"/>
  <c r="H787" i="300" s="1"/>
  <c r="P786" i="300"/>
  <c r="Q786" i="300" s="1"/>
  <c r="T786" i="300" s="1"/>
  <c r="I786" i="300"/>
  <c r="G786" i="300"/>
  <c r="H786" i="300" s="1"/>
  <c r="P785" i="300"/>
  <c r="Q785" i="300" s="1"/>
  <c r="T785" i="300" s="1"/>
  <c r="I785" i="300"/>
  <c r="G785" i="300"/>
  <c r="H785" i="300" s="1"/>
  <c r="P784" i="300"/>
  <c r="Q784" i="300" s="1"/>
  <c r="T784" i="300" s="1"/>
  <c r="I784" i="300"/>
  <c r="G784" i="300"/>
  <c r="H784" i="300" s="1"/>
  <c r="P783" i="300"/>
  <c r="Q783" i="300" s="1"/>
  <c r="T783" i="300" s="1"/>
  <c r="I783" i="300"/>
  <c r="G783" i="300"/>
  <c r="H783" i="300" s="1"/>
  <c r="P782" i="300"/>
  <c r="Q782" i="300" s="1"/>
  <c r="T782" i="300" s="1"/>
  <c r="I782" i="300"/>
  <c r="G782" i="300"/>
  <c r="H782" i="300" s="1"/>
  <c r="P781" i="300"/>
  <c r="Q781" i="300" s="1"/>
  <c r="T781" i="300" s="1"/>
  <c r="I781" i="300"/>
  <c r="G781" i="300"/>
  <c r="H781" i="300" s="1"/>
  <c r="P780" i="300"/>
  <c r="Q780" i="300" s="1"/>
  <c r="T780" i="300" s="1"/>
  <c r="I780" i="300"/>
  <c r="G780" i="300"/>
  <c r="H780" i="300" s="1"/>
  <c r="P779" i="300"/>
  <c r="Q779" i="300" s="1"/>
  <c r="T779" i="300" s="1"/>
  <c r="I779" i="300"/>
  <c r="G779" i="300"/>
  <c r="H779" i="300" s="1"/>
  <c r="P778" i="300"/>
  <c r="Q778" i="300" s="1"/>
  <c r="T778" i="300" s="1"/>
  <c r="I778" i="300"/>
  <c r="G778" i="300"/>
  <c r="H778" i="300" s="1"/>
  <c r="P777" i="300"/>
  <c r="Q777" i="300" s="1"/>
  <c r="T777" i="300" s="1"/>
  <c r="I777" i="300"/>
  <c r="G777" i="300"/>
  <c r="H777" i="300" s="1"/>
  <c r="P776" i="300"/>
  <c r="Q776" i="300" s="1"/>
  <c r="T776" i="300" s="1"/>
  <c r="I776" i="300"/>
  <c r="G776" i="300"/>
  <c r="H776" i="300" s="1"/>
  <c r="P775" i="300"/>
  <c r="Q775" i="300" s="1"/>
  <c r="T775" i="300" s="1"/>
  <c r="I775" i="300"/>
  <c r="G775" i="300"/>
  <c r="H775" i="300" s="1"/>
  <c r="P774" i="300"/>
  <c r="Q774" i="300" s="1"/>
  <c r="T774" i="300" s="1"/>
  <c r="I774" i="300"/>
  <c r="G774" i="300"/>
  <c r="H774" i="300" s="1"/>
  <c r="P773" i="300"/>
  <c r="Q773" i="300" s="1"/>
  <c r="T773" i="300" s="1"/>
  <c r="I773" i="300"/>
  <c r="G773" i="300"/>
  <c r="H773" i="300" s="1"/>
  <c r="P772" i="300"/>
  <c r="Q772" i="300" s="1"/>
  <c r="T772" i="300" s="1"/>
  <c r="I772" i="300"/>
  <c r="G772" i="300"/>
  <c r="H772" i="300" s="1"/>
  <c r="P771" i="300"/>
  <c r="Q771" i="300" s="1"/>
  <c r="T771" i="300" s="1"/>
  <c r="I771" i="300"/>
  <c r="G771" i="300"/>
  <c r="H771" i="300" s="1"/>
  <c r="P770" i="300"/>
  <c r="Q770" i="300" s="1"/>
  <c r="T770" i="300" s="1"/>
  <c r="I770" i="300"/>
  <c r="G770" i="300"/>
  <c r="H770" i="300" s="1"/>
  <c r="P769" i="300"/>
  <c r="Q769" i="300" s="1"/>
  <c r="T769" i="300" s="1"/>
  <c r="I769" i="300"/>
  <c r="G769" i="300"/>
  <c r="H769" i="300" s="1"/>
  <c r="P768" i="300"/>
  <c r="Q768" i="300" s="1"/>
  <c r="T768" i="300" s="1"/>
  <c r="I768" i="300"/>
  <c r="G768" i="300"/>
  <c r="H768" i="300" s="1"/>
  <c r="P767" i="300"/>
  <c r="Q767" i="300" s="1"/>
  <c r="T767" i="300" s="1"/>
  <c r="I767" i="300"/>
  <c r="G767" i="300"/>
  <c r="H767" i="300" s="1"/>
  <c r="P766" i="300"/>
  <c r="Q766" i="300" s="1"/>
  <c r="T766" i="300" s="1"/>
  <c r="I766" i="300"/>
  <c r="G766" i="300"/>
  <c r="H766" i="300" s="1"/>
  <c r="P765" i="300"/>
  <c r="Q765" i="300" s="1"/>
  <c r="T765" i="300" s="1"/>
  <c r="I765" i="300"/>
  <c r="G765" i="300"/>
  <c r="H765" i="300" s="1"/>
  <c r="P764" i="300"/>
  <c r="Q764" i="300" s="1"/>
  <c r="T764" i="300" s="1"/>
  <c r="I764" i="300"/>
  <c r="G764" i="300"/>
  <c r="H764" i="300" s="1"/>
  <c r="P763" i="300"/>
  <c r="Q763" i="300" s="1"/>
  <c r="T763" i="300" s="1"/>
  <c r="I763" i="300"/>
  <c r="G763" i="300"/>
  <c r="H763" i="300" s="1"/>
  <c r="P762" i="300"/>
  <c r="Q762" i="300" s="1"/>
  <c r="T762" i="300" s="1"/>
  <c r="I762" i="300"/>
  <c r="G762" i="300"/>
  <c r="H762" i="300" s="1"/>
  <c r="P761" i="300"/>
  <c r="Q761" i="300" s="1"/>
  <c r="T761" i="300" s="1"/>
  <c r="I761" i="300"/>
  <c r="G761" i="300"/>
  <c r="H761" i="300" s="1"/>
  <c r="P760" i="300"/>
  <c r="Q760" i="300" s="1"/>
  <c r="T760" i="300" s="1"/>
  <c r="I760" i="300"/>
  <c r="G760" i="300"/>
  <c r="H760" i="300" s="1"/>
  <c r="P759" i="300"/>
  <c r="Q759" i="300" s="1"/>
  <c r="T759" i="300" s="1"/>
  <c r="I759" i="300"/>
  <c r="G759" i="300"/>
  <c r="H759" i="300" s="1"/>
  <c r="P758" i="300"/>
  <c r="Q758" i="300" s="1"/>
  <c r="T758" i="300" s="1"/>
  <c r="I758" i="300"/>
  <c r="G758" i="300"/>
  <c r="H758" i="300" s="1"/>
  <c r="P757" i="300"/>
  <c r="Q757" i="300" s="1"/>
  <c r="T757" i="300" s="1"/>
  <c r="I757" i="300"/>
  <c r="G757" i="300"/>
  <c r="H757" i="300" s="1"/>
  <c r="P756" i="300"/>
  <c r="Q756" i="300" s="1"/>
  <c r="T756" i="300" s="1"/>
  <c r="I756" i="300"/>
  <c r="G756" i="300"/>
  <c r="H756" i="300" s="1"/>
  <c r="P755" i="300"/>
  <c r="Q755" i="300" s="1"/>
  <c r="T755" i="300" s="1"/>
  <c r="I755" i="300"/>
  <c r="G755" i="300"/>
  <c r="H755" i="300" s="1"/>
  <c r="P754" i="300"/>
  <c r="Q754" i="300" s="1"/>
  <c r="T754" i="300" s="1"/>
  <c r="I754" i="300"/>
  <c r="G754" i="300"/>
  <c r="H754" i="300" s="1"/>
  <c r="P753" i="300"/>
  <c r="Q753" i="300" s="1"/>
  <c r="T753" i="300" s="1"/>
  <c r="I753" i="300"/>
  <c r="G753" i="300"/>
  <c r="H753" i="300" s="1"/>
  <c r="P752" i="300"/>
  <c r="Q752" i="300" s="1"/>
  <c r="T752" i="300" s="1"/>
  <c r="I752" i="300"/>
  <c r="G752" i="300"/>
  <c r="H752" i="300" s="1"/>
  <c r="P751" i="300"/>
  <c r="Q751" i="300" s="1"/>
  <c r="T751" i="300" s="1"/>
  <c r="I751" i="300"/>
  <c r="G751" i="300"/>
  <c r="H751" i="300" s="1"/>
  <c r="P750" i="300"/>
  <c r="Q750" i="300" s="1"/>
  <c r="T750" i="300" s="1"/>
  <c r="I750" i="300"/>
  <c r="G750" i="300"/>
  <c r="H750" i="300" s="1"/>
  <c r="P749" i="300"/>
  <c r="Q749" i="300" s="1"/>
  <c r="T749" i="300" s="1"/>
  <c r="I749" i="300"/>
  <c r="G749" i="300"/>
  <c r="H749" i="300" s="1"/>
  <c r="P748" i="300"/>
  <c r="Q748" i="300" s="1"/>
  <c r="T748" i="300" s="1"/>
  <c r="I748" i="300"/>
  <c r="G748" i="300"/>
  <c r="H748" i="300" s="1"/>
  <c r="P747" i="300"/>
  <c r="Q747" i="300" s="1"/>
  <c r="T747" i="300" s="1"/>
  <c r="I747" i="300"/>
  <c r="G747" i="300"/>
  <c r="H747" i="300" s="1"/>
  <c r="P746" i="300"/>
  <c r="Q746" i="300" s="1"/>
  <c r="T746" i="300" s="1"/>
  <c r="I746" i="300"/>
  <c r="G746" i="300"/>
  <c r="H746" i="300" s="1"/>
  <c r="P745" i="300"/>
  <c r="Q745" i="300" s="1"/>
  <c r="T745" i="300" s="1"/>
  <c r="I745" i="300"/>
  <c r="G745" i="300"/>
  <c r="H745" i="300" s="1"/>
  <c r="P744" i="300"/>
  <c r="Q744" i="300" s="1"/>
  <c r="T744" i="300" s="1"/>
  <c r="I744" i="300"/>
  <c r="G744" i="300"/>
  <c r="H744" i="300" s="1"/>
  <c r="P743" i="300"/>
  <c r="Q743" i="300" s="1"/>
  <c r="T743" i="300" s="1"/>
  <c r="I743" i="300"/>
  <c r="G743" i="300"/>
  <c r="H743" i="300" s="1"/>
  <c r="P742" i="300"/>
  <c r="Q742" i="300" s="1"/>
  <c r="T742" i="300" s="1"/>
  <c r="I742" i="300"/>
  <c r="G742" i="300"/>
  <c r="H742" i="300" s="1"/>
  <c r="P741" i="300"/>
  <c r="Q741" i="300" s="1"/>
  <c r="T741" i="300" s="1"/>
  <c r="I741" i="300"/>
  <c r="G741" i="300"/>
  <c r="H741" i="300" s="1"/>
  <c r="P740" i="300"/>
  <c r="Q740" i="300" s="1"/>
  <c r="T740" i="300" s="1"/>
  <c r="I740" i="300"/>
  <c r="G740" i="300"/>
  <c r="H740" i="300" s="1"/>
  <c r="P739" i="300"/>
  <c r="Q739" i="300" s="1"/>
  <c r="T739" i="300" s="1"/>
  <c r="I739" i="300"/>
  <c r="G739" i="300"/>
  <c r="H739" i="300" s="1"/>
  <c r="P738" i="300"/>
  <c r="Q738" i="300" s="1"/>
  <c r="T738" i="300" s="1"/>
  <c r="I738" i="300"/>
  <c r="G738" i="300"/>
  <c r="H738" i="300" s="1"/>
  <c r="P737" i="300"/>
  <c r="Q737" i="300" s="1"/>
  <c r="T737" i="300" s="1"/>
  <c r="I737" i="300"/>
  <c r="G737" i="300"/>
  <c r="H737" i="300" s="1"/>
  <c r="P736" i="300"/>
  <c r="Q736" i="300" s="1"/>
  <c r="T736" i="300" s="1"/>
  <c r="I736" i="300"/>
  <c r="G736" i="300"/>
  <c r="H736" i="300" s="1"/>
  <c r="P735" i="300"/>
  <c r="Q735" i="300" s="1"/>
  <c r="T735" i="300" s="1"/>
  <c r="I735" i="300"/>
  <c r="G735" i="300"/>
  <c r="H735" i="300" s="1"/>
  <c r="P734" i="300"/>
  <c r="Q734" i="300" s="1"/>
  <c r="T734" i="300" s="1"/>
  <c r="I734" i="300"/>
  <c r="G734" i="300"/>
  <c r="H734" i="300" s="1"/>
  <c r="P733" i="300"/>
  <c r="Q733" i="300" s="1"/>
  <c r="T733" i="300" s="1"/>
  <c r="I733" i="300"/>
  <c r="G733" i="300"/>
  <c r="H733" i="300" s="1"/>
  <c r="P732" i="300"/>
  <c r="Q732" i="300" s="1"/>
  <c r="T732" i="300" s="1"/>
  <c r="I732" i="300"/>
  <c r="G732" i="300"/>
  <c r="H732" i="300" s="1"/>
  <c r="P731" i="300"/>
  <c r="Q731" i="300" s="1"/>
  <c r="T731" i="300" s="1"/>
  <c r="I731" i="300"/>
  <c r="G731" i="300"/>
  <c r="H731" i="300" s="1"/>
  <c r="P730" i="300"/>
  <c r="Q730" i="300" s="1"/>
  <c r="T730" i="300" s="1"/>
  <c r="I730" i="300"/>
  <c r="G730" i="300"/>
  <c r="H730" i="300" s="1"/>
  <c r="P729" i="300"/>
  <c r="Q729" i="300" s="1"/>
  <c r="T729" i="300" s="1"/>
  <c r="I729" i="300"/>
  <c r="G729" i="300"/>
  <c r="H729" i="300" s="1"/>
  <c r="P728" i="300"/>
  <c r="Q728" i="300" s="1"/>
  <c r="T728" i="300" s="1"/>
  <c r="I728" i="300"/>
  <c r="G728" i="300"/>
  <c r="H728" i="300" s="1"/>
  <c r="P727" i="300"/>
  <c r="Q727" i="300" s="1"/>
  <c r="T727" i="300" s="1"/>
  <c r="I727" i="300"/>
  <c r="G727" i="300"/>
  <c r="H727" i="300" s="1"/>
  <c r="P726" i="300"/>
  <c r="Q726" i="300" s="1"/>
  <c r="T726" i="300" s="1"/>
  <c r="I726" i="300"/>
  <c r="G726" i="300"/>
  <c r="H726" i="300" s="1"/>
  <c r="P725" i="300"/>
  <c r="Q725" i="300" s="1"/>
  <c r="T725" i="300" s="1"/>
  <c r="I725" i="300"/>
  <c r="G725" i="300"/>
  <c r="H725" i="300" s="1"/>
  <c r="P724" i="300"/>
  <c r="Q724" i="300" s="1"/>
  <c r="T724" i="300" s="1"/>
  <c r="I724" i="300"/>
  <c r="G724" i="300"/>
  <c r="H724" i="300" s="1"/>
  <c r="P723" i="300"/>
  <c r="Q723" i="300" s="1"/>
  <c r="T723" i="300" s="1"/>
  <c r="I723" i="300"/>
  <c r="G723" i="300"/>
  <c r="H723" i="300" s="1"/>
  <c r="P722" i="300"/>
  <c r="Q722" i="300" s="1"/>
  <c r="T722" i="300" s="1"/>
  <c r="I722" i="300"/>
  <c r="G722" i="300"/>
  <c r="H722" i="300" s="1"/>
  <c r="P721" i="300"/>
  <c r="Q721" i="300" s="1"/>
  <c r="T721" i="300" s="1"/>
  <c r="I721" i="300"/>
  <c r="G721" i="300"/>
  <c r="H721" i="300" s="1"/>
  <c r="P720" i="300"/>
  <c r="Q720" i="300" s="1"/>
  <c r="T720" i="300" s="1"/>
  <c r="I720" i="300"/>
  <c r="G720" i="300"/>
  <c r="H720" i="300" s="1"/>
  <c r="P719" i="300"/>
  <c r="Q719" i="300" s="1"/>
  <c r="T719" i="300" s="1"/>
  <c r="I719" i="300"/>
  <c r="G719" i="300"/>
  <c r="H719" i="300" s="1"/>
  <c r="P718" i="300"/>
  <c r="Q718" i="300" s="1"/>
  <c r="T718" i="300" s="1"/>
  <c r="I718" i="300"/>
  <c r="G718" i="300"/>
  <c r="H718" i="300" s="1"/>
  <c r="P717" i="300"/>
  <c r="Q717" i="300" s="1"/>
  <c r="T717" i="300" s="1"/>
  <c r="I717" i="300"/>
  <c r="G717" i="300"/>
  <c r="H717" i="300" s="1"/>
  <c r="P716" i="300"/>
  <c r="Q716" i="300" s="1"/>
  <c r="T716" i="300" s="1"/>
  <c r="I716" i="300"/>
  <c r="G716" i="300"/>
  <c r="H716" i="300" s="1"/>
  <c r="P715" i="300"/>
  <c r="Q715" i="300" s="1"/>
  <c r="T715" i="300" s="1"/>
  <c r="I715" i="300"/>
  <c r="G715" i="300"/>
  <c r="H715" i="300" s="1"/>
  <c r="P714" i="300"/>
  <c r="Q714" i="300" s="1"/>
  <c r="T714" i="300" s="1"/>
  <c r="I714" i="300"/>
  <c r="G714" i="300"/>
  <c r="H714" i="300" s="1"/>
  <c r="P713" i="300"/>
  <c r="Q713" i="300" s="1"/>
  <c r="T713" i="300" s="1"/>
  <c r="I713" i="300"/>
  <c r="G713" i="300"/>
  <c r="H713" i="300" s="1"/>
  <c r="P712" i="300"/>
  <c r="Q712" i="300" s="1"/>
  <c r="T712" i="300" s="1"/>
  <c r="I712" i="300"/>
  <c r="G712" i="300"/>
  <c r="H712" i="300" s="1"/>
  <c r="P711" i="300"/>
  <c r="Q711" i="300" s="1"/>
  <c r="T711" i="300" s="1"/>
  <c r="I711" i="300"/>
  <c r="G711" i="300"/>
  <c r="H711" i="300" s="1"/>
  <c r="P710" i="300"/>
  <c r="Q710" i="300" s="1"/>
  <c r="T710" i="300" s="1"/>
  <c r="I710" i="300"/>
  <c r="G710" i="300"/>
  <c r="H710" i="300" s="1"/>
  <c r="P709" i="300"/>
  <c r="Q709" i="300" s="1"/>
  <c r="T709" i="300" s="1"/>
  <c r="I709" i="300"/>
  <c r="G709" i="300"/>
  <c r="H709" i="300" s="1"/>
  <c r="P708" i="300"/>
  <c r="Q708" i="300" s="1"/>
  <c r="T708" i="300" s="1"/>
  <c r="I708" i="300"/>
  <c r="G708" i="300"/>
  <c r="H708" i="300" s="1"/>
  <c r="P707" i="300"/>
  <c r="Q707" i="300" s="1"/>
  <c r="T707" i="300" s="1"/>
  <c r="I707" i="300"/>
  <c r="G707" i="300"/>
  <c r="H707" i="300" s="1"/>
  <c r="P706" i="300"/>
  <c r="Q706" i="300" s="1"/>
  <c r="T706" i="300" s="1"/>
  <c r="I706" i="300"/>
  <c r="G706" i="300"/>
  <c r="H706" i="300" s="1"/>
  <c r="P705" i="300"/>
  <c r="Q705" i="300" s="1"/>
  <c r="T705" i="300" s="1"/>
  <c r="I705" i="300"/>
  <c r="G705" i="300"/>
  <c r="H705" i="300" s="1"/>
  <c r="P704" i="300"/>
  <c r="Q704" i="300" s="1"/>
  <c r="T704" i="300" s="1"/>
  <c r="I704" i="300"/>
  <c r="G704" i="300"/>
  <c r="H704" i="300" s="1"/>
  <c r="P703" i="300"/>
  <c r="Q703" i="300" s="1"/>
  <c r="T703" i="300" s="1"/>
  <c r="I703" i="300"/>
  <c r="G703" i="300"/>
  <c r="H703" i="300" s="1"/>
  <c r="P702" i="300"/>
  <c r="Q702" i="300" s="1"/>
  <c r="T702" i="300" s="1"/>
  <c r="I702" i="300"/>
  <c r="G702" i="300"/>
  <c r="H702" i="300" s="1"/>
  <c r="P701" i="300"/>
  <c r="Q701" i="300" s="1"/>
  <c r="T701" i="300" s="1"/>
  <c r="I701" i="300"/>
  <c r="G701" i="300"/>
  <c r="H701" i="300" s="1"/>
  <c r="P700" i="300"/>
  <c r="Q700" i="300" s="1"/>
  <c r="T700" i="300" s="1"/>
  <c r="I700" i="300"/>
  <c r="G700" i="300"/>
  <c r="H700" i="300" s="1"/>
  <c r="P699" i="300"/>
  <c r="Q699" i="300" s="1"/>
  <c r="T699" i="300" s="1"/>
  <c r="I699" i="300"/>
  <c r="G699" i="300"/>
  <c r="H699" i="300" s="1"/>
  <c r="P698" i="300"/>
  <c r="Q698" i="300" s="1"/>
  <c r="T698" i="300" s="1"/>
  <c r="I698" i="300"/>
  <c r="G698" i="300"/>
  <c r="H698" i="300" s="1"/>
  <c r="P697" i="300"/>
  <c r="Q697" i="300" s="1"/>
  <c r="T697" i="300" s="1"/>
  <c r="I697" i="300"/>
  <c r="G697" i="300"/>
  <c r="H697" i="300" s="1"/>
  <c r="P696" i="300"/>
  <c r="Q696" i="300" s="1"/>
  <c r="T696" i="300" s="1"/>
  <c r="I696" i="300"/>
  <c r="G696" i="300"/>
  <c r="H696" i="300" s="1"/>
  <c r="P695" i="300"/>
  <c r="Q695" i="300" s="1"/>
  <c r="T695" i="300" s="1"/>
  <c r="I695" i="300"/>
  <c r="G695" i="300"/>
  <c r="H695" i="300" s="1"/>
  <c r="P694" i="300"/>
  <c r="Q694" i="300" s="1"/>
  <c r="T694" i="300" s="1"/>
  <c r="I694" i="300"/>
  <c r="G694" i="300"/>
  <c r="H694" i="300" s="1"/>
  <c r="P693" i="300"/>
  <c r="Q693" i="300" s="1"/>
  <c r="T693" i="300" s="1"/>
  <c r="I693" i="300"/>
  <c r="G693" i="300"/>
  <c r="H693" i="300" s="1"/>
  <c r="P692" i="300"/>
  <c r="Q692" i="300" s="1"/>
  <c r="T692" i="300" s="1"/>
  <c r="I692" i="300"/>
  <c r="G692" i="300"/>
  <c r="H692" i="300" s="1"/>
  <c r="P691" i="300"/>
  <c r="Q691" i="300" s="1"/>
  <c r="T691" i="300" s="1"/>
  <c r="I691" i="300"/>
  <c r="G691" i="300"/>
  <c r="H691" i="300" s="1"/>
  <c r="P690" i="300"/>
  <c r="Q690" i="300" s="1"/>
  <c r="T690" i="300" s="1"/>
  <c r="I690" i="300"/>
  <c r="G690" i="300"/>
  <c r="H690" i="300" s="1"/>
  <c r="P689" i="300"/>
  <c r="Q689" i="300" s="1"/>
  <c r="T689" i="300" s="1"/>
  <c r="I689" i="300"/>
  <c r="G689" i="300"/>
  <c r="H689" i="300" s="1"/>
  <c r="P688" i="300"/>
  <c r="Q688" i="300" s="1"/>
  <c r="T688" i="300" s="1"/>
  <c r="I688" i="300"/>
  <c r="G688" i="300"/>
  <c r="H688" i="300" s="1"/>
  <c r="P687" i="300"/>
  <c r="Q687" i="300" s="1"/>
  <c r="T687" i="300" s="1"/>
  <c r="I687" i="300"/>
  <c r="G687" i="300"/>
  <c r="H687" i="300" s="1"/>
  <c r="P686" i="300"/>
  <c r="Q686" i="300" s="1"/>
  <c r="T686" i="300" s="1"/>
  <c r="I686" i="300"/>
  <c r="G686" i="300"/>
  <c r="H686" i="300" s="1"/>
  <c r="P685" i="300"/>
  <c r="Q685" i="300" s="1"/>
  <c r="T685" i="300" s="1"/>
  <c r="I685" i="300"/>
  <c r="G685" i="300"/>
  <c r="H685" i="300" s="1"/>
  <c r="P684" i="300"/>
  <c r="Q684" i="300" s="1"/>
  <c r="T684" i="300" s="1"/>
  <c r="I684" i="300"/>
  <c r="G684" i="300"/>
  <c r="H684" i="300" s="1"/>
  <c r="P683" i="300"/>
  <c r="Q683" i="300" s="1"/>
  <c r="T683" i="300" s="1"/>
  <c r="I683" i="300"/>
  <c r="G683" i="300"/>
  <c r="H683" i="300" s="1"/>
  <c r="P682" i="300"/>
  <c r="Q682" i="300" s="1"/>
  <c r="T682" i="300" s="1"/>
  <c r="I682" i="300"/>
  <c r="G682" i="300"/>
  <c r="H682" i="300" s="1"/>
  <c r="P681" i="300"/>
  <c r="Q681" i="300" s="1"/>
  <c r="T681" i="300" s="1"/>
  <c r="I681" i="300"/>
  <c r="G681" i="300"/>
  <c r="H681" i="300" s="1"/>
  <c r="P680" i="300"/>
  <c r="Q680" i="300" s="1"/>
  <c r="T680" i="300" s="1"/>
  <c r="I680" i="300"/>
  <c r="G680" i="300"/>
  <c r="H680" i="300" s="1"/>
  <c r="P679" i="300"/>
  <c r="Q679" i="300" s="1"/>
  <c r="T679" i="300" s="1"/>
  <c r="I679" i="300"/>
  <c r="G679" i="300"/>
  <c r="H679" i="300" s="1"/>
  <c r="P678" i="300"/>
  <c r="Q678" i="300" s="1"/>
  <c r="T678" i="300" s="1"/>
  <c r="I678" i="300"/>
  <c r="G678" i="300"/>
  <c r="H678" i="300" s="1"/>
  <c r="P677" i="300"/>
  <c r="Q677" i="300" s="1"/>
  <c r="T677" i="300" s="1"/>
  <c r="I677" i="300"/>
  <c r="G677" i="300"/>
  <c r="H677" i="300" s="1"/>
  <c r="P676" i="300"/>
  <c r="Q676" i="300" s="1"/>
  <c r="T676" i="300" s="1"/>
  <c r="I676" i="300"/>
  <c r="G676" i="300"/>
  <c r="H676" i="300" s="1"/>
  <c r="P675" i="300"/>
  <c r="Q675" i="300" s="1"/>
  <c r="T675" i="300" s="1"/>
  <c r="I675" i="300"/>
  <c r="G675" i="300"/>
  <c r="H675" i="300" s="1"/>
  <c r="P674" i="300"/>
  <c r="Q674" i="300" s="1"/>
  <c r="T674" i="300" s="1"/>
  <c r="I674" i="300"/>
  <c r="G674" i="300"/>
  <c r="H674" i="300" s="1"/>
  <c r="P673" i="300"/>
  <c r="Q673" i="300" s="1"/>
  <c r="T673" i="300" s="1"/>
  <c r="I673" i="300"/>
  <c r="G673" i="300"/>
  <c r="H673" i="300" s="1"/>
  <c r="P672" i="300"/>
  <c r="Q672" i="300" s="1"/>
  <c r="T672" i="300" s="1"/>
  <c r="I672" i="300"/>
  <c r="G672" i="300"/>
  <c r="H672" i="300" s="1"/>
  <c r="P671" i="300"/>
  <c r="Q671" i="300" s="1"/>
  <c r="T671" i="300" s="1"/>
  <c r="I671" i="300"/>
  <c r="G671" i="300"/>
  <c r="H671" i="300" s="1"/>
  <c r="P670" i="300"/>
  <c r="Q670" i="300" s="1"/>
  <c r="T670" i="300" s="1"/>
  <c r="I670" i="300"/>
  <c r="G670" i="300"/>
  <c r="H670" i="300" s="1"/>
  <c r="P669" i="300"/>
  <c r="Q669" i="300" s="1"/>
  <c r="T669" i="300" s="1"/>
  <c r="I669" i="300"/>
  <c r="G669" i="300"/>
  <c r="H669" i="300" s="1"/>
  <c r="P668" i="300"/>
  <c r="Q668" i="300" s="1"/>
  <c r="T668" i="300" s="1"/>
  <c r="I668" i="300"/>
  <c r="G668" i="300"/>
  <c r="H668" i="300" s="1"/>
  <c r="P667" i="300"/>
  <c r="Q667" i="300" s="1"/>
  <c r="T667" i="300" s="1"/>
  <c r="I667" i="300"/>
  <c r="G667" i="300"/>
  <c r="H667" i="300" s="1"/>
  <c r="P666" i="300"/>
  <c r="Q666" i="300" s="1"/>
  <c r="T666" i="300" s="1"/>
  <c r="I666" i="300"/>
  <c r="G666" i="300"/>
  <c r="H666" i="300" s="1"/>
  <c r="P665" i="300"/>
  <c r="Q665" i="300" s="1"/>
  <c r="T665" i="300" s="1"/>
  <c r="I665" i="300"/>
  <c r="G665" i="300"/>
  <c r="H665" i="300" s="1"/>
  <c r="P664" i="300"/>
  <c r="Q664" i="300" s="1"/>
  <c r="T664" i="300" s="1"/>
  <c r="I664" i="300"/>
  <c r="G664" i="300"/>
  <c r="H664" i="300" s="1"/>
  <c r="P663" i="300"/>
  <c r="Q663" i="300" s="1"/>
  <c r="T663" i="300" s="1"/>
  <c r="I663" i="300"/>
  <c r="G663" i="300"/>
  <c r="H663" i="300" s="1"/>
  <c r="P662" i="300"/>
  <c r="Q662" i="300" s="1"/>
  <c r="T662" i="300" s="1"/>
  <c r="I662" i="300"/>
  <c r="G662" i="300"/>
  <c r="H662" i="300" s="1"/>
  <c r="P661" i="300"/>
  <c r="Q661" i="300" s="1"/>
  <c r="T661" i="300" s="1"/>
  <c r="I661" i="300"/>
  <c r="G661" i="300"/>
  <c r="H661" i="300" s="1"/>
  <c r="P660" i="300"/>
  <c r="Q660" i="300" s="1"/>
  <c r="T660" i="300" s="1"/>
  <c r="I660" i="300"/>
  <c r="G660" i="300"/>
  <c r="H660" i="300" s="1"/>
  <c r="P659" i="300"/>
  <c r="Q659" i="300" s="1"/>
  <c r="T659" i="300" s="1"/>
  <c r="I659" i="300"/>
  <c r="G659" i="300"/>
  <c r="H659" i="300" s="1"/>
  <c r="P658" i="300"/>
  <c r="Q658" i="300" s="1"/>
  <c r="T658" i="300" s="1"/>
  <c r="I658" i="300"/>
  <c r="G658" i="300"/>
  <c r="H658" i="300" s="1"/>
  <c r="P657" i="300"/>
  <c r="Q657" i="300" s="1"/>
  <c r="T657" i="300" s="1"/>
  <c r="I657" i="300"/>
  <c r="G657" i="300"/>
  <c r="H657" i="300" s="1"/>
  <c r="P656" i="300"/>
  <c r="Q656" i="300" s="1"/>
  <c r="T656" i="300" s="1"/>
  <c r="I656" i="300"/>
  <c r="G656" i="300"/>
  <c r="H656" i="300" s="1"/>
  <c r="P655" i="300"/>
  <c r="Q655" i="300" s="1"/>
  <c r="T655" i="300" s="1"/>
  <c r="I655" i="300"/>
  <c r="G655" i="300"/>
  <c r="H655" i="300" s="1"/>
  <c r="P654" i="300"/>
  <c r="Q654" i="300" s="1"/>
  <c r="T654" i="300" s="1"/>
  <c r="I654" i="300"/>
  <c r="G654" i="300"/>
  <c r="H654" i="300" s="1"/>
  <c r="P653" i="300"/>
  <c r="Q653" i="300" s="1"/>
  <c r="T653" i="300" s="1"/>
  <c r="I653" i="300"/>
  <c r="G653" i="300"/>
  <c r="H653" i="300" s="1"/>
  <c r="P652" i="300"/>
  <c r="Q652" i="300" s="1"/>
  <c r="T652" i="300" s="1"/>
  <c r="I652" i="300"/>
  <c r="G652" i="300"/>
  <c r="H652" i="300" s="1"/>
  <c r="P651" i="300"/>
  <c r="Q651" i="300" s="1"/>
  <c r="T651" i="300" s="1"/>
  <c r="I651" i="300"/>
  <c r="G651" i="300"/>
  <c r="H651" i="300" s="1"/>
  <c r="P650" i="300"/>
  <c r="Q650" i="300" s="1"/>
  <c r="T650" i="300" s="1"/>
  <c r="I650" i="300"/>
  <c r="G650" i="300"/>
  <c r="H650" i="300" s="1"/>
  <c r="P649" i="300"/>
  <c r="Q649" i="300" s="1"/>
  <c r="T649" i="300" s="1"/>
  <c r="I649" i="300"/>
  <c r="G649" i="300"/>
  <c r="H649" i="300" s="1"/>
  <c r="P648" i="300"/>
  <c r="Q648" i="300" s="1"/>
  <c r="T648" i="300" s="1"/>
  <c r="I648" i="300"/>
  <c r="G648" i="300"/>
  <c r="H648" i="300" s="1"/>
  <c r="P647" i="300"/>
  <c r="Q647" i="300" s="1"/>
  <c r="T647" i="300" s="1"/>
  <c r="I647" i="300"/>
  <c r="G647" i="300"/>
  <c r="H647" i="300" s="1"/>
  <c r="P646" i="300"/>
  <c r="Q646" i="300" s="1"/>
  <c r="T646" i="300" s="1"/>
  <c r="I646" i="300"/>
  <c r="G646" i="300"/>
  <c r="H646" i="300" s="1"/>
  <c r="P645" i="300"/>
  <c r="Q645" i="300" s="1"/>
  <c r="T645" i="300" s="1"/>
  <c r="I645" i="300"/>
  <c r="G645" i="300"/>
  <c r="H645" i="300" s="1"/>
  <c r="P644" i="300"/>
  <c r="Q644" i="300" s="1"/>
  <c r="T644" i="300" s="1"/>
  <c r="I644" i="300"/>
  <c r="G644" i="300"/>
  <c r="H644" i="300" s="1"/>
  <c r="P643" i="300"/>
  <c r="Q643" i="300" s="1"/>
  <c r="T643" i="300" s="1"/>
  <c r="I643" i="300"/>
  <c r="G643" i="300"/>
  <c r="H643" i="300" s="1"/>
  <c r="P642" i="300"/>
  <c r="Q642" i="300" s="1"/>
  <c r="T642" i="300" s="1"/>
  <c r="I642" i="300"/>
  <c r="G642" i="300"/>
  <c r="H642" i="300" s="1"/>
  <c r="P641" i="300"/>
  <c r="Q641" i="300" s="1"/>
  <c r="T641" i="300" s="1"/>
  <c r="I641" i="300"/>
  <c r="G641" i="300"/>
  <c r="H641" i="300" s="1"/>
  <c r="P640" i="300"/>
  <c r="Q640" i="300" s="1"/>
  <c r="T640" i="300" s="1"/>
  <c r="I640" i="300"/>
  <c r="G640" i="300"/>
  <c r="H640" i="300" s="1"/>
  <c r="P639" i="300"/>
  <c r="Q639" i="300" s="1"/>
  <c r="T639" i="300" s="1"/>
  <c r="I639" i="300"/>
  <c r="G639" i="300"/>
  <c r="H639" i="300" s="1"/>
  <c r="P638" i="300"/>
  <c r="Q638" i="300" s="1"/>
  <c r="T638" i="300" s="1"/>
  <c r="I638" i="300"/>
  <c r="G638" i="300"/>
  <c r="H638" i="300" s="1"/>
  <c r="P637" i="300"/>
  <c r="Q637" i="300" s="1"/>
  <c r="T637" i="300" s="1"/>
  <c r="I637" i="300"/>
  <c r="G637" i="300"/>
  <c r="H637" i="300" s="1"/>
  <c r="P636" i="300"/>
  <c r="Q636" i="300" s="1"/>
  <c r="T636" i="300" s="1"/>
  <c r="I636" i="300"/>
  <c r="G636" i="300"/>
  <c r="H636" i="300" s="1"/>
  <c r="P635" i="300"/>
  <c r="Q635" i="300" s="1"/>
  <c r="T635" i="300" s="1"/>
  <c r="I635" i="300"/>
  <c r="G635" i="300"/>
  <c r="H635" i="300" s="1"/>
  <c r="P634" i="300"/>
  <c r="Q634" i="300" s="1"/>
  <c r="T634" i="300" s="1"/>
  <c r="I634" i="300"/>
  <c r="G634" i="300"/>
  <c r="H634" i="300" s="1"/>
  <c r="P633" i="300"/>
  <c r="Q633" i="300" s="1"/>
  <c r="T633" i="300" s="1"/>
  <c r="I633" i="300"/>
  <c r="G633" i="300"/>
  <c r="H633" i="300" s="1"/>
  <c r="P632" i="300"/>
  <c r="Q632" i="300" s="1"/>
  <c r="T632" i="300" s="1"/>
  <c r="I632" i="300"/>
  <c r="G632" i="300"/>
  <c r="H632" i="300" s="1"/>
  <c r="P631" i="300"/>
  <c r="Q631" i="300" s="1"/>
  <c r="T631" i="300" s="1"/>
  <c r="I631" i="300"/>
  <c r="G631" i="300"/>
  <c r="H631" i="300" s="1"/>
  <c r="P630" i="300"/>
  <c r="Q630" i="300" s="1"/>
  <c r="T630" i="300" s="1"/>
  <c r="I630" i="300"/>
  <c r="G630" i="300"/>
  <c r="H630" i="300" s="1"/>
  <c r="P629" i="300"/>
  <c r="Q629" i="300" s="1"/>
  <c r="T629" i="300" s="1"/>
  <c r="I629" i="300"/>
  <c r="G629" i="300"/>
  <c r="H629" i="300" s="1"/>
  <c r="P628" i="300"/>
  <c r="Q628" i="300" s="1"/>
  <c r="T628" i="300" s="1"/>
  <c r="I628" i="300"/>
  <c r="G628" i="300"/>
  <c r="H628" i="300" s="1"/>
  <c r="P627" i="300"/>
  <c r="Q627" i="300" s="1"/>
  <c r="T627" i="300" s="1"/>
  <c r="I627" i="300"/>
  <c r="G627" i="300"/>
  <c r="H627" i="300" s="1"/>
  <c r="P626" i="300"/>
  <c r="Q626" i="300" s="1"/>
  <c r="T626" i="300" s="1"/>
  <c r="I626" i="300"/>
  <c r="G626" i="300"/>
  <c r="H626" i="300" s="1"/>
  <c r="P625" i="300"/>
  <c r="Q625" i="300" s="1"/>
  <c r="T625" i="300" s="1"/>
  <c r="I625" i="300"/>
  <c r="G625" i="300"/>
  <c r="H625" i="300" s="1"/>
  <c r="P624" i="300"/>
  <c r="Q624" i="300" s="1"/>
  <c r="T624" i="300" s="1"/>
  <c r="I624" i="300"/>
  <c r="G624" i="300"/>
  <c r="H624" i="300" s="1"/>
  <c r="P623" i="300"/>
  <c r="Q623" i="300" s="1"/>
  <c r="T623" i="300" s="1"/>
  <c r="I623" i="300"/>
  <c r="G623" i="300"/>
  <c r="H623" i="300" s="1"/>
  <c r="P622" i="300"/>
  <c r="Q622" i="300" s="1"/>
  <c r="T622" i="300" s="1"/>
  <c r="I622" i="300"/>
  <c r="G622" i="300"/>
  <c r="H622" i="300" s="1"/>
  <c r="P621" i="300"/>
  <c r="Q621" i="300" s="1"/>
  <c r="T621" i="300" s="1"/>
  <c r="I621" i="300"/>
  <c r="G621" i="300"/>
  <c r="H621" i="300" s="1"/>
  <c r="P620" i="300"/>
  <c r="Q620" i="300" s="1"/>
  <c r="T620" i="300" s="1"/>
  <c r="I620" i="300"/>
  <c r="G620" i="300"/>
  <c r="H620" i="300" s="1"/>
  <c r="P619" i="300"/>
  <c r="Q619" i="300" s="1"/>
  <c r="T619" i="300" s="1"/>
  <c r="I619" i="300"/>
  <c r="G619" i="300"/>
  <c r="H619" i="300" s="1"/>
  <c r="P618" i="300"/>
  <c r="Q618" i="300" s="1"/>
  <c r="T618" i="300" s="1"/>
  <c r="I618" i="300"/>
  <c r="G618" i="300"/>
  <c r="H618" i="300" s="1"/>
  <c r="P617" i="300"/>
  <c r="Q617" i="300" s="1"/>
  <c r="T617" i="300" s="1"/>
  <c r="I617" i="300"/>
  <c r="G617" i="300"/>
  <c r="H617" i="300" s="1"/>
  <c r="P616" i="300"/>
  <c r="Q616" i="300" s="1"/>
  <c r="T616" i="300" s="1"/>
  <c r="I616" i="300"/>
  <c r="G616" i="300"/>
  <c r="H616" i="300" s="1"/>
  <c r="P615" i="300"/>
  <c r="Q615" i="300" s="1"/>
  <c r="T615" i="300" s="1"/>
  <c r="I615" i="300"/>
  <c r="G615" i="300"/>
  <c r="H615" i="300" s="1"/>
  <c r="P614" i="300"/>
  <c r="Q614" i="300" s="1"/>
  <c r="T614" i="300" s="1"/>
  <c r="I614" i="300"/>
  <c r="G614" i="300"/>
  <c r="H614" i="300" s="1"/>
  <c r="P613" i="300"/>
  <c r="Q613" i="300" s="1"/>
  <c r="T613" i="300" s="1"/>
  <c r="I613" i="300"/>
  <c r="G613" i="300"/>
  <c r="H613" i="300" s="1"/>
  <c r="P612" i="300"/>
  <c r="Q612" i="300" s="1"/>
  <c r="T612" i="300" s="1"/>
  <c r="I612" i="300"/>
  <c r="G612" i="300"/>
  <c r="H612" i="300" s="1"/>
  <c r="P611" i="300"/>
  <c r="Q611" i="300" s="1"/>
  <c r="T611" i="300" s="1"/>
  <c r="I611" i="300"/>
  <c r="G611" i="300"/>
  <c r="H611" i="300" s="1"/>
  <c r="P610" i="300"/>
  <c r="Q610" i="300" s="1"/>
  <c r="T610" i="300" s="1"/>
  <c r="I610" i="300"/>
  <c r="G610" i="300"/>
  <c r="H610" i="300" s="1"/>
  <c r="P609" i="300"/>
  <c r="Q609" i="300" s="1"/>
  <c r="T609" i="300" s="1"/>
  <c r="I609" i="300"/>
  <c r="G609" i="300"/>
  <c r="H609" i="300" s="1"/>
  <c r="P608" i="300"/>
  <c r="Q608" i="300" s="1"/>
  <c r="T608" i="300" s="1"/>
  <c r="I608" i="300"/>
  <c r="G608" i="300"/>
  <c r="H608" i="300" s="1"/>
  <c r="P607" i="300"/>
  <c r="Q607" i="300" s="1"/>
  <c r="T607" i="300" s="1"/>
  <c r="I607" i="300"/>
  <c r="G607" i="300"/>
  <c r="H607" i="300" s="1"/>
  <c r="P606" i="300"/>
  <c r="Q606" i="300" s="1"/>
  <c r="T606" i="300" s="1"/>
  <c r="I606" i="300"/>
  <c r="G606" i="300"/>
  <c r="H606" i="300" s="1"/>
  <c r="P605" i="300"/>
  <c r="Q605" i="300" s="1"/>
  <c r="T605" i="300" s="1"/>
  <c r="I605" i="300"/>
  <c r="G605" i="300"/>
  <c r="H605" i="300" s="1"/>
  <c r="P604" i="300"/>
  <c r="Q604" i="300" s="1"/>
  <c r="T604" i="300" s="1"/>
  <c r="I604" i="300"/>
  <c r="G604" i="300"/>
  <c r="H604" i="300" s="1"/>
  <c r="P603" i="300"/>
  <c r="Q603" i="300" s="1"/>
  <c r="T603" i="300" s="1"/>
  <c r="I603" i="300"/>
  <c r="G603" i="300"/>
  <c r="H603" i="300" s="1"/>
  <c r="P602" i="300"/>
  <c r="Q602" i="300" s="1"/>
  <c r="T602" i="300" s="1"/>
  <c r="I602" i="300"/>
  <c r="G602" i="300"/>
  <c r="H602" i="300" s="1"/>
  <c r="P601" i="300"/>
  <c r="Q601" i="300" s="1"/>
  <c r="T601" i="300" s="1"/>
  <c r="I601" i="300"/>
  <c r="G601" i="300"/>
  <c r="H601" i="300" s="1"/>
  <c r="P600" i="300"/>
  <c r="Q600" i="300" s="1"/>
  <c r="T600" i="300" s="1"/>
  <c r="I600" i="300"/>
  <c r="G600" i="300"/>
  <c r="H600" i="300" s="1"/>
  <c r="P599" i="300"/>
  <c r="Q599" i="300" s="1"/>
  <c r="T599" i="300" s="1"/>
  <c r="I599" i="300"/>
  <c r="G599" i="300"/>
  <c r="H599" i="300" s="1"/>
  <c r="P598" i="300"/>
  <c r="Q598" i="300" s="1"/>
  <c r="T598" i="300" s="1"/>
  <c r="I598" i="300"/>
  <c r="G598" i="300"/>
  <c r="H598" i="300" s="1"/>
  <c r="P597" i="300"/>
  <c r="Q597" i="300" s="1"/>
  <c r="T597" i="300" s="1"/>
  <c r="I597" i="300"/>
  <c r="G597" i="300"/>
  <c r="H597" i="300" s="1"/>
  <c r="P596" i="300"/>
  <c r="Q596" i="300" s="1"/>
  <c r="T596" i="300" s="1"/>
  <c r="I596" i="300"/>
  <c r="G596" i="300"/>
  <c r="H596" i="300" s="1"/>
  <c r="P595" i="300"/>
  <c r="Q595" i="300" s="1"/>
  <c r="T595" i="300" s="1"/>
  <c r="I595" i="300"/>
  <c r="G595" i="300"/>
  <c r="H595" i="300" s="1"/>
  <c r="P594" i="300"/>
  <c r="Q594" i="300" s="1"/>
  <c r="T594" i="300" s="1"/>
  <c r="I594" i="300"/>
  <c r="G594" i="300"/>
  <c r="H594" i="300" s="1"/>
  <c r="P593" i="300"/>
  <c r="Q593" i="300" s="1"/>
  <c r="T593" i="300" s="1"/>
  <c r="I593" i="300"/>
  <c r="G593" i="300"/>
  <c r="H593" i="300" s="1"/>
  <c r="P592" i="300"/>
  <c r="Q592" i="300" s="1"/>
  <c r="T592" i="300" s="1"/>
  <c r="I592" i="300"/>
  <c r="G592" i="300"/>
  <c r="H592" i="300" s="1"/>
  <c r="P591" i="300"/>
  <c r="Q591" i="300" s="1"/>
  <c r="T591" i="300" s="1"/>
  <c r="I591" i="300"/>
  <c r="G591" i="300"/>
  <c r="H591" i="300" s="1"/>
  <c r="P590" i="300"/>
  <c r="Q590" i="300" s="1"/>
  <c r="T590" i="300" s="1"/>
  <c r="I590" i="300"/>
  <c r="G590" i="300"/>
  <c r="H590" i="300" s="1"/>
  <c r="P589" i="300"/>
  <c r="Q589" i="300" s="1"/>
  <c r="T589" i="300" s="1"/>
  <c r="I589" i="300"/>
  <c r="G589" i="300"/>
  <c r="H589" i="300" s="1"/>
  <c r="P588" i="300"/>
  <c r="Q588" i="300" s="1"/>
  <c r="T588" i="300" s="1"/>
  <c r="I588" i="300"/>
  <c r="G588" i="300"/>
  <c r="H588" i="300" s="1"/>
  <c r="P587" i="300"/>
  <c r="Q587" i="300" s="1"/>
  <c r="T587" i="300" s="1"/>
  <c r="I587" i="300"/>
  <c r="G587" i="300"/>
  <c r="H587" i="300" s="1"/>
  <c r="P586" i="300"/>
  <c r="Q586" i="300" s="1"/>
  <c r="T586" i="300" s="1"/>
  <c r="I586" i="300"/>
  <c r="G586" i="300"/>
  <c r="H586" i="300" s="1"/>
  <c r="P585" i="300"/>
  <c r="Q585" i="300" s="1"/>
  <c r="T585" i="300" s="1"/>
  <c r="I585" i="300"/>
  <c r="G585" i="300"/>
  <c r="H585" i="300" s="1"/>
  <c r="P584" i="300"/>
  <c r="Q584" i="300" s="1"/>
  <c r="T584" i="300" s="1"/>
  <c r="I584" i="300"/>
  <c r="G584" i="300"/>
  <c r="H584" i="300" s="1"/>
  <c r="P583" i="300"/>
  <c r="Q583" i="300" s="1"/>
  <c r="T583" i="300" s="1"/>
  <c r="I583" i="300"/>
  <c r="G583" i="300"/>
  <c r="H583" i="300" s="1"/>
  <c r="P582" i="300"/>
  <c r="Q582" i="300" s="1"/>
  <c r="T582" i="300" s="1"/>
  <c r="I582" i="300"/>
  <c r="G582" i="300"/>
  <c r="H582" i="300" s="1"/>
  <c r="P581" i="300"/>
  <c r="Q581" i="300" s="1"/>
  <c r="T581" i="300" s="1"/>
  <c r="I581" i="300"/>
  <c r="G581" i="300"/>
  <c r="H581" i="300" s="1"/>
  <c r="P580" i="300"/>
  <c r="Q580" i="300" s="1"/>
  <c r="T580" i="300" s="1"/>
  <c r="I580" i="300"/>
  <c r="G580" i="300"/>
  <c r="H580" i="300" s="1"/>
  <c r="P579" i="300"/>
  <c r="Q579" i="300" s="1"/>
  <c r="T579" i="300" s="1"/>
  <c r="I579" i="300"/>
  <c r="G579" i="300"/>
  <c r="H579" i="300" s="1"/>
  <c r="P578" i="300"/>
  <c r="Q578" i="300" s="1"/>
  <c r="T578" i="300" s="1"/>
  <c r="I578" i="300"/>
  <c r="G578" i="300"/>
  <c r="H578" i="300" s="1"/>
  <c r="P577" i="300"/>
  <c r="Q577" i="300" s="1"/>
  <c r="T577" i="300" s="1"/>
  <c r="I577" i="300"/>
  <c r="G577" i="300"/>
  <c r="H577" i="300" s="1"/>
  <c r="P576" i="300"/>
  <c r="Q576" i="300" s="1"/>
  <c r="T576" i="300" s="1"/>
  <c r="I576" i="300"/>
  <c r="G576" i="300"/>
  <c r="H576" i="300" s="1"/>
  <c r="P575" i="300"/>
  <c r="Q575" i="300" s="1"/>
  <c r="T575" i="300" s="1"/>
  <c r="I575" i="300"/>
  <c r="G575" i="300"/>
  <c r="H575" i="300" s="1"/>
  <c r="P574" i="300"/>
  <c r="Q574" i="300" s="1"/>
  <c r="T574" i="300" s="1"/>
  <c r="I574" i="300"/>
  <c r="G574" i="300"/>
  <c r="H574" i="300" s="1"/>
  <c r="P573" i="300"/>
  <c r="Q573" i="300" s="1"/>
  <c r="T573" i="300" s="1"/>
  <c r="I573" i="300"/>
  <c r="G573" i="300"/>
  <c r="H573" i="300" s="1"/>
  <c r="P572" i="300"/>
  <c r="Q572" i="300" s="1"/>
  <c r="T572" i="300" s="1"/>
  <c r="I572" i="300"/>
  <c r="G572" i="300"/>
  <c r="H572" i="300" s="1"/>
  <c r="P571" i="300"/>
  <c r="Q571" i="300" s="1"/>
  <c r="T571" i="300" s="1"/>
  <c r="I571" i="300"/>
  <c r="G571" i="300"/>
  <c r="H571" i="300" s="1"/>
  <c r="P570" i="300"/>
  <c r="Q570" i="300" s="1"/>
  <c r="T570" i="300" s="1"/>
  <c r="I570" i="300"/>
  <c r="G570" i="300"/>
  <c r="H570" i="300" s="1"/>
  <c r="P569" i="300"/>
  <c r="Q569" i="300" s="1"/>
  <c r="T569" i="300" s="1"/>
  <c r="I569" i="300"/>
  <c r="G569" i="300"/>
  <c r="H569" i="300" s="1"/>
  <c r="P568" i="300"/>
  <c r="Q568" i="300" s="1"/>
  <c r="T568" i="300" s="1"/>
  <c r="I568" i="300"/>
  <c r="G568" i="300"/>
  <c r="H568" i="300" s="1"/>
  <c r="P567" i="300"/>
  <c r="Q567" i="300" s="1"/>
  <c r="T567" i="300" s="1"/>
  <c r="I567" i="300"/>
  <c r="G567" i="300"/>
  <c r="H567" i="300" s="1"/>
  <c r="P566" i="300"/>
  <c r="Q566" i="300" s="1"/>
  <c r="T566" i="300" s="1"/>
  <c r="I566" i="300"/>
  <c r="G566" i="300"/>
  <c r="H566" i="300" s="1"/>
  <c r="P565" i="300"/>
  <c r="Q565" i="300" s="1"/>
  <c r="T565" i="300" s="1"/>
  <c r="I565" i="300"/>
  <c r="G565" i="300"/>
  <c r="H565" i="300" s="1"/>
  <c r="P564" i="300"/>
  <c r="Q564" i="300" s="1"/>
  <c r="T564" i="300" s="1"/>
  <c r="I564" i="300"/>
  <c r="G564" i="300"/>
  <c r="H564" i="300" s="1"/>
  <c r="P563" i="300"/>
  <c r="Q563" i="300" s="1"/>
  <c r="T563" i="300" s="1"/>
  <c r="I563" i="300"/>
  <c r="G563" i="300"/>
  <c r="H563" i="300" s="1"/>
  <c r="P562" i="300"/>
  <c r="Q562" i="300" s="1"/>
  <c r="T562" i="300" s="1"/>
  <c r="I562" i="300"/>
  <c r="G562" i="300"/>
  <c r="H562" i="300" s="1"/>
  <c r="P561" i="300"/>
  <c r="Q561" i="300" s="1"/>
  <c r="T561" i="300" s="1"/>
  <c r="I561" i="300"/>
  <c r="G561" i="300"/>
  <c r="H561" i="300" s="1"/>
  <c r="P560" i="300"/>
  <c r="Q560" i="300" s="1"/>
  <c r="T560" i="300" s="1"/>
  <c r="I560" i="300"/>
  <c r="G560" i="300"/>
  <c r="H560" i="300" s="1"/>
  <c r="P559" i="300"/>
  <c r="Q559" i="300" s="1"/>
  <c r="T559" i="300" s="1"/>
  <c r="I559" i="300"/>
  <c r="G559" i="300"/>
  <c r="H559" i="300" s="1"/>
  <c r="P558" i="300"/>
  <c r="Q558" i="300" s="1"/>
  <c r="T558" i="300" s="1"/>
  <c r="I558" i="300"/>
  <c r="G558" i="300"/>
  <c r="H558" i="300" s="1"/>
  <c r="P557" i="300"/>
  <c r="Q557" i="300" s="1"/>
  <c r="T557" i="300" s="1"/>
  <c r="I557" i="300"/>
  <c r="G557" i="300"/>
  <c r="H557" i="300" s="1"/>
  <c r="P556" i="300"/>
  <c r="Q556" i="300" s="1"/>
  <c r="T556" i="300" s="1"/>
  <c r="I556" i="300"/>
  <c r="G556" i="300"/>
  <c r="H556" i="300" s="1"/>
  <c r="P555" i="300"/>
  <c r="Q555" i="300" s="1"/>
  <c r="T555" i="300" s="1"/>
  <c r="I555" i="300"/>
  <c r="G555" i="300"/>
  <c r="H555" i="300" s="1"/>
  <c r="P554" i="300"/>
  <c r="Q554" i="300" s="1"/>
  <c r="T554" i="300" s="1"/>
  <c r="I554" i="300"/>
  <c r="G554" i="300"/>
  <c r="H554" i="300" s="1"/>
  <c r="P553" i="300"/>
  <c r="Q553" i="300" s="1"/>
  <c r="T553" i="300" s="1"/>
  <c r="I553" i="300"/>
  <c r="G553" i="300"/>
  <c r="H553" i="300" s="1"/>
  <c r="P552" i="300"/>
  <c r="Q552" i="300" s="1"/>
  <c r="T552" i="300" s="1"/>
  <c r="I552" i="300"/>
  <c r="G552" i="300"/>
  <c r="H552" i="300" s="1"/>
  <c r="P551" i="300"/>
  <c r="Q551" i="300" s="1"/>
  <c r="T551" i="300" s="1"/>
  <c r="I551" i="300"/>
  <c r="G551" i="300"/>
  <c r="H551" i="300" s="1"/>
  <c r="P550" i="300"/>
  <c r="Q550" i="300" s="1"/>
  <c r="T550" i="300" s="1"/>
  <c r="I550" i="300"/>
  <c r="G550" i="300"/>
  <c r="H550" i="300" s="1"/>
  <c r="P549" i="300"/>
  <c r="Q549" i="300" s="1"/>
  <c r="T549" i="300" s="1"/>
  <c r="I549" i="300"/>
  <c r="G549" i="300"/>
  <c r="H549" i="300" s="1"/>
  <c r="P548" i="300"/>
  <c r="Q548" i="300" s="1"/>
  <c r="T548" i="300" s="1"/>
  <c r="I548" i="300"/>
  <c r="G548" i="300"/>
  <c r="H548" i="300" s="1"/>
  <c r="P547" i="300"/>
  <c r="Q547" i="300" s="1"/>
  <c r="T547" i="300" s="1"/>
  <c r="I547" i="300"/>
  <c r="G547" i="300"/>
  <c r="H547" i="300" s="1"/>
  <c r="P546" i="300"/>
  <c r="Q546" i="300" s="1"/>
  <c r="T546" i="300" s="1"/>
  <c r="I546" i="300"/>
  <c r="G546" i="300"/>
  <c r="H546" i="300" s="1"/>
  <c r="P545" i="300"/>
  <c r="Q545" i="300" s="1"/>
  <c r="T545" i="300" s="1"/>
  <c r="I545" i="300"/>
  <c r="G545" i="300"/>
  <c r="H545" i="300" s="1"/>
  <c r="P544" i="300"/>
  <c r="Q544" i="300" s="1"/>
  <c r="T544" i="300" s="1"/>
  <c r="I544" i="300"/>
  <c r="G544" i="300"/>
  <c r="H544" i="300" s="1"/>
  <c r="P543" i="300"/>
  <c r="Q543" i="300" s="1"/>
  <c r="T543" i="300" s="1"/>
  <c r="I543" i="300"/>
  <c r="G543" i="300"/>
  <c r="H543" i="300" s="1"/>
  <c r="P542" i="300"/>
  <c r="Q542" i="300" s="1"/>
  <c r="T542" i="300" s="1"/>
  <c r="I542" i="300"/>
  <c r="G542" i="300"/>
  <c r="H542" i="300" s="1"/>
  <c r="P541" i="300"/>
  <c r="Q541" i="300" s="1"/>
  <c r="T541" i="300" s="1"/>
  <c r="I541" i="300"/>
  <c r="G541" i="300"/>
  <c r="H541" i="300" s="1"/>
  <c r="P540" i="300"/>
  <c r="Q540" i="300" s="1"/>
  <c r="T540" i="300" s="1"/>
  <c r="I540" i="300"/>
  <c r="G540" i="300"/>
  <c r="H540" i="300" s="1"/>
  <c r="P539" i="300"/>
  <c r="Q539" i="300" s="1"/>
  <c r="T539" i="300" s="1"/>
  <c r="I539" i="300"/>
  <c r="G539" i="300"/>
  <c r="H539" i="300" s="1"/>
  <c r="P538" i="300"/>
  <c r="Q538" i="300" s="1"/>
  <c r="T538" i="300" s="1"/>
  <c r="I538" i="300"/>
  <c r="G538" i="300"/>
  <c r="H538" i="300" s="1"/>
  <c r="P537" i="300"/>
  <c r="Q537" i="300" s="1"/>
  <c r="T537" i="300" s="1"/>
  <c r="I537" i="300"/>
  <c r="G537" i="300"/>
  <c r="H537" i="300" s="1"/>
  <c r="P536" i="300"/>
  <c r="Q536" i="300" s="1"/>
  <c r="T536" i="300" s="1"/>
  <c r="I536" i="300"/>
  <c r="G536" i="300"/>
  <c r="H536" i="300" s="1"/>
  <c r="P535" i="300"/>
  <c r="Q535" i="300" s="1"/>
  <c r="T535" i="300" s="1"/>
  <c r="I535" i="300"/>
  <c r="G535" i="300"/>
  <c r="H535" i="300" s="1"/>
  <c r="P534" i="300"/>
  <c r="Q534" i="300" s="1"/>
  <c r="T534" i="300" s="1"/>
  <c r="I534" i="300"/>
  <c r="G534" i="300"/>
  <c r="H534" i="300" s="1"/>
  <c r="P533" i="300"/>
  <c r="Q533" i="300" s="1"/>
  <c r="T533" i="300" s="1"/>
  <c r="I533" i="300"/>
  <c r="G533" i="300"/>
  <c r="H533" i="300" s="1"/>
  <c r="P532" i="300"/>
  <c r="Q532" i="300" s="1"/>
  <c r="T532" i="300" s="1"/>
  <c r="I532" i="300"/>
  <c r="G532" i="300"/>
  <c r="H532" i="300" s="1"/>
  <c r="P531" i="300"/>
  <c r="Q531" i="300" s="1"/>
  <c r="T531" i="300" s="1"/>
  <c r="I531" i="300"/>
  <c r="G531" i="300"/>
  <c r="H531" i="300" s="1"/>
  <c r="P530" i="300"/>
  <c r="Q530" i="300" s="1"/>
  <c r="T530" i="300" s="1"/>
  <c r="I530" i="300"/>
  <c r="G530" i="300"/>
  <c r="H530" i="300" s="1"/>
  <c r="P529" i="300"/>
  <c r="Q529" i="300" s="1"/>
  <c r="T529" i="300" s="1"/>
  <c r="I529" i="300"/>
  <c r="G529" i="300"/>
  <c r="H529" i="300" s="1"/>
  <c r="P528" i="300"/>
  <c r="Q528" i="300" s="1"/>
  <c r="T528" i="300" s="1"/>
  <c r="I528" i="300"/>
  <c r="G528" i="300"/>
  <c r="H528" i="300" s="1"/>
  <c r="P527" i="300"/>
  <c r="Q527" i="300" s="1"/>
  <c r="T527" i="300" s="1"/>
  <c r="I527" i="300"/>
  <c r="G527" i="300"/>
  <c r="H527" i="300" s="1"/>
  <c r="P526" i="300"/>
  <c r="Q526" i="300" s="1"/>
  <c r="T526" i="300" s="1"/>
  <c r="I526" i="300"/>
  <c r="G526" i="300"/>
  <c r="H526" i="300" s="1"/>
  <c r="P525" i="300"/>
  <c r="Q525" i="300" s="1"/>
  <c r="T525" i="300" s="1"/>
  <c r="I525" i="300"/>
  <c r="G525" i="300"/>
  <c r="H525" i="300" s="1"/>
  <c r="P524" i="300"/>
  <c r="Q524" i="300" s="1"/>
  <c r="T524" i="300" s="1"/>
  <c r="I524" i="300"/>
  <c r="G524" i="300"/>
  <c r="H524" i="300" s="1"/>
  <c r="P523" i="300"/>
  <c r="Q523" i="300" s="1"/>
  <c r="T523" i="300" s="1"/>
  <c r="I523" i="300"/>
  <c r="G523" i="300"/>
  <c r="H523" i="300" s="1"/>
  <c r="P522" i="300"/>
  <c r="Q522" i="300" s="1"/>
  <c r="T522" i="300" s="1"/>
  <c r="I522" i="300"/>
  <c r="G522" i="300"/>
  <c r="H522" i="300" s="1"/>
  <c r="P521" i="300"/>
  <c r="Q521" i="300" s="1"/>
  <c r="T521" i="300" s="1"/>
  <c r="I521" i="300"/>
  <c r="G521" i="300"/>
  <c r="H521" i="300" s="1"/>
  <c r="P520" i="300"/>
  <c r="Q520" i="300" s="1"/>
  <c r="T520" i="300" s="1"/>
  <c r="I520" i="300"/>
  <c r="G520" i="300"/>
  <c r="H520" i="300" s="1"/>
  <c r="P519" i="300"/>
  <c r="Q519" i="300" s="1"/>
  <c r="T519" i="300" s="1"/>
  <c r="I519" i="300"/>
  <c r="G519" i="300"/>
  <c r="H519" i="300" s="1"/>
  <c r="P518" i="300"/>
  <c r="Q518" i="300" s="1"/>
  <c r="T518" i="300" s="1"/>
  <c r="I518" i="300"/>
  <c r="G518" i="300"/>
  <c r="H518" i="300" s="1"/>
  <c r="P517" i="300"/>
  <c r="Q517" i="300" s="1"/>
  <c r="T517" i="300" s="1"/>
  <c r="I517" i="300"/>
  <c r="G517" i="300"/>
  <c r="H517" i="300" s="1"/>
  <c r="P516" i="300"/>
  <c r="Q516" i="300" s="1"/>
  <c r="T516" i="300" s="1"/>
  <c r="I516" i="300"/>
  <c r="G516" i="300"/>
  <c r="H516" i="300" s="1"/>
  <c r="P515" i="300"/>
  <c r="Q515" i="300" s="1"/>
  <c r="T515" i="300" s="1"/>
  <c r="I515" i="300"/>
  <c r="G515" i="300"/>
  <c r="H515" i="300" s="1"/>
  <c r="P514" i="300"/>
  <c r="Q514" i="300" s="1"/>
  <c r="T514" i="300" s="1"/>
  <c r="I514" i="300"/>
  <c r="G514" i="300"/>
  <c r="H514" i="300" s="1"/>
  <c r="P513" i="300"/>
  <c r="Q513" i="300" s="1"/>
  <c r="T513" i="300" s="1"/>
  <c r="I513" i="300"/>
  <c r="G513" i="300"/>
  <c r="H513" i="300" s="1"/>
  <c r="P512" i="300"/>
  <c r="Q512" i="300" s="1"/>
  <c r="T512" i="300" s="1"/>
  <c r="I512" i="300"/>
  <c r="G512" i="300"/>
  <c r="H512" i="300" s="1"/>
  <c r="P511" i="300"/>
  <c r="Q511" i="300" s="1"/>
  <c r="T511" i="300" s="1"/>
  <c r="I511" i="300"/>
  <c r="G511" i="300"/>
  <c r="H511" i="300" s="1"/>
  <c r="P510" i="300"/>
  <c r="Q510" i="300" s="1"/>
  <c r="T510" i="300" s="1"/>
  <c r="I510" i="300"/>
  <c r="G510" i="300"/>
  <c r="H510" i="300" s="1"/>
  <c r="P509" i="300"/>
  <c r="Q509" i="300" s="1"/>
  <c r="T509" i="300" s="1"/>
  <c r="I509" i="300"/>
  <c r="G509" i="300"/>
  <c r="H509" i="300" s="1"/>
  <c r="P508" i="300"/>
  <c r="Q508" i="300" s="1"/>
  <c r="T508" i="300" s="1"/>
  <c r="I508" i="300"/>
  <c r="G508" i="300"/>
  <c r="H508" i="300" s="1"/>
  <c r="P507" i="300"/>
  <c r="Q507" i="300" s="1"/>
  <c r="T507" i="300" s="1"/>
  <c r="I507" i="300"/>
  <c r="G507" i="300"/>
  <c r="H507" i="300" s="1"/>
  <c r="P506" i="300"/>
  <c r="Q506" i="300" s="1"/>
  <c r="T506" i="300" s="1"/>
  <c r="I506" i="300"/>
  <c r="G506" i="300"/>
  <c r="H506" i="300" s="1"/>
  <c r="P505" i="300"/>
  <c r="Q505" i="300" s="1"/>
  <c r="T505" i="300" s="1"/>
  <c r="I505" i="300"/>
  <c r="G505" i="300"/>
  <c r="H505" i="300" s="1"/>
  <c r="P504" i="300"/>
  <c r="Q504" i="300" s="1"/>
  <c r="T504" i="300" s="1"/>
  <c r="I504" i="300"/>
  <c r="G504" i="300"/>
  <c r="H504" i="300" s="1"/>
  <c r="P503" i="300"/>
  <c r="Q503" i="300" s="1"/>
  <c r="T503" i="300" s="1"/>
  <c r="I503" i="300"/>
  <c r="G503" i="300"/>
  <c r="H503" i="300" s="1"/>
  <c r="P502" i="300"/>
  <c r="Q502" i="300" s="1"/>
  <c r="T502" i="300" s="1"/>
  <c r="I502" i="300"/>
  <c r="G502" i="300"/>
  <c r="H502" i="300" s="1"/>
  <c r="P501" i="300"/>
  <c r="Q501" i="300" s="1"/>
  <c r="T501" i="300" s="1"/>
  <c r="I501" i="300"/>
  <c r="G501" i="300"/>
  <c r="H501" i="300" s="1"/>
  <c r="P500" i="300"/>
  <c r="Q500" i="300" s="1"/>
  <c r="T500" i="300" s="1"/>
  <c r="I500" i="300"/>
  <c r="G500" i="300"/>
  <c r="H500" i="300" s="1"/>
  <c r="P499" i="300"/>
  <c r="Q499" i="300" s="1"/>
  <c r="T499" i="300" s="1"/>
  <c r="I499" i="300"/>
  <c r="G499" i="300"/>
  <c r="H499" i="300" s="1"/>
  <c r="P498" i="300"/>
  <c r="Q498" i="300" s="1"/>
  <c r="T498" i="300" s="1"/>
  <c r="I498" i="300"/>
  <c r="G498" i="300"/>
  <c r="H498" i="300" s="1"/>
  <c r="P497" i="300"/>
  <c r="Q497" i="300" s="1"/>
  <c r="T497" i="300" s="1"/>
  <c r="I497" i="300"/>
  <c r="G497" i="300"/>
  <c r="H497" i="300" s="1"/>
  <c r="P496" i="300"/>
  <c r="Q496" i="300" s="1"/>
  <c r="T496" i="300" s="1"/>
  <c r="I496" i="300"/>
  <c r="G496" i="300"/>
  <c r="H496" i="300" s="1"/>
  <c r="P495" i="300"/>
  <c r="Q495" i="300" s="1"/>
  <c r="T495" i="300" s="1"/>
  <c r="I495" i="300"/>
  <c r="G495" i="300"/>
  <c r="H495" i="300" s="1"/>
  <c r="P494" i="300"/>
  <c r="Q494" i="300" s="1"/>
  <c r="T494" i="300" s="1"/>
  <c r="I494" i="300"/>
  <c r="G494" i="300"/>
  <c r="H494" i="300" s="1"/>
  <c r="P493" i="300"/>
  <c r="Q493" i="300" s="1"/>
  <c r="T493" i="300" s="1"/>
  <c r="I493" i="300"/>
  <c r="G493" i="300"/>
  <c r="H493" i="300" s="1"/>
  <c r="P492" i="300"/>
  <c r="Q492" i="300" s="1"/>
  <c r="T492" i="300" s="1"/>
  <c r="I492" i="300"/>
  <c r="G492" i="300"/>
  <c r="H492" i="300" s="1"/>
  <c r="P491" i="300"/>
  <c r="Q491" i="300" s="1"/>
  <c r="T491" i="300" s="1"/>
  <c r="I491" i="300"/>
  <c r="G491" i="300"/>
  <c r="H491" i="300" s="1"/>
  <c r="P490" i="300"/>
  <c r="Q490" i="300" s="1"/>
  <c r="T490" i="300" s="1"/>
  <c r="I490" i="300"/>
  <c r="G490" i="300"/>
  <c r="H490" i="300" s="1"/>
  <c r="P489" i="300"/>
  <c r="Q489" i="300" s="1"/>
  <c r="T489" i="300" s="1"/>
  <c r="I489" i="300"/>
  <c r="G489" i="300"/>
  <c r="H489" i="300" s="1"/>
  <c r="P488" i="300"/>
  <c r="Q488" i="300" s="1"/>
  <c r="T488" i="300" s="1"/>
  <c r="I488" i="300"/>
  <c r="G488" i="300"/>
  <c r="H488" i="300" s="1"/>
  <c r="P487" i="300"/>
  <c r="Q487" i="300" s="1"/>
  <c r="T487" i="300" s="1"/>
  <c r="I487" i="300"/>
  <c r="G487" i="300"/>
  <c r="H487" i="300" s="1"/>
  <c r="P486" i="300"/>
  <c r="Q486" i="300" s="1"/>
  <c r="T486" i="300" s="1"/>
  <c r="I486" i="300"/>
  <c r="G486" i="300"/>
  <c r="H486" i="300" s="1"/>
  <c r="P485" i="300"/>
  <c r="Q485" i="300" s="1"/>
  <c r="T485" i="300" s="1"/>
  <c r="I485" i="300"/>
  <c r="G485" i="300"/>
  <c r="H485" i="300" s="1"/>
  <c r="P484" i="300"/>
  <c r="Q484" i="300" s="1"/>
  <c r="T484" i="300" s="1"/>
  <c r="I484" i="300"/>
  <c r="G484" i="300"/>
  <c r="H484" i="300" s="1"/>
  <c r="P483" i="300"/>
  <c r="Q483" i="300" s="1"/>
  <c r="T483" i="300" s="1"/>
  <c r="I483" i="300"/>
  <c r="G483" i="300"/>
  <c r="H483" i="300" s="1"/>
  <c r="P482" i="300"/>
  <c r="Q482" i="300" s="1"/>
  <c r="T482" i="300" s="1"/>
  <c r="I482" i="300"/>
  <c r="G482" i="300"/>
  <c r="H482" i="300" s="1"/>
  <c r="P481" i="300"/>
  <c r="Q481" i="300" s="1"/>
  <c r="T481" i="300" s="1"/>
  <c r="I481" i="300"/>
  <c r="G481" i="300"/>
  <c r="H481" i="300" s="1"/>
  <c r="P480" i="300"/>
  <c r="Q480" i="300" s="1"/>
  <c r="T480" i="300" s="1"/>
  <c r="I480" i="300"/>
  <c r="G480" i="300"/>
  <c r="H480" i="300" s="1"/>
  <c r="P479" i="300"/>
  <c r="Q479" i="300" s="1"/>
  <c r="T479" i="300" s="1"/>
  <c r="I479" i="300"/>
  <c r="G479" i="300"/>
  <c r="H479" i="300" s="1"/>
  <c r="P478" i="300"/>
  <c r="Q478" i="300" s="1"/>
  <c r="T478" i="300" s="1"/>
  <c r="I478" i="300"/>
  <c r="G478" i="300"/>
  <c r="H478" i="300" s="1"/>
  <c r="P477" i="300"/>
  <c r="Q477" i="300" s="1"/>
  <c r="T477" i="300" s="1"/>
  <c r="I477" i="300"/>
  <c r="G477" i="300"/>
  <c r="H477" i="300" s="1"/>
  <c r="P476" i="300"/>
  <c r="Q476" i="300" s="1"/>
  <c r="T476" i="300" s="1"/>
  <c r="I476" i="300"/>
  <c r="G476" i="300"/>
  <c r="H476" i="300" s="1"/>
  <c r="P475" i="300"/>
  <c r="Q475" i="300" s="1"/>
  <c r="T475" i="300" s="1"/>
  <c r="I475" i="300"/>
  <c r="G475" i="300"/>
  <c r="H475" i="300" s="1"/>
  <c r="P474" i="300"/>
  <c r="Q474" i="300" s="1"/>
  <c r="T474" i="300" s="1"/>
  <c r="I474" i="300"/>
  <c r="G474" i="300"/>
  <c r="H474" i="300" s="1"/>
  <c r="P473" i="300"/>
  <c r="Q473" i="300" s="1"/>
  <c r="T473" i="300" s="1"/>
  <c r="I473" i="300"/>
  <c r="G473" i="300"/>
  <c r="H473" i="300" s="1"/>
  <c r="P472" i="300"/>
  <c r="Q472" i="300" s="1"/>
  <c r="T472" i="300" s="1"/>
  <c r="I472" i="300"/>
  <c r="G472" i="300"/>
  <c r="H472" i="300" s="1"/>
  <c r="P471" i="300"/>
  <c r="Q471" i="300" s="1"/>
  <c r="T471" i="300" s="1"/>
  <c r="I471" i="300"/>
  <c r="G471" i="300"/>
  <c r="H471" i="300" s="1"/>
  <c r="P470" i="300"/>
  <c r="Q470" i="300" s="1"/>
  <c r="T470" i="300" s="1"/>
  <c r="I470" i="300"/>
  <c r="G470" i="300"/>
  <c r="H470" i="300" s="1"/>
  <c r="P469" i="300"/>
  <c r="Q469" i="300" s="1"/>
  <c r="T469" i="300" s="1"/>
  <c r="I469" i="300"/>
  <c r="G469" i="300"/>
  <c r="H469" i="300" s="1"/>
  <c r="P468" i="300"/>
  <c r="Q468" i="300" s="1"/>
  <c r="T468" i="300" s="1"/>
  <c r="I468" i="300"/>
  <c r="G468" i="300"/>
  <c r="H468" i="300" s="1"/>
  <c r="P467" i="300"/>
  <c r="Q467" i="300" s="1"/>
  <c r="T467" i="300" s="1"/>
  <c r="I467" i="300"/>
  <c r="G467" i="300"/>
  <c r="H467" i="300" s="1"/>
  <c r="P466" i="300"/>
  <c r="Q466" i="300" s="1"/>
  <c r="T466" i="300" s="1"/>
  <c r="I466" i="300"/>
  <c r="G466" i="300"/>
  <c r="H466" i="300" s="1"/>
  <c r="P465" i="300"/>
  <c r="Q465" i="300" s="1"/>
  <c r="T465" i="300" s="1"/>
  <c r="I465" i="300"/>
  <c r="G465" i="300"/>
  <c r="H465" i="300" s="1"/>
  <c r="P464" i="300"/>
  <c r="Q464" i="300" s="1"/>
  <c r="T464" i="300" s="1"/>
  <c r="I464" i="300"/>
  <c r="G464" i="300"/>
  <c r="H464" i="300" s="1"/>
  <c r="P463" i="300"/>
  <c r="Q463" i="300" s="1"/>
  <c r="T463" i="300" s="1"/>
  <c r="I463" i="300"/>
  <c r="G463" i="300"/>
  <c r="H463" i="300" s="1"/>
  <c r="P462" i="300"/>
  <c r="Q462" i="300" s="1"/>
  <c r="T462" i="300" s="1"/>
  <c r="I462" i="300"/>
  <c r="G462" i="300"/>
  <c r="H462" i="300" s="1"/>
  <c r="P461" i="300"/>
  <c r="Q461" i="300" s="1"/>
  <c r="T461" i="300" s="1"/>
  <c r="I461" i="300"/>
  <c r="G461" i="300"/>
  <c r="H461" i="300" s="1"/>
  <c r="P460" i="300"/>
  <c r="Q460" i="300" s="1"/>
  <c r="T460" i="300" s="1"/>
  <c r="I460" i="300"/>
  <c r="G460" i="300"/>
  <c r="H460" i="300" s="1"/>
  <c r="P459" i="300"/>
  <c r="Q459" i="300" s="1"/>
  <c r="T459" i="300" s="1"/>
  <c r="I459" i="300"/>
  <c r="G459" i="300"/>
  <c r="H459" i="300" s="1"/>
  <c r="P458" i="300"/>
  <c r="Q458" i="300" s="1"/>
  <c r="T458" i="300" s="1"/>
  <c r="I458" i="300"/>
  <c r="G458" i="300"/>
  <c r="H458" i="300" s="1"/>
  <c r="P457" i="300"/>
  <c r="Q457" i="300" s="1"/>
  <c r="T457" i="300" s="1"/>
  <c r="I457" i="300"/>
  <c r="G457" i="300"/>
  <c r="H457" i="300" s="1"/>
  <c r="P456" i="300"/>
  <c r="Q456" i="300" s="1"/>
  <c r="T456" i="300" s="1"/>
  <c r="I456" i="300"/>
  <c r="G456" i="300"/>
  <c r="H456" i="300" s="1"/>
  <c r="P455" i="300"/>
  <c r="Q455" i="300" s="1"/>
  <c r="T455" i="300" s="1"/>
  <c r="I455" i="300"/>
  <c r="G455" i="300"/>
  <c r="H455" i="300" s="1"/>
  <c r="P454" i="300"/>
  <c r="Q454" i="300" s="1"/>
  <c r="T454" i="300" s="1"/>
  <c r="I454" i="300"/>
  <c r="G454" i="300"/>
  <c r="H454" i="300" s="1"/>
  <c r="P453" i="300"/>
  <c r="Q453" i="300" s="1"/>
  <c r="T453" i="300" s="1"/>
  <c r="I453" i="300"/>
  <c r="G453" i="300"/>
  <c r="H453" i="300" s="1"/>
  <c r="P452" i="300"/>
  <c r="Q452" i="300" s="1"/>
  <c r="T452" i="300" s="1"/>
  <c r="I452" i="300"/>
  <c r="G452" i="300"/>
  <c r="H452" i="300" s="1"/>
  <c r="P451" i="300"/>
  <c r="Q451" i="300" s="1"/>
  <c r="T451" i="300" s="1"/>
  <c r="I451" i="300"/>
  <c r="G451" i="300"/>
  <c r="H451" i="300" s="1"/>
  <c r="P450" i="300"/>
  <c r="Q450" i="300" s="1"/>
  <c r="T450" i="300" s="1"/>
  <c r="I450" i="300"/>
  <c r="G450" i="300"/>
  <c r="H450" i="300" s="1"/>
  <c r="P449" i="300"/>
  <c r="Q449" i="300" s="1"/>
  <c r="T449" i="300" s="1"/>
  <c r="I449" i="300"/>
  <c r="G449" i="300"/>
  <c r="H449" i="300" s="1"/>
  <c r="P448" i="300"/>
  <c r="Q448" i="300" s="1"/>
  <c r="T448" i="300" s="1"/>
  <c r="I448" i="300"/>
  <c r="G448" i="300"/>
  <c r="H448" i="300" s="1"/>
  <c r="P447" i="300"/>
  <c r="Q447" i="300" s="1"/>
  <c r="T447" i="300" s="1"/>
  <c r="I447" i="300"/>
  <c r="G447" i="300"/>
  <c r="H447" i="300" s="1"/>
  <c r="P446" i="300"/>
  <c r="Q446" i="300" s="1"/>
  <c r="T446" i="300" s="1"/>
  <c r="I446" i="300"/>
  <c r="G446" i="300"/>
  <c r="H446" i="300" s="1"/>
  <c r="P445" i="300"/>
  <c r="Q445" i="300" s="1"/>
  <c r="T445" i="300" s="1"/>
  <c r="I445" i="300"/>
  <c r="G445" i="300"/>
  <c r="H445" i="300" s="1"/>
  <c r="P444" i="300"/>
  <c r="Q444" i="300" s="1"/>
  <c r="T444" i="300" s="1"/>
  <c r="I444" i="300"/>
  <c r="G444" i="300"/>
  <c r="H444" i="300" s="1"/>
  <c r="P443" i="300"/>
  <c r="Q443" i="300" s="1"/>
  <c r="T443" i="300" s="1"/>
  <c r="I443" i="300"/>
  <c r="G443" i="300"/>
  <c r="H443" i="300" s="1"/>
  <c r="P442" i="300"/>
  <c r="Q442" i="300" s="1"/>
  <c r="T442" i="300" s="1"/>
  <c r="I442" i="300"/>
  <c r="G442" i="300"/>
  <c r="H442" i="300" s="1"/>
  <c r="P441" i="300"/>
  <c r="Q441" i="300" s="1"/>
  <c r="T441" i="300" s="1"/>
  <c r="I441" i="300"/>
  <c r="G441" i="300"/>
  <c r="H441" i="300" s="1"/>
  <c r="P440" i="300"/>
  <c r="Q440" i="300" s="1"/>
  <c r="T440" i="300" s="1"/>
  <c r="I440" i="300"/>
  <c r="G440" i="300"/>
  <c r="H440" i="300" s="1"/>
  <c r="P439" i="300"/>
  <c r="Q439" i="300" s="1"/>
  <c r="T439" i="300" s="1"/>
  <c r="I439" i="300"/>
  <c r="G439" i="300"/>
  <c r="H439" i="300" s="1"/>
  <c r="P438" i="300"/>
  <c r="Q438" i="300" s="1"/>
  <c r="T438" i="300" s="1"/>
  <c r="I438" i="300"/>
  <c r="G438" i="300"/>
  <c r="H438" i="300" s="1"/>
  <c r="P437" i="300"/>
  <c r="Q437" i="300" s="1"/>
  <c r="T437" i="300" s="1"/>
  <c r="I437" i="300"/>
  <c r="G437" i="300"/>
  <c r="H437" i="300" s="1"/>
  <c r="P436" i="300"/>
  <c r="Q436" i="300" s="1"/>
  <c r="T436" i="300" s="1"/>
  <c r="I436" i="300"/>
  <c r="G436" i="300"/>
  <c r="H436" i="300" s="1"/>
  <c r="P435" i="300"/>
  <c r="Q435" i="300" s="1"/>
  <c r="T435" i="300" s="1"/>
  <c r="I435" i="300"/>
  <c r="G435" i="300"/>
  <c r="H435" i="300" s="1"/>
  <c r="P434" i="300"/>
  <c r="Q434" i="300" s="1"/>
  <c r="T434" i="300" s="1"/>
  <c r="I434" i="300"/>
  <c r="G434" i="300"/>
  <c r="H434" i="300" s="1"/>
  <c r="P433" i="300"/>
  <c r="Q433" i="300" s="1"/>
  <c r="T433" i="300" s="1"/>
  <c r="I433" i="300"/>
  <c r="G433" i="300"/>
  <c r="H433" i="300" s="1"/>
  <c r="P432" i="300"/>
  <c r="Q432" i="300" s="1"/>
  <c r="T432" i="300" s="1"/>
  <c r="I432" i="300"/>
  <c r="G432" i="300"/>
  <c r="H432" i="300" s="1"/>
  <c r="P431" i="300"/>
  <c r="Q431" i="300" s="1"/>
  <c r="T431" i="300" s="1"/>
  <c r="I431" i="300"/>
  <c r="G431" i="300"/>
  <c r="H431" i="300" s="1"/>
  <c r="P430" i="300"/>
  <c r="Q430" i="300" s="1"/>
  <c r="T430" i="300" s="1"/>
  <c r="I430" i="300"/>
  <c r="G430" i="300"/>
  <c r="H430" i="300" s="1"/>
  <c r="P429" i="300"/>
  <c r="Q429" i="300" s="1"/>
  <c r="T429" i="300" s="1"/>
  <c r="I429" i="300"/>
  <c r="G429" i="300"/>
  <c r="H429" i="300" s="1"/>
  <c r="P428" i="300"/>
  <c r="Q428" i="300" s="1"/>
  <c r="T428" i="300" s="1"/>
  <c r="I428" i="300"/>
  <c r="G428" i="300"/>
  <c r="H428" i="300" s="1"/>
  <c r="P427" i="300"/>
  <c r="Q427" i="300" s="1"/>
  <c r="T427" i="300" s="1"/>
  <c r="I427" i="300"/>
  <c r="G427" i="300"/>
  <c r="H427" i="300" s="1"/>
  <c r="P426" i="300"/>
  <c r="Q426" i="300" s="1"/>
  <c r="T426" i="300" s="1"/>
  <c r="I426" i="300"/>
  <c r="G426" i="300"/>
  <c r="H426" i="300" s="1"/>
  <c r="P425" i="300"/>
  <c r="Q425" i="300" s="1"/>
  <c r="T425" i="300" s="1"/>
  <c r="I425" i="300"/>
  <c r="G425" i="300"/>
  <c r="H425" i="300" s="1"/>
  <c r="P424" i="300"/>
  <c r="Q424" i="300" s="1"/>
  <c r="T424" i="300" s="1"/>
  <c r="I424" i="300"/>
  <c r="G424" i="300"/>
  <c r="H424" i="300" s="1"/>
  <c r="P423" i="300"/>
  <c r="Q423" i="300" s="1"/>
  <c r="T423" i="300" s="1"/>
  <c r="I423" i="300"/>
  <c r="G423" i="300"/>
  <c r="H423" i="300" s="1"/>
  <c r="P422" i="300"/>
  <c r="Q422" i="300" s="1"/>
  <c r="T422" i="300" s="1"/>
  <c r="I422" i="300"/>
  <c r="G422" i="300"/>
  <c r="H422" i="300" s="1"/>
  <c r="P421" i="300"/>
  <c r="Q421" i="300" s="1"/>
  <c r="T421" i="300" s="1"/>
  <c r="I421" i="300"/>
  <c r="G421" i="300"/>
  <c r="H421" i="300" s="1"/>
  <c r="P420" i="300"/>
  <c r="Q420" i="300" s="1"/>
  <c r="T420" i="300" s="1"/>
  <c r="I420" i="300"/>
  <c r="G420" i="300"/>
  <c r="H420" i="300" s="1"/>
  <c r="P419" i="300"/>
  <c r="Q419" i="300" s="1"/>
  <c r="T419" i="300" s="1"/>
  <c r="I419" i="300"/>
  <c r="G419" i="300"/>
  <c r="H419" i="300" s="1"/>
  <c r="P418" i="300"/>
  <c r="Q418" i="300" s="1"/>
  <c r="T418" i="300" s="1"/>
  <c r="I418" i="300"/>
  <c r="G418" i="300"/>
  <c r="H418" i="300" s="1"/>
  <c r="P417" i="300"/>
  <c r="Q417" i="300" s="1"/>
  <c r="T417" i="300" s="1"/>
  <c r="I417" i="300"/>
  <c r="G417" i="300"/>
  <c r="H417" i="300" s="1"/>
  <c r="P416" i="300"/>
  <c r="Q416" i="300" s="1"/>
  <c r="T416" i="300" s="1"/>
  <c r="I416" i="300"/>
  <c r="G416" i="300"/>
  <c r="H416" i="300" s="1"/>
  <c r="P415" i="300"/>
  <c r="Q415" i="300" s="1"/>
  <c r="T415" i="300" s="1"/>
  <c r="I415" i="300"/>
  <c r="G415" i="300"/>
  <c r="H415" i="300" s="1"/>
  <c r="P414" i="300"/>
  <c r="Q414" i="300" s="1"/>
  <c r="T414" i="300" s="1"/>
  <c r="I414" i="300"/>
  <c r="G414" i="300"/>
  <c r="H414" i="300" s="1"/>
  <c r="P413" i="300"/>
  <c r="Q413" i="300" s="1"/>
  <c r="T413" i="300" s="1"/>
  <c r="I413" i="300"/>
  <c r="G413" i="300"/>
  <c r="H413" i="300" s="1"/>
  <c r="P412" i="300"/>
  <c r="Q412" i="300" s="1"/>
  <c r="T412" i="300" s="1"/>
  <c r="I412" i="300"/>
  <c r="G412" i="300"/>
  <c r="H412" i="300" s="1"/>
  <c r="P411" i="300"/>
  <c r="Q411" i="300" s="1"/>
  <c r="T411" i="300" s="1"/>
  <c r="I411" i="300"/>
  <c r="G411" i="300"/>
  <c r="H411" i="300" s="1"/>
  <c r="P410" i="300"/>
  <c r="Q410" i="300" s="1"/>
  <c r="T410" i="300" s="1"/>
  <c r="I410" i="300"/>
  <c r="G410" i="300"/>
  <c r="H410" i="300" s="1"/>
  <c r="P409" i="300"/>
  <c r="Q409" i="300" s="1"/>
  <c r="T409" i="300" s="1"/>
  <c r="I409" i="300"/>
  <c r="G409" i="300"/>
  <c r="H409" i="300" s="1"/>
  <c r="P408" i="300"/>
  <c r="Q408" i="300" s="1"/>
  <c r="T408" i="300" s="1"/>
  <c r="I408" i="300"/>
  <c r="G408" i="300"/>
  <c r="H408" i="300" s="1"/>
  <c r="P407" i="300"/>
  <c r="Q407" i="300" s="1"/>
  <c r="T407" i="300" s="1"/>
  <c r="I407" i="300"/>
  <c r="G407" i="300"/>
  <c r="H407" i="300" s="1"/>
  <c r="P406" i="300"/>
  <c r="Q406" i="300" s="1"/>
  <c r="T406" i="300" s="1"/>
  <c r="I406" i="300"/>
  <c r="G406" i="300"/>
  <c r="H406" i="300" s="1"/>
  <c r="P405" i="300"/>
  <c r="Q405" i="300" s="1"/>
  <c r="T405" i="300" s="1"/>
  <c r="I405" i="300"/>
  <c r="G405" i="300"/>
  <c r="H405" i="300" s="1"/>
  <c r="P404" i="300"/>
  <c r="Q404" i="300" s="1"/>
  <c r="T404" i="300" s="1"/>
  <c r="I404" i="300"/>
  <c r="G404" i="300"/>
  <c r="H404" i="300" s="1"/>
  <c r="P403" i="300"/>
  <c r="Q403" i="300" s="1"/>
  <c r="T403" i="300" s="1"/>
  <c r="I403" i="300"/>
  <c r="G403" i="300"/>
  <c r="H403" i="300" s="1"/>
  <c r="P402" i="300"/>
  <c r="Q402" i="300" s="1"/>
  <c r="T402" i="300" s="1"/>
  <c r="I402" i="300"/>
  <c r="G402" i="300"/>
  <c r="H402" i="300" s="1"/>
  <c r="P401" i="300"/>
  <c r="Q401" i="300" s="1"/>
  <c r="T401" i="300" s="1"/>
  <c r="I401" i="300"/>
  <c r="G401" i="300"/>
  <c r="H401" i="300" s="1"/>
  <c r="P400" i="300"/>
  <c r="Q400" i="300" s="1"/>
  <c r="T400" i="300" s="1"/>
  <c r="I400" i="300"/>
  <c r="G400" i="300"/>
  <c r="H400" i="300" s="1"/>
  <c r="P399" i="300"/>
  <c r="Q399" i="300" s="1"/>
  <c r="T399" i="300" s="1"/>
  <c r="I399" i="300"/>
  <c r="G399" i="300"/>
  <c r="H399" i="300" s="1"/>
  <c r="P398" i="300"/>
  <c r="Q398" i="300" s="1"/>
  <c r="T398" i="300" s="1"/>
  <c r="I398" i="300"/>
  <c r="G398" i="300"/>
  <c r="H398" i="300" s="1"/>
  <c r="P397" i="300"/>
  <c r="Q397" i="300" s="1"/>
  <c r="T397" i="300" s="1"/>
  <c r="I397" i="300"/>
  <c r="G397" i="300"/>
  <c r="H397" i="300" s="1"/>
  <c r="P396" i="300"/>
  <c r="Q396" i="300" s="1"/>
  <c r="T396" i="300" s="1"/>
  <c r="I396" i="300"/>
  <c r="G396" i="300"/>
  <c r="H396" i="300" s="1"/>
  <c r="P395" i="300"/>
  <c r="Q395" i="300" s="1"/>
  <c r="T395" i="300" s="1"/>
  <c r="I395" i="300"/>
  <c r="G395" i="300"/>
  <c r="H395" i="300" s="1"/>
  <c r="P394" i="300"/>
  <c r="Q394" i="300" s="1"/>
  <c r="T394" i="300" s="1"/>
  <c r="I394" i="300"/>
  <c r="G394" i="300"/>
  <c r="H394" i="300" s="1"/>
  <c r="P393" i="300"/>
  <c r="Q393" i="300" s="1"/>
  <c r="T393" i="300" s="1"/>
  <c r="I393" i="300"/>
  <c r="G393" i="300"/>
  <c r="H393" i="300" s="1"/>
  <c r="P392" i="300"/>
  <c r="Q392" i="300" s="1"/>
  <c r="T392" i="300" s="1"/>
  <c r="I392" i="300"/>
  <c r="G392" i="300"/>
  <c r="H392" i="300" s="1"/>
  <c r="P391" i="300"/>
  <c r="Q391" i="300" s="1"/>
  <c r="T391" i="300" s="1"/>
  <c r="I391" i="300"/>
  <c r="G391" i="300"/>
  <c r="H391" i="300" s="1"/>
  <c r="P390" i="300"/>
  <c r="Q390" i="300" s="1"/>
  <c r="T390" i="300" s="1"/>
  <c r="I390" i="300"/>
  <c r="G390" i="300"/>
  <c r="H390" i="300" s="1"/>
  <c r="P389" i="300"/>
  <c r="Q389" i="300" s="1"/>
  <c r="T389" i="300" s="1"/>
  <c r="I389" i="300"/>
  <c r="G389" i="300"/>
  <c r="H389" i="300" s="1"/>
  <c r="P388" i="300"/>
  <c r="Q388" i="300" s="1"/>
  <c r="T388" i="300" s="1"/>
  <c r="I388" i="300"/>
  <c r="G388" i="300"/>
  <c r="H388" i="300" s="1"/>
  <c r="P387" i="300"/>
  <c r="Q387" i="300" s="1"/>
  <c r="T387" i="300" s="1"/>
  <c r="I387" i="300"/>
  <c r="G387" i="300"/>
  <c r="H387" i="300" s="1"/>
  <c r="P386" i="300"/>
  <c r="Q386" i="300" s="1"/>
  <c r="T386" i="300" s="1"/>
  <c r="I386" i="300"/>
  <c r="G386" i="300"/>
  <c r="H386" i="300" s="1"/>
  <c r="P385" i="300"/>
  <c r="Q385" i="300" s="1"/>
  <c r="T385" i="300" s="1"/>
  <c r="I385" i="300"/>
  <c r="G385" i="300"/>
  <c r="H385" i="300" s="1"/>
  <c r="P384" i="300"/>
  <c r="Q384" i="300" s="1"/>
  <c r="T384" i="300" s="1"/>
  <c r="I384" i="300"/>
  <c r="G384" i="300"/>
  <c r="H384" i="300" s="1"/>
  <c r="P383" i="300"/>
  <c r="Q383" i="300" s="1"/>
  <c r="T383" i="300" s="1"/>
  <c r="I383" i="300"/>
  <c r="G383" i="300"/>
  <c r="H383" i="300" s="1"/>
  <c r="P382" i="300"/>
  <c r="Q382" i="300" s="1"/>
  <c r="T382" i="300" s="1"/>
  <c r="I382" i="300"/>
  <c r="G382" i="300"/>
  <c r="H382" i="300" s="1"/>
  <c r="P381" i="300"/>
  <c r="Q381" i="300" s="1"/>
  <c r="T381" i="300" s="1"/>
  <c r="I381" i="300"/>
  <c r="G381" i="300"/>
  <c r="H381" i="300" s="1"/>
  <c r="P380" i="300"/>
  <c r="Q380" i="300" s="1"/>
  <c r="T380" i="300" s="1"/>
  <c r="I380" i="300"/>
  <c r="G380" i="300"/>
  <c r="H380" i="300" s="1"/>
  <c r="P379" i="300"/>
  <c r="Q379" i="300" s="1"/>
  <c r="T379" i="300" s="1"/>
  <c r="I379" i="300"/>
  <c r="G379" i="300"/>
  <c r="H379" i="300" s="1"/>
  <c r="P378" i="300"/>
  <c r="Q378" i="300" s="1"/>
  <c r="T378" i="300" s="1"/>
  <c r="I378" i="300"/>
  <c r="G378" i="300"/>
  <c r="H378" i="300" s="1"/>
  <c r="P377" i="300"/>
  <c r="Q377" i="300" s="1"/>
  <c r="T377" i="300" s="1"/>
  <c r="I377" i="300"/>
  <c r="G377" i="300"/>
  <c r="H377" i="300" s="1"/>
  <c r="P376" i="300"/>
  <c r="Q376" i="300" s="1"/>
  <c r="T376" i="300" s="1"/>
  <c r="I376" i="300"/>
  <c r="G376" i="300"/>
  <c r="H376" i="300" s="1"/>
  <c r="P375" i="300"/>
  <c r="Q375" i="300" s="1"/>
  <c r="T375" i="300" s="1"/>
  <c r="I375" i="300"/>
  <c r="G375" i="300"/>
  <c r="H375" i="300" s="1"/>
  <c r="P374" i="300"/>
  <c r="Q374" i="300" s="1"/>
  <c r="T374" i="300" s="1"/>
  <c r="I374" i="300"/>
  <c r="G374" i="300"/>
  <c r="H374" i="300" s="1"/>
  <c r="P373" i="300"/>
  <c r="Q373" i="300" s="1"/>
  <c r="T373" i="300" s="1"/>
  <c r="I373" i="300"/>
  <c r="G373" i="300"/>
  <c r="H373" i="300" s="1"/>
  <c r="P372" i="300"/>
  <c r="Q372" i="300" s="1"/>
  <c r="T372" i="300" s="1"/>
  <c r="I372" i="300"/>
  <c r="G372" i="300"/>
  <c r="H372" i="300" s="1"/>
  <c r="P371" i="300"/>
  <c r="Q371" i="300" s="1"/>
  <c r="T371" i="300" s="1"/>
  <c r="I371" i="300"/>
  <c r="G371" i="300"/>
  <c r="H371" i="300" s="1"/>
  <c r="P370" i="300"/>
  <c r="Q370" i="300" s="1"/>
  <c r="T370" i="300" s="1"/>
  <c r="I370" i="300"/>
  <c r="G370" i="300"/>
  <c r="H370" i="300" s="1"/>
  <c r="P369" i="300"/>
  <c r="Q369" i="300" s="1"/>
  <c r="T369" i="300" s="1"/>
  <c r="I369" i="300"/>
  <c r="G369" i="300"/>
  <c r="H369" i="300" s="1"/>
  <c r="P368" i="300"/>
  <c r="Q368" i="300" s="1"/>
  <c r="T368" i="300" s="1"/>
  <c r="I368" i="300"/>
  <c r="G368" i="300"/>
  <c r="H368" i="300" s="1"/>
  <c r="P367" i="300"/>
  <c r="Q367" i="300" s="1"/>
  <c r="T367" i="300" s="1"/>
  <c r="I367" i="300"/>
  <c r="G367" i="300"/>
  <c r="H367" i="300" s="1"/>
  <c r="P366" i="300"/>
  <c r="Q366" i="300" s="1"/>
  <c r="T366" i="300" s="1"/>
  <c r="I366" i="300"/>
  <c r="G366" i="300"/>
  <c r="H366" i="300" s="1"/>
  <c r="P365" i="300"/>
  <c r="Q365" i="300" s="1"/>
  <c r="T365" i="300" s="1"/>
  <c r="I365" i="300"/>
  <c r="G365" i="300"/>
  <c r="H365" i="300" s="1"/>
  <c r="P364" i="300"/>
  <c r="Q364" i="300" s="1"/>
  <c r="T364" i="300" s="1"/>
  <c r="I364" i="300"/>
  <c r="G364" i="300"/>
  <c r="H364" i="300" s="1"/>
  <c r="P363" i="300"/>
  <c r="Q363" i="300" s="1"/>
  <c r="T363" i="300" s="1"/>
  <c r="I363" i="300"/>
  <c r="G363" i="300"/>
  <c r="H363" i="300" s="1"/>
  <c r="P362" i="300"/>
  <c r="Q362" i="300" s="1"/>
  <c r="T362" i="300" s="1"/>
  <c r="I362" i="300"/>
  <c r="G362" i="300"/>
  <c r="H362" i="300" s="1"/>
  <c r="P361" i="300"/>
  <c r="Q361" i="300" s="1"/>
  <c r="T361" i="300" s="1"/>
  <c r="I361" i="300"/>
  <c r="G361" i="300"/>
  <c r="H361" i="300" s="1"/>
  <c r="P360" i="300"/>
  <c r="Q360" i="300" s="1"/>
  <c r="T360" i="300" s="1"/>
  <c r="I360" i="300"/>
  <c r="G360" i="300"/>
  <c r="H360" i="300" s="1"/>
  <c r="P359" i="300"/>
  <c r="Q359" i="300" s="1"/>
  <c r="T359" i="300" s="1"/>
  <c r="I359" i="300"/>
  <c r="G359" i="300"/>
  <c r="H359" i="300" s="1"/>
  <c r="P358" i="300"/>
  <c r="Q358" i="300" s="1"/>
  <c r="T358" i="300" s="1"/>
  <c r="I358" i="300"/>
  <c r="G358" i="300"/>
  <c r="H358" i="300" s="1"/>
  <c r="P357" i="300"/>
  <c r="Q357" i="300" s="1"/>
  <c r="T357" i="300" s="1"/>
  <c r="I357" i="300"/>
  <c r="G357" i="300"/>
  <c r="H357" i="300" s="1"/>
  <c r="P356" i="300"/>
  <c r="Q356" i="300" s="1"/>
  <c r="T356" i="300" s="1"/>
  <c r="I356" i="300"/>
  <c r="G356" i="300"/>
  <c r="H356" i="300" s="1"/>
  <c r="P355" i="300"/>
  <c r="Q355" i="300" s="1"/>
  <c r="T355" i="300" s="1"/>
  <c r="I355" i="300"/>
  <c r="G355" i="300"/>
  <c r="H355" i="300" s="1"/>
  <c r="P354" i="300"/>
  <c r="Q354" i="300" s="1"/>
  <c r="T354" i="300" s="1"/>
  <c r="I354" i="300"/>
  <c r="G354" i="300"/>
  <c r="H354" i="300" s="1"/>
  <c r="P353" i="300"/>
  <c r="Q353" i="300" s="1"/>
  <c r="T353" i="300" s="1"/>
  <c r="I353" i="300"/>
  <c r="G353" i="300"/>
  <c r="H353" i="300" s="1"/>
  <c r="P352" i="300"/>
  <c r="Q352" i="300" s="1"/>
  <c r="T352" i="300" s="1"/>
  <c r="I352" i="300"/>
  <c r="G352" i="300"/>
  <c r="H352" i="300" s="1"/>
  <c r="P351" i="300"/>
  <c r="Q351" i="300" s="1"/>
  <c r="T351" i="300" s="1"/>
  <c r="I351" i="300"/>
  <c r="G351" i="300"/>
  <c r="H351" i="300" s="1"/>
  <c r="P350" i="300"/>
  <c r="Q350" i="300" s="1"/>
  <c r="T350" i="300" s="1"/>
  <c r="I350" i="300"/>
  <c r="G350" i="300"/>
  <c r="H350" i="300" s="1"/>
  <c r="P349" i="300"/>
  <c r="Q349" i="300" s="1"/>
  <c r="T349" i="300" s="1"/>
  <c r="I349" i="300"/>
  <c r="G349" i="300"/>
  <c r="H349" i="300" s="1"/>
  <c r="P348" i="300"/>
  <c r="Q348" i="300" s="1"/>
  <c r="T348" i="300" s="1"/>
  <c r="I348" i="300"/>
  <c r="G348" i="300"/>
  <c r="H348" i="300" s="1"/>
  <c r="P347" i="300"/>
  <c r="Q347" i="300" s="1"/>
  <c r="T347" i="300" s="1"/>
  <c r="I347" i="300"/>
  <c r="G347" i="300"/>
  <c r="H347" i="300" s="1"/>
  <c r="P346" i="300"/>
  <c r="Q346" i="300" s="1"/>
  <c r="T346" i="300" s="1"/>
  <c r="I346" i="300"/>
  <c r="G346" i="300"/>
  <c r="H346" i="300" s="1"/>
  <c r="P345" i="300"/>
  <c r="Q345" i="300" s="1"/>
  <c r="T345" i="300" s="1"/>
  <c r="I345" i="300"/>
  <c r="G345" i="300"/>
  <c r="H345" i="300" s="1"/>
  <c r="P344" i="300"/>
  <c r="Q344" i="300" s="1"/>
  <c r="T344" i="300" s="1"/>
  <c r="I344" i="300"/>
  <c r="G344" i="300"/>
  <c r="H344" i="300" s="1"/>
  <c r="P343" i="300"/>
  <c r="Q343" i="300" s="1"/>
  <c r="T343" i="300" s="1"/>
  <c r="I343" i="300"/>
  <c r="G343" i="300"/>
  <c r="H343" i="300" s="1"/>
  <c r="P342" i="300"/>
  <c r="Q342" i="300" s="1"/>
  <c r="T342" i="300" s="1"/>
  <c r="I342" i="300"/>
  <c r="G342" i="300"/>
  <c r="H342" i="300" s="1"/>
  <c r="P341" i="300"/>
  <c r="Q341" i="300" s="1"/>
  <c r="T341" i="300" s="1"/>
  <c r="I341" i="300"/>
  <c r="G341" i="300"/>
  <c r="H341" i="300" s="1"/>
  <c r="P340" i="300"/>
  <c r="Q340" i="300" s="1"/>
  <c r="T340" i="300" s="1"/>
  <c r="I340" i="300"/>
  <c r="G340" i="300"/>
  <c r="H340" i="300" s="1"/>
  <c r="P339" i="300"/>
  <c r="Q339" i="300" s="1"/>
  <c r="T339" i="300" s="1"/>
  <c r="I339" i="300"/>
  <c r="G339" i="300"/>
  <c r="H339" i="300" s="1"/>
  <c r="P338" i="300"/>
  <c r="Q338" i="300" s="1"/>
  <c r="T338" i="300" s="1"/>
  <c r="I338" i="300"/>
  <c r="G338" i="300"/>
  <c r="H338" i="300" s="1"/>
  <c r="P337" i="300"/>
  <c r="Q337" i="300" s="1"/>
  <c r="T337" i="300" s="1"/>
  <c r="I337" i="300"/>
  <c r="G337" i="300"/>
  <c r="H337" i="300" s="1"/>
  <c r="P336" i="300"/>
  <c r="Q336" i="300" s="1"/>
  <c r="T336" i="300" s="1"/>
  <c r="I336" i="300"/>
  <c r="G336" i="300"/>
  <c r="H336" i="300" s="1"/>
  <c r="P335" i="300"/>
  <c r="Q335" i="300" s="1"/>
  <c r="T335" i="300" s="1"/>
  <c r="I335" i="300"/>
  <c r="G335" i="300"/>
  <c r="H335" i="300" s="1"/>
  <c r="P334" i="300"/>
  <c r="Q334" i="300" s="1"/>
  <c r="T334" i="300" s="1"/>
  <c r="I334" i="300"/>
  <c r="G334" i="300"/>
  <c r="H334" i="300" s="1"/>
  <c r="P333" i="300"/>
  <c r="Q333" i="300" s="1"/>
  <c r="T333" i="300" s="1"/>
  <c r="I333" i="300"/>
  <c r="G333" i="300"/>
  <c r="H333" i="300" s="1"/>
  <c r="P332" i="300"/>
  <c r="Q332" i="300" s="1"/>
  <c r="T332" i="300" s="1"/>
  <c r="I332" i="300"/>
  <c r="G332" i="300"/>
  <c r="H332" i="300" s="1"/>
  <c r="P331" i="300"/>
  <c r="Q331" i="300" s="1"/>
  <c r="T331" i="300" s="1"/>
  <c r="I331" i="300"/>
  <c r="G331" i="300"/>
  <c r="H331" i="300" s="1"/>
  <c r="P330" i="300"/>
  <c r="Q330" i="300" s="1"/>
  <c r="T330" i="300" s="1"/>
  <c r="I330" i="300"/>
  <c r="G330" i="300"/>
  <c r="H330" i="300" s="1"/>
  <c r="P329" i="300"/>
  <c r="Q329" i="300" s="1"/>
  <c r="T329" i="300" s="1"/>
  <c r="I329" i="300"/>
  <c r="G329" i="300"/>
  <c r="H329" i="300" s="1"/>
  <c r="P328" i="300"/>
  <c r="Q328" i="300" s="1"/>
  <c r="T328" i="300" s="1"/>
  <c r="I328" i="300"/>
  <c r="G328" i="300"/>
  <c r="H328" i="300" s="1"/>
  <c r="P327" i="300"/>
  <c r="Q327" i="300" s="1"/>
  <c r="T327" i="300" s="1"/>
  <c r="I327" i="300"/>
  <c r="G327" i="300"/>
  <c r="H327" i="300" s="1"/>
  <c r="P326" i="300"/>
  <c r="Q326" i="300" s="1"/>
  <c r="T326" i="300" s="1"/>
  <c r="I326" i="300"/>
  <c r="G326" i="300"/>
  <c r="H326" i="300" s="1"/>
  <c r="P325" i="300"/>
  <c r="Q325" i="300" s="1"/>
  <c r="T325" i="300" s="1"/>
  <c r="I325" i="300"/>
  <c r="G325" i="300"/>
  <c r="H325" i="300" s="1"/>
  <c r="P324" i="300"/>
  <c r="Q324" i="300" s="1"/>
  <c r="T324" i="300" s="1"/>
  <c r="I324" i="300"/>
  <c r="G324" i="300"/>
  <c r="H324" i="300" s="1"/>
  <c r="P323" i="300"/>
  <c r="Q323" i="300" s="1"/>
  <c r="T323" i="300" s="1"/>
  <c r="I323" i="300"/>
  <c r="G323" i="300"/>
  <c r="H323" i="300" s="1"/>
  <c r="P322" i="300"/>
  <c r="Q322" i="300" s="1"/>
  <c r="T322" i="300" s="1"/>
  <c r="I322" i="300"/>
  <c r="G322" i="300"/>
  <c r="H322" i="300" s="1"/>
  <c r="P321" i="300"/>
  <c r="Q321" i="300" s="1"/>
  <c r="T321" i="300" s="1"/>
  <c r="I321" i="300"/>
  <c r="G321" i="300"/>
  <c r="H321" i="300" s="1"/>
  <c r="P320" i="300"/>
  <c r="Q320" i="300" s="1"/>
  <c r="T320" i="300" s="1"/>
  <c r="I320" i="300"/>
  <c r="G320" i="300"/>
  <c r="H320" i="300" s="1"/>
  <c r="P319" i="300"/>
  <c r="Q319" i="300" s="1"/>
  <c r="T319" i="300" s="1"/>
  <c r="I319" i="300"/>
  <c r="G319" i="300"/>
  <c r="H319" i="300" s="1"/>
  <c r="P318" i="300"/>
  <c r="Q318" i="300" s="1"/>
  <c r="T318" i="300" s="1"/>
  <c r="I318" i="300"/>
  <c r="G318" i="300"/>
  <c r="H318" i="300" s="1"/>
  <c r="P317" i="300"/>
  <c r="Q317" i="300" s="1"/>
  <c r="T317" i="300" s="1"/>
  <c r="I317" i="300"/>
  <c r="G317" i="300"/>
  <c r="H317" i="300" s="1"/>
  <c r="P316" i="300"/>
  <c r="Q316" i="300" s="1"/>
  <c r="T316" i="300" s="1"/>
  <c r="I316" i="300"/>
  <c r="G316" i="300"/>
  <c r="H316" i="300" s="1"/>
  <c r="P315" i="300"/>
  <c r="Q315" i="300" s="1"/>
  <c r="T315" i="300" s="1"/>
  <c r="I315" i="300"/>
  <c r="G315" i="300"/>
  <c r="H315" i="300" s="1"/>
  <c r="P314" i="300"/>
  <c r="Q314" i="300" s="1"/>
  <c r="T314" i="300" s="1"/>
  <c r="I314" i="300"/>
  <c r="G314" i="300"/>
  <c r="H314" i="300" s="1"/>
  <c r="P313" i="300"/>
  <c r="Q313" i="300" s="1"/>
  <c r="T313" i="300" s="1"/>
  <c r="I313" i="300"/>
  <c r="G313" i="300"/>
  <c r="H313" i="300" s="1"/>
  <c r="P312" i="300"/>
  <c r="Q312" i="300" s="1"/>
  <c r="T312" i="300" s="1"/>
  <c r="I312" i="300"/>
  <c r="G312" i="300"/>
  <c r="H312" i="300" s="1"/>
  <c r="P311" i="300"/>
  <c r="Q311" i="300" s="1"/>
  <c r="T311" i="300" s="1"/>
  <c r="I311" i="300"/>
  <c r="G311" i="300"/>
  <c r="H311" i="300" s="1"/>
  <c r="P310" i="300"/>
  <c r="Q310" i="300" s="1"/>
  <c r="T310" i="300" s="1"/>
  <c r="I310" i="300"/>
  <c r="G310" i="300"/>
  <c r="H310" i="300" s="1"/>
  <c r="P309" i="300"/>
  <c r="Q309" i="300" s="1"/>
  <c r="T309" i="300" s="1"/>
  <c r="I309" i="300"/>
  <c r="G309" i="300"/>
  <c r="H309" i="300" s="1"/>
  <c r="P308" i="300"/>
  <c r="Q308" i="300" s="1"/>
  <c r="T308" i="300" s="1"/>
  <c r="I308" i="300"/>
  <c r="G308" i="300"/>
  <c r="H308" i="300" s="1"/>
  <c r="P307" i="300"/>
  <c r="Q307" i="300" s="1"/>
  <c r="T307" i="300" s="1"/>
  <c r="I307" i="300"/>
  <c r="G307" i="300"/>
  <c r="H307" i="300" s="1"/>
  <c r="P306" i="300"/>
  <c r="Q306" i="300" s="1"/>
  <c r="T306" i="300" s="1"/>
  <c r="I306" i="300"/>
  <c r="G306" i="300"/>
  <c r="H306" i="300" s="1"/>
  <c r="P305" i="300"/>
  <c r="Q305" i="300" s="1"/>
  <c r="T305" i="300" s="1"/>
  <c r="I305" i="300"/>
  <c r="G305" i="300"/>
  <c r="H305" i="300" s="1"/>
  <c r="P304" i="300"/>
  <c r="Q304" i="300" s="1"/>
  <c r="T304" i="300" s="1"/>
  <c r="I304" i="300"/>
  <c r="G304" i="300"/>
  <c r="H304" i="300" s="1"/>
  <c r="P303" i="300"/>
  <c r="Q303" i="300" s="1"/>
  <c r="T303" i="300" s="1"/>
  <c r="I303" i="300"/>
  <c r="G303" i="300"/>
  <c r="H303" i="300" s="1"/>
  <c r="P302" i="300"/>
  <c r="Q302" i="300" s="1"/>
  <c r="T302" i="300" s="1"/>
  <c r="I302" i="300"/>
  <c r="G302" i="300"/>
  <c r="H302" i="300" s="1"/>
  <c r="P301" i="300"/>
  <c r="Q301" i="300" s="1"/>
  <c r="T301" i="300" s="1"/>
  <c r="I301" i="300"/>
  <c r="G301" i="300"/>
  <c r="H301" i="300" s="1"/>
  <c r="P300" i="300"/>
  <c r="Q300" i="300" s="1"/>
  <c r="T300" i="300" s="1"/>
  <c r="I300" i="300"/>
  <c r="G300" i="300"/>
  <c r="H300" i="300" s="1"/>
  <c r="P299" i="300"/>
  <c r="Q299" i="300" s="1"/>
  <c r="T299" i="300" s="1"/>
  <c r="I299" i="300"/>
  <c r="G299" i="300"/>
  <c r="H299" i="300" s="1"/>
  <c r="P298" i="300"/>
  <c r="Q298" i="300" s="1"/>
  <c r="T298" i="300" s="1"/>
  <c r="I298" i="300"/>
  <c r="G298" i="300"/>
  <c r="H298" i="300" s="1"/>
  <c r="P297" i="300"/>
  <c r="Q297" i="300" s="1"/>
  <c r="T297" i="300" s="1"/>
  <c r="I297" i="300"/>
  <c r="G297" i="300"/>
  <c r="H297" i="300" s="1"/>
  <c r="P296" i="300"/>
  <c r="Q296" i="300" s="1"/>
  <c r="T296" i="300" s="1"/>
  <c r="I296" i="300"/>
  <c r="G296" i="300"/>
  <c r="H296" i="300" s="1"/>
  <c r="P295" i="300"/>
  <c r="Q295" i="300" s="1"/>
  <c r="T295" i="300" s="1"/>
  <c r="I295" i="300"/>
  <c r="G295" i="300"/>
  <c r="H295" i="300" s="1"/>
  <c r="P294" i="300"/>
  <c r="Q294" i="300" s="1"/>
  <c r="T294" i="300" s="1"/>
  <c r="I294" i="300"/>
  <c r="G294" i="300"/>
  <c r="H294" i="300" s="1"/>
  <c r="P293" i="300"/>
  <c r="Q293" i="300" s="1"/>
  <c r="T293" i="300" s="1"/>
  <c r="I293" i="300"/>
  <c r="G293" i="300"/>
  <c r="H293" i="300" s="1"/>
  <c r="P292" i="300"/>
  <c r="Q292" i="300" s="1"/>
  <c r="T292" i="300" s="1"/>
  <c r="I292" i="300"/>
  <c r="G292" i="300"/>
  <c r="H292" i="300" s="1"/>
  <c r="P291" i="300"/>
  <c r="Q291" i="300" s="1"/>
  <c r="T291" i="300" s="1"/>
  <c r="I291" i="300"/>
  <c r="G291" i="300"/>
  <c r="H291" i="300" s="1"/>
  <c r="P290" i="300"/>
  <c r="Q290" i="300" s="1"/>
  <c r="T290" i="300" s="1"/>
  <c r="I290" i="300"/>
  <c r="G290" i="300"/>
  <c r="H290" i="300" s="1"/>
  <c r="P289" i="300"/>
  <c r="Q289" i="300" s="1"/>
  <c r="T289" i="300" s="1"/>
  <c r="I289" i="300"/>
  <c r="G289" i="300"/>
  <c r="H289" i="300" s="1"/>
  <c r="P288" i="300"/>
  <c r="Q288" i="300" s="1"/>
  <c r="T288" i="300" s="1"/>
  <c r="I288" i="300"/>
  <c r="G288" i="300"/>
  <c r="H288" i="300" s="1"/>
  <c r="P287" i="300"/>
  <c r="Q287" i="300" s="1"/>
  <c r="T287" i="300" s="1"/>
  <c r="I287" i="300"/>
  <c r="G287" i="300"/>
  <c r="H287" i="300" s="1"/>
  <c r="P286" i="300"/>
  <c r="Q286" i="300" s="1"/>
  <c r="T286" i="300" s="1"/>
  <c r="I286" i="300"/>
  <c r="G286" i="300"/>
  <c r="H286" i="300" s="1"/>
  <c r="P285" i="300"/>
  <c r="Q285" i="300" s="1"/>
  <c r="T285" i="300" s="1"/>
  <c r="I285" i="300"/>
  <c r="G285" i="300"/>
  <c r="H285" i="300" s="1"/>
  <c r="P284" i="300"/>
  <c r="Q284" i="300" s="1"/>
  <c r="T284" i="300" s="1"/>
  <c r="I284" i="300"/>
  <c r="G284" i="300"/>
  <c r="H284" i="300" s="1"/>
  <c r="P283" i="300"/>
  <c r="Q283" i="300" s="1"/>
  <c r="T283" i="300" s="1"/>
  <c r="I283" i="300"/>
  <c r="G283" i="300"/>
  <c r="H283" i="300" s="1"/>
  <c r="P282" i="300"/>
  <c r="Q282" i="300" s="1"/>
  <c r="T282" i="300" s="1"/>
  <c r="I282" i="300"/>
  <c r="G282" i="300"/>
  <c r="H282" i="300" s="1"/>
  <c r="P281" i="300"/>
  <c r="Q281" i="300" s="1"/>
  <c r="T281" i="300" s="1"/>
  <c r="I281" i="300"/>
  <c r="G281" i="300"/>
  <c r="H281" i="300" s="1"/>
  <c r="P280" i="300"/>
  <c r="Q280" i="300" s="1"/>
  <c r="T280" i="300" s="1"/>
  <c r="I280" i="300"/>
  <c r="G280" i="300"/>
  <c r="H280" i="300" s="1"/>
  <c r="P279" i="300"/>
  <c r="Q279" i="300" s="1"/>
  <c r="T279" i="300" s="1"/>
  <c r="I279" i="300"/>
  <c r="G279" i="300"/>
  <c r="H279" i="300" s="1"/>
  <c r="P278" i="300"/>
  <c r="Q278" i="300" s="1"/>
  <c r="T278" i="300" s="1"/>
  <c r="I278" i="300"/>
  <c r="G278" i="300"/>
  <c r="H278" i="300" s="1"/>
  <c r="P277" i="300"/>
  <c r="Q277" i="300" s="1"/>
  <c r="T277" i="300" s="1"/>
  <c r="I277" i="300"/>
  <c r="G277" i="300"/>
  <c r="H277" i="300" s="1"/>
  <c r="P276" i="300"/>
  <c r="Q276" i="300" s="1"/>
  <c r="T276" i="300" s="1"/>
  <c r="I276" i="300"/>
  <c r="G276" i="300"/>
  <c r="H276" i="300" s="1"/>
  <c r="P275" i="300"/>
  <c r="Q275" i="300" s="1"/>
  <c r="T275" i="300" s="1"/>
  <c r="I275" i="300"/>
  <c r="G275" i="300"/>
  <c r="H275" i="300" s="1"/>
  <c r="P274" i="300"/>
  <c r="Q274" i="300" s="1"/>
  <c r="T274" i="300" s="1"/>
  <c r="I274" i="300"/>
  <c r="G274" i="300"/>
  <c r="H274" i="300" s="1"/>
  <c r="P273" i="300"/>
  <c r="Q273" i="300" s="1"/>
  <c r="T273" i="300" s="1"/>
  <c r="I273" i="300"/>
  <c r="G273" i="300"/>
  <c r="H273" i="300" s="1"/>
  <c r="P272" i="300"/>
  <c r="Q272" i="300" s="1"/>
  <c r="T272" i="300" s="1"/>
  <c r="I272" i="300"/>
  <c r="G272" i="300"/>
  <c r="H272" i="300" s="1"/>
  <c r="P271" i="300"/>
  <c r="Q271" i="300" s="1"/>
  <c r="T271" i="300" s="1"/>
  <c r="I271" i="300"/>
  <c r="G271" i="300"/>
  <c r="H271" i="300" s="1"/>
  <c r="P270" i="300"/>
  <c r="Q270" i="300" s="1"/>
  <c r="T270" i="300" s="1"/>
  <c r="I270" i="300"/>
  <c r="G270" i="300"/>
  <c r="H270" i="300" s="1"/>
  <c r="P269" i="300"/>
  <c r="Q269" i="300" s="1"/>
  <c r="T269" i="300" s="1"/>
  <c r="I269" i="300"/>
  <c r="G269" i="300"/>
  <c r="H269" i="300" s="1"/>
  <c r="P268" i="300"/>
  <c r="Q268" i="300" s="1"/>
  <c r="T268" i="300" s="1"/>
  <c r="I268" i="300"/>
  <c r="G268" i="300"/>
  <c r="H268" i="300" s="1"/>
  <c r="P267" i="300"/>
  <c r="Q267" i="300" s="1"/>
  <c r="T267" i="300" s="1"/>
  <c r="I267" i="300"/>
  <c r="G267" i="300"/>
  <c r="H267" i="300" s="1"/>
  <c r="P266" i="300"/>
  <c r="Q266" i="300" s="1"/>
  <c r="T266" i="300" s="1"/>
  <c r="I266" i="300"/>
  <c r="G266" i="300"/>
  <c r="H266" i="300" s="1"/>
  <c r="P265" i="300"/>
  <c r="Q265" i="300" s="1"/>
  <c r="T265" i="300" s="1"/>
  <c r="I265" i="300"/>
  <c r="G265" i="300"/>
  <c r="H265" i="300" s="1"/>
  <c r="P264" i="300"/>
  <c r="Q264" i="300" s="1"/>
  <c r="T264" i="300" s="1"/>
  <c r="I264" i="300"/>
  <c r="G264" i="300"/>
  <c r="H264" i="300" s="1"/>
  <c r="P263" i="300"/>
  <c r="Q263" i="300" s="1"/>
  <c r="T263" i="300" s="1"/>
  <c r="I263" i="300"/>
  <c r="G263" i="300"/>
  <c r="H263" i="300" s="1"/>
  <c r="P262" i="300"/>
  <c r="Q262" i="300" s="1"/>
  <c r="T262" i="300" s="1"/>
  <c r="I262" i="300"/>
  <c r="G262" i="300"/>
  <c r="H262" i="300" s="1"/>
  <c r="P261" i="300"/>
  <c r="Q261" i="300" s="1"/>
  <c r="T261" i="300" s="1"/>
  <c r="I261" i="300"/>
  <c r="G261" i="300"/>
  <c r="H261" i="300" s="1"/>
  <c r="P260" i="300"/>
  <c r="Q260" i="300" s="1"/>
  <c r="T260" i="300" s="1"/>
  <c r="I260" i="300"/>
  <c r="G260" i="300"/>
  <c r="H260" i="300" s="1"/>
  <c r="P259" i="300"/>
  <c r="Q259" i="300" s="1"/>
  <c r="T259" i="300" s="1"/>
  <c r="I259" i="300"/>
  <c r="G259" i="300"/>
  <c r="H259" i="300" s="1"/>
  <c r="P258" i="300"/>
  <c r="Q258" i="300" s="1"/>
  <c r="T258" i="300" s="1"/>
  <c r="I258" i="300"/>
  <c r="G258" i="300"/>
  <c r="H258" i="300" s="1"/>
  <c r="P257" i="300"/>
  <c r="Q257" i="300" s="1"/>
  <c r="T257" i="300" s="1"/>
  <c r="I257" i="300"/>
  <c r="G257" i="300"/>
  <c r="H257" i="300" s="1"/>
  <c r="P256" i="300"/>
  <c r="Q256" i="300" s="1"/>
  <c r="T256" i="300" s="1"/>
  <c r="I256" i="300"/>
  <c r="G256" i="300"/>
  <c r="H256" i="300" s="1"/>
  <c r="P255" i="300"/>
  <c r="Q255" i="300" s="1"/>
  <c r="T255" i="300" s="1"/>
  <c r="I255" i="300"/>
  <c r="G255" i="300"/>
  <c r="H255" i="300" s="1"/>
  <c r="P254" i="300"/>
  <c r="Q254" i="300" s="1"/>
  <c r="T254" i="300" s="1"/>
  <c r="I254" i="300"/>
  <c r="G254" i="300"/>
  <c r="H254" i="300" s="1"/>
  <c r="P253" i="300"/>
  <c r="Q253" i="300" s="1"/>
  <c r="T253" i="300" s="1"/>
  <c r="I253" i="300"/>
  <c r="G253" i="300"/>
  <c r="H253" i="300" s="1"/>
  <c r="P252" i="300"/>
  <c r="Q252" i="300" s="1"/>
  <c r="T252" i="300" s="1"/>
  <c r="I252" i="300"/>
  <c r="G252" i="300"/>
  <c r="H252" i="300" s="1"/>
  <c r="P251" i="300"/>
  <c r="Q251" i="300" s="1"/>
  <c r="T251" i="300" s="1"/>
  <c r="I251" i="300"/>
  <c r="G251" i="300"/>
  <c r="H251" i="300" s="1"/>
  <c r="P250" i="300"/>
  <c r="Q250" i="300" s="1"/>
  <c r="T250" i="300" s="1"/>
  <c r="I250" i="300"/>
  <c r="G250" i="300"/>
  <c r="H250" i="300" s="1"/>
  <c r="P249" i="300"/>
  <c r="Q249" i="300" s="1"/>
  <c r="T249" i="300" s="1"/>
  <c r="I249" i="300"/>
  <c r="G249" i="300"/>
  <c r="H249" i="300" s="1"/>
  <c r="P248" i="300"/>
  <c r="Q248" i="300" s="1"/>
  <c r="T248" i="300" s="1"/>
  <c r="I248" i="300"/>
  <c r="G248" i="300"/>
  <c r="H248" i="300" s="1"/>
  <c r="P247" i="300"/>
  <c r="Q247" i="300" s="1"/>
  <c r="T247" i="300" s="1"/>
  <c r="I247" i="300"/>
  <c r="G247" i="300"/>
  <c r="H247" i="300" s="1"/>
  <c r="P246" i="300"/>
  <c r="Q246" i="300" s="1"/>
  <c r="T246" i="300" s="1"/>
  <c r="I246" i="300"/>
  <c r="G246" i="300"/>
  <c r="H246" i="300" s="1"/>
  <c r="P245" i="300"/>
  <c r="Q245" i="300" s="1"/>
  <c r="T245" i="300" s="1"/>
  <c r="I245" i="300"/>
  <c r="G245" i="300"/>
  <c r="H245" i="300" s="1"/>
  <c r="P244" i="300"/>
  <c r="Q244" i="300" s="1"/>
  <c r="T244" i="300" s="1"/>
  <c r="I244" i="300"/>
  <c r="G244" i="300"/>
  <c r="H244" i="300" s="1"/>
  <c r="P243" i="300"/>
  <c r="Q243" i="300" s="1"/>
  <c r="T243" i="300" s="1"/>
  <c r="I243" i="300"/>
  <c r="G243" i="300"/>
  <c r="H243" i="300" s="1"/>
  <c r="P242" i="300"/>
  <c r="Q242" i="300" s="1"/>
  <c r="T242" i="300" s="1"/>
  <c r="I242" i="300"/>
  <c r="G242" i="300"/>
  <c r="H242" i="300" s="1"/>
  <c r="P241" i="300"/>
  <c r="Q241" i="300" s="1"/>
  <c r="T241" i="300" s="1"/>
  <c r="I241" i="300"/>
  <c r="G241" i="300"/>
  <c r="H241" i="300" s="1"/>
  <c r="P240" i="300"/>
  <c r="Q240" i="300" s="1"/>
  <c r="T240" i="300" s="1"/>
  <c r="I240" i="300"/>
  <c r="G240" i="300"/>
  <c r="H240" i="300" s="1"/>
  <c r="P239" i="300"/>
  <c r="Q239" i="300" s="1"/>
  <c r="T239" i="300" s="1"/>
  <c r="I239" i="300"/>
  <c r="G239" i="300"/>
  <c r="H239" i="300" s="1"/>
  <c r="P238" i="300"/>
  <c r="Q238" i="300" s="1"/>
  <c r="T238" i="300" s="1"/>
  <c r="I238" i="300"/>
  <c r="G238" i="300"/>
  <c r="H238" i="300" s="1"/>
  <c r="P237" i="300"/>
  <c r="Q237" i="300" s="1"/>
  <c r="T237" i="300" s="1"/>
  <c r="I237" i="300"/>
  <c r="G237" i="300"/>
  <c r="H237" i="300" s="1"/>
  <c r="P236" i="300"/>
  <c r="Q236" i="300" s="1"/>
  <c r="T236" i="300" s="1"/>
  <c r="I236" i="300"/>
  <c r="G236" i="300"/>
  <c r="H236" i="300" s="1"/>
  <c r="P235" i="300"/>
  <c r="Q235" i="300" s="1"/>
  <c r="T235" i="300" s="1"/>
  <c r="I235" i="300"/>
  <c r="G235" i="300"/>
  <c r="H235" i="300" s="1"/>
  <c r="P234" i="300"/>
  <c r="Q234" i="300" s="1"/>
  <c r="T234" i="300" s="1"/>
  <c r="I234" i="300"/>
  <c r="G234" i="300"/>
  <c r="H234" i="300" s="1"/>
  <c r="P233" i="300"/>
  <c r="Q233" i="300" s="1"/>
  <c r="T233" i="300" s="1"/>
  <c r="I233" i="300"/>
  <c r="G233" i="300"/>
  <c r="H233" i="300" s="1"/>
  <c r="P232" i="300"/>
  <c r="Q232" i="300" s="1"/>
  <c r="T232" i="300" s="1"/>
  <c r="I232" i="300"/>
  <c r="G232" i="300"/>
  <c r="H232" i="300" s="1"/>
  <c r="P231" i="300"/>
  <c r="Q231" i="300" s="1"/>
  <c r="T231" i="300" s="1"/>
  <c r="I231" i="300"/>
  <c r="G231" i="300"/>
  <c r="H231" i="300" s="1"/>
  <c r="P230" i="300"/>
  <c r="Q230" i="300" s="1"/>
  <c r="T230" i="300" s="1"/>
  <c r="I230" i="300"/>
  <c r="G230" i="300"/>
  <c r="H230" i="300" s="1"/>
  <c r="P229" i="300"/>
  <c r="Q229" i="300" s="1"/>
  <c r="T229" i="300" s="1"/>
  <c r="I229" i="300"/>
  <c r="G229" i="300"/>
  <c r="H229" i="300" s="1"/>
  <c r="P228" i="300"/>
  <c r="Q228" i="300" s="1"/>
  <c r="T228" i="300" s="1"/>
  <c r="I228" i="300"/>
  <c r="G228" i="300"/>
  <c r="H228" i="300" s="1"/>
  <c r="P227" i="300"/>
  <c r="Q227" i="300" s="1"/>
  <c r="T227" i="300" s="1"/>
  <c r="I227" i="300"/>
  <c r="G227" i="300"/>
  <c r="H227" i="300" s="1"/>
  <c r="P226" i="300"/>
  <c r="Q226" i="300" s="1"/>
  <c r="T226" i="300" s="1"/>
  <c r="I226" i="300"/>
  <c r="G226" i="300"/>
  <c r="H226" i="300" s="1"/>
  <c r="P225" i="300"/>
  <c r="Q225" i="300" s="1"/>
  <c r="T225" i="300" s="1"/>
  <c r="I225" i="300"/>
  <c r="G225" i="300"/>
  <c r="H225" i="300" s="1"/>
  <c r="P224" i="300"/>
  <c r="Q224" i="300" s="1"/>
  <c r="T224" i="300" s="1"/>
  <c r="I224" i="300"/>
  <c r="G224" i="300"/>
  <c r="H224" i="300" s="1"/>
  <c r="P223" i="300"/>
  <c r="Q223" i="300" s="1"/>
  <c r="T223" i="300" s="1"/>
  <c r="I223" i="300"/>
  <c r="G223" i="300"/>
  <c r="H223" i="300" s="1"/>
  <c r="P222" i="300"/>
  <c r="Q222" i="300" s="1"/>
  <c r="T222" i="300" s="1"/>
  <c r="I222" i="300"/>
  <c r="G222" i="300"/>
  <c r="H222" i="300" s="1"/>
  <c r="P221" i="300"/>
  <c r="Q221" i="300" s="1"/>
  <c r="T221" i="300" s="1"/>
  <c r="I221" i="300"/>
  <c r="G221" i="300"/>
  <c r="H221" i="300" s="1"/>
  <c r="P220" i="300"/>
  <c r="Q220" i="300" s="1"/>
  <c r="T220" i="300" s="1"/>
  <c r="I220" i="300"/>
  <c r="G220" i="300"/>
  <c r="H220" i="300" s="1"/>
  <c r="P219" i="300"/>
  <c r="Q219" i="300" s="1"/>
  <c r="T219" i="300" s="1"/>
  <c r="I219" i="300"/>
  <c r="G219" i="300"/>
  <c r="H219" i="300" s="1"/>
  <c r="P218" i="300"/>
  <c r="Q218" i="300" s="1"/>
  <c r="T218" i="300" s="1"/>
  <c r="I218" i="300"/>
  <c r="G218" i="300"/>
  <c r="H218" i="300" s="1"/>
  <c r="P217" i="300"/>
  <c r="Q217" i="300" s="1"/>
  <c r="T217" i="300" s="1"/>
  <c r="I217" i="300"/>
  <c r="G217" i="300"/>
  <c r="H217" i="300" s="1"/>
  <c r="P216" i="300"/>
  <c r="Q216" i="300" s="1"/>
  <c r="T216" i="300" s="1"/>
  <c r="I216" i="300"/>
  <c r="G216" i="300"/>
  <c r="H216" i="300" s="1"/>
  <c r="P215" i="300"/>
  <c r="Q215" i="300" s="1"/>
  <c r="T215" i="300" s="1"/>
  <c r="I215" i="300"/>
  <c r="G215" i="300"/>
  <c r="H215" i="300" s="1"/>
  <c r="P214" i="300"/>
  <c r="Q214" i="300" s="1"/>
  <c r="T214" i="300" s="1"/>
  <c r="I214" i="300"/>
  <c r="G214" i="300"/>
  <c r="H214" i="300" s="1"/>
  <c r="P213" i="300"/>
  <c r="Q213" i="300" s="1"/>
  <c r="T213" i="300" s="1"/>
  <c r="I213" i="300"/>
  <c r="G213" i="300"/>
  <c r="H213" i="300" s="1"/>
  <c r="P212" i="300"/>
  <c r="Q212" i="300" s="1"/>
  <c r="T212" i="300" s="1"/>
  <c r="I212" i="300"/>
  <c r="G212" i="300"/>
  <c r="H212" i="300" s="1"/>
  <c r="P211" i="300"/>
  <c r="Q211" i="300" s="1"/>
  <c r="T211" i="300" s="1"/>
  <c r="I211" i="300"/>
  <c r="G211" i="300"/>
  <c r="H211" i="300" s="1"/>
  <c r="P210" i="300"/>
  <c r="Q210" i="300" s="1"/>
  <c r="T210" i="300" s="1"/>
  <c r="I210" i="300"/>
  <c r="G210" i="300"/>
  <c r="H210" i="300" s="1"/>
  <c r="P209" i="300"/>
  <c r="Q209" i="300" s="1"/>
  <c r="T209" i="300" s="1"/>
  <c r="I209" i="300"/>
  <c r="G209" i="300"/>
  <c r="H209" i="300" s="1"/>
  <c r="P208" i="300"/>
  <c r="Q208" i="300" s="1"/>
  <c r="T208" i="300" s="1"/>
  <c r="I208" i="300"/>
  <c r="G208" i="300"/>
  <c r="H208" i="300" s="1"/>
  <c r="P207" i="300"/>
  <c r="Q207" i="300" s="1"/>
  <c r="T207" i="300" s="1"/>
  <c r="I207" i="300"/>
  <c r="G207" i="300"/>
  <c r="H207" i="300" s="1"/>
  <c r="P206" i="300"/>
  <c r="Q206" i="300" s="1"/>
  <c r="T206" i="300" s="1"/>
  <c r="I206" i="300"/>
  <c r="G206" i="300"/>
  <c r="H206" i="300" s="1"/>
  <c r="P205" i="300"/>
  <c r="Q205" i="300" s="1"/>
  <c r="T205" i="300" s="1"/>
  <c r="I205" i="300"/>
  <c r="G205" i="300"/>
  <c r="H205" i="300" s="1"/>
  <c r="P204" i="300"/>
  <c r="Q204" i="300" s="1"/>
  <c r="T204" i="300" s="1"/>
  <c r="I204" i="300"/>
  <c r="G204" i="300"/>
  <c r="H204" i="300" s="1"/>
  <c r="P203" i="300"/>
  <c r="Q203" i="300" s="1"/>
  <c r="T203" i="300" s="1"/>
  <c r="I203" i="300"/>
  <c r="G203" i="300"/>
  <c r="H203" i="300" s="1"/>
  <c r="P202" i="300"/>
  <c r="Q202" i="300" s="1"/>
  <c r="T202" i="300" s="1"/>
  <c r="I202" i="300"/>
  <c r="G202" i="300"/>
  <c r="H202" i="300" s="1"/>
  <c r="P201" i="300"/>
  <c r="Q201" i="300" s="1"/>
  <c r="T201" i="300" s="1"/>
  <c r="I201" i="300"/>
  <c r="G201" i="300"/>
  <c r="H201" i="300" s="1"/>
  <c r="P200" i="300"/>
  <c r="Q200" i="300" s="1"/>
  <c r="T200" i="300" s="1"/>
  <c r="I200" i="300"/>
  <c r="G200" i="300"/>
  <c r="H200" i="300" s="1"/>
  <c r="P199" i="300"/>
  <c r="Q199" i="300" s="1"/>
  <c r="T199" i="300" s="1"/>
  <c r="I199" i="300"/>
  <c r="G199" i="300"/>
  <c r="H199" i="300" s="1"/>
  <c r="P198" i="300"/>
  <c r="Q198" i="300" s="1"/>
  <c r="T198" i="300" s="1"/>
  <c r="I198" i="300"/>
  <c r="G198" i="300"/>
  <c r="H198" i="300" s="1"/>
  <c r="P197" i="300"/>
  <c r="Q197" i="300" s="1"/>
  <c r="T197" i="300" s="1"/>
  <c r="I197" i="300"/>
  <c r="G197" i="300"/>
  <c r="H197" i="300" s="1"/>
  <c r="P196" i="300"/>
  <c r="Q196" i="300" s="1"/>
  <c r="T196" i="300" s="1"/>
  <c r="I196" i="300"/>
  <c r="G196" i="300"/>
  <c r="H196" i="300" s="1"/>
  <c r="P195" i="300"/>
  <c r="Q195" i="300" s="1"/>
  <c r="T195" i="300" s="1"/>
  <c r="I195" i="300"/>
  <c r="G195" i="300"/>
  <c r="H195" i="300" s="1"/>
  <c r="P194" i="300"/>
  <c r="Q194" i="300" s="1"/>
  <c r="T194" i="300" s="1"/>
  <c r="I194" i="300"/>
  <c r="G194" i="300"/>
  <c r="H194" i="300" s="1"/>
  <c r="P193" i="300"/>
  <c r="Q193" i="300" s="1"/>
  <c r="T193" i="300" s="1"/>
  <c r="I193" i="300"/>
  <c r="G193" i="300"/>
  <c r="H193" i="300" s="1"/>
  <c r="P192" i="300"/>
  <c r="Q192" i="300" s="1"/>
  <c r="T192" i="300" s="1"/>
  <c r="I192" i="300"/>
  <c r="G192" i="300"/>
  <c r="H192" i="300" s="1"/>
  <c r="P191" i="300"/>
  <c r="Q191" i="300" s="1"/>
  <c r="T191" i="300" s="1"/>
  <c r="I191" i="300"/>
  <c r="G191" i="300"/>
  <c r="H191" i="300" s="1"/>
  <c r="P190" i="300"/>
  <c r="Q190" i="300" s="1"/>
  <c r="T190" i="300" s="1"/>
  <c r="I190" i="300"/>
  <c r="G190" i="300"/>
  <c r="H190" i="300" s="1"/>
  <c r="P189" i="300"/>
  <c r="Q189" i="300" s="1"/>
  <c r="T189" i="300" s="1"/>
  <c r="I189" i="300"/>
  <c r="G189" i="300"/>
  <c r="H189" i="300" s="1"/>
  <c r="P188" i="300"/>
  <c r="Q188" i="300" s="1"/>
  <c r="T188" i="300" s="1"/>
  <c r="I188" i="300"/>
  <c r="G188" i="300"/>
  <c r="H188" i="300" s="1"/>
  <c r="P187" i="300"/>
  <c r="Q187" i="300" s="1"/>
  <c r="T187" i="300" s="1"/>
  <c r="I187" i="300"/>
  <c r="G187" i="300"/>
  <c r="H187" i="300" s="1"/>
  <c r="P186" i="300"/>
  <c r="Q186" i="300" s="1"/>
  <c r="T186" i="300" s="1"/>
  <c r="I186" i="300"/>
  <c r="G186" i="300"/>
  <c r="H186" i="300" s="1"/>
  <c r="P185" i="300"/>
  <c r="Q185" i="300" s="1"/>
  <c r="T185" i="300" s="1"/>
  <c r="I185" i="300"/>
  <c r="G185" i="300"/>
  <c r="H185" i="300" s="1"/>
  <c r="P184" i="300"/>
  <c r="Q184" i="300" s="1"/>
  <c r="T184" i="300" s="1"/>
  <c r="I184" i="300"/>
  <c r="G184" i="300"/>
  <c r="H184" i="300" s="1"/>
  <c r="P183" i="300"/>
  <c r="Q183" i="300" s="1"/>
  <c r="T183" i="300" s="1"/>
  <c r="I183" i="300"/>
  <c r="G183" i="300"/>
  <c r="H183" i="300" s="1"/>
  <c r="P182" i="300"/>
  <c r="Q182" i="300" s="1"/>
  <c r="T182" i="300" s="1"/>
  <c r="I182" i="300"/>
  <c r="G182" i="300"/>
  <c r="H182" i="300" s="1"/>
  <c r="P181" i="300"/>
  <c r="Q181" i="300" s="1"/>
  <c r="T181" i="300" s="1"/>
  <c r="I181" i="300"/>
  <c r="G181" i="300"/>
  <c r="H181" i="300" s="1"/>
  <c r="P180" i="300"/>
  <c r="Q180" i="300" s="1"/>
  <c r="T180" i="300" s="1"/>
  <c r="I180" i="300"/>
  <c r="G180" i="300"/>
  <c r="H180" i="300" s="1"/>
  <c r="P179" i="300"/>
  <c r="Q179" i="300" s="1"/>
  <c r="T179" i="300" s="1"/>
  <c r="I179" i="300"/>
  <c r="G179" i="300"/>
  <c r="H179" i="300" s="1"/>
  <c r="P178" i="300"/>
  <c r="Q178" i="300" s="1"/>
  <c r="T178" i="300" s="1"/>
  <c r="I178" i="300"/>
  <c r="G178" i="300"/>
  <c r="H178" i="300" s="1"/>
  <c r="P177" i="300"/>
  <c r="Q177" i="300" s="1"/>
  <c r="T177" i="300" s="1"/>
  <c r="I177" i="300"/>
  <c r="G177" i="300"/>
  <c r="H177" i="300" s="1"/>
  <c r="P176" i="300"/>
  <c r="Q176" i="300" s="1"/>
  <c r="T176" i="300" s="1"/>
  <c r="I176" i="300"/>
  <c r="G176" i="300"/>
  <c r="H176" i="300" s="1"/>
  <c r="P175" i="300"/>
  <c r="Q175" i="300" s="1"/>
  <c r="T175" i="300" s="1"/>
  <c r="I175" i="300"/>
  <c r="G175" i="300"/>
  <c r="H175" i="300" s="1"/>
  <c r="P174" i="300"/>
  <c r="Q174" i="300" s="1"/>
  <c r="T174" i="300" s="1"/>
  <c r="I174" i="300"/>
  <c r="G174" i="300"/>
  <c r="H174" i="300" s="1"/>
  <c r="P173" i="300"/>
  <c r="Q173" i="300" s="1"/>
  <c r="T173" i="300" s="1"/>
  <c r="I173" i="300"/>
  <c r="G173" i="300"/>
  <c r="H173" i="300" s="1"/>
  <c r="P172" i="300"/>
  <c r="Q172" i="300" s="1"/>
  <c r="T172" i="300" s="1"/>
  <c r="I172" i="300"/>
  <c r="G172" i="300"/>
  <c r="H172" i="300" s="1"/>
  <c r="P171" i="300"/>
  <c r="Q171" i="300" s="1"/>
  <c r="T171" i="300" s="1"/>
  <c r="I171" i="300"/>
  <c r="G171" i="300"/>
  <c r="H171" i="300" s="1"/>
  <c r="P170" i="300"/>
  <c r="Q170" i="300" s="1"/>
  <c r="T170" i="300" s="1"/>
  <c r="I170" i="300"/>
  <c r="G170" i="300"/>
  <c r="H170" i="300" s="1"/>
  <c r="P169" i="300"/>
  <c r="Q169" i="300" s="1"/>
  <c r="T169" i="300" s="1"/>
  <c r="I169" i="300"/>
  <c r="G169" i="300"/>
  <c r="H169" i="300" s="1"/>
  <c r="P168" i="300"/>
  <c r="Q168" i="300" s="1"/>
  <c r="T168" i="300" s="1"/>
  <c r="I168" i="300"/>
  <c r="G168" i="300"/>
  <c r="H168" i="300" s="1"/>
  <c r="P167" i="300"/>
  <c r="Q167" i="300" s="1"/>
  <c r="T167" i="300" s="1"/>
  <c r="I167" i="300"/>
  <c r="G167" i="300"/>
  <c r="H167" i="300" s="1"/>
  <c r="P166" i="300"/>
  <c r="Q166" i="300" s="1"/>
  <c r="T166" i="300" s="1"/>
  <c r="I166" i="300"/>
  <c r="G166" i="300"/>
  <c r="H166" i="300" s="1"/>
  <c r="P165" i="300"/>
  <c r="Q165" i="300" s="1"/>
  <c r="T165" i="300" s="1"/>
  <c r="I165" i="300"/>
  <c r="G165" i="300"/>
  <c r="H165" i="300" s="1"/>
  <c r="P164" i="300"/>
  <c r="Q164" i="300" s="1"/>
  <c r="T164" i="300" s="1"/>
  <c r="I164" i="300"/>
  <c r="G164" i="300"/>
  <c r="H164" i="300" s="1"/>
  <c r="P163" i="300"/>
  <c r="Q163" i="300" s="1"/>
  <c r="T163" i="300" s="1"/>
  <c r="I163" i="300"/>
  <c r="G163" i="300"/>
  <c r="H163" i="300" s="1"/>
  <c r="P162" i="300"/>
  <c r="Q162" i="300" s="1"/>
  <c r="T162" i="300" s="1"/>
  <c r="I162" i="300"/>
  <c r="G162" i="300"/>
  <c r="H162" i="300" s="1"/>
  <c r="P161" i="300"/>
  <c r="Q161" i="300" s="1"/>
  <c r="T161" i="300" s="1"/>
  <c r="I161" i="300"/>
  <c r="G161" i="300"/>
  <c r="H161" i="300" s="1"/>
  <c r="P160" i="300"/>
  <c r="Q160" i="300" s="1"/>
  <c r="T160" i="300" s="1"/>
  <c r="I160" i="300"/>
  <c r="G160" i="300"/>
  <c r="H160" i="300" s="1"/>
  <c r="P159" i="300"/>
  <c r="Q159" i="300" s="1"/>
  <c r="T159" i="300" s="1"/>
  <c r="I159" i="300"/>
  <c r="G159" i="300"/>
  <c r="H159" i="300" s="1"/>
  <c r="P158" i="300"/>
  <c r="Q158" i="300" s="1"/>
  <c r="T158" i="300" s="1"/>
  <c r="I158" i="300"/>
  <c r="G158" i="300"/>
  <c r="H158" i="300" s="1"/>
  <c r="P157" i="300"/>
  <c r="Q157" i="300" s="1"/>
  <c r="T157" i="300" s="1"/>
  <c r="I157" i="300"/>
  <c r="G157" i="300"/>
  <c r="H157" i="300" s="1"/>
  <c r="P156" i="300"/>
  <c r="Q156" i="300" s="1"/>
  <c r="T156" i="300" s="1"/>
  <c r="I156" i="300"/>
  <c r="G156" i="300"/>
  <c r="H156" i="300" s="1"/>
  <c r="P155" i="300"/>
  <c r="Q155" i="300" s="1"/>
  <c r="T155" i="300" s="1"/>
  <c r="I155" i="300"/>
  <c r="G155" i="300"/>
  <c r="H155" i="300" s="1"/>
  <c r="P154" i="300"/>
  <c r="Q154" i="300" s="1"/>
  <c r="T154" i="300" s="1"/>
  <c r="I154" i="300"/>
  <c r="G154" i="300"/>
  <c r="H154" i="300" s="1"/>
  <c r="P153" i="300"/>
  <c r="Q153" i="300" s="1"/>
  <c r="T153" i="300" s="1"/>
  <c r="I153" i="300"/>
  <c r="G153" i="300"/>
  <c r="H153" i="300" s="1"/>
  <c r="P152" i="300"/>
  <c r="Q152" i="300" s="1"/>
  <c r="T152" i="300" s="1"/>
  <c r="I152" i="300"/>
  <c r="G152" i="300"/>
  <c r="H152" i="300" s="1"/>
  <c r="P151" i="300"/>
  <c r="Q151" i="300" s="1"/>
  <c r="T151" i="300" s="1"/>
  <c r="I151" i="300"/>
  <c r="G151" i="300"/>
  <c r="H151" i="300" s="1"/>
  <c r="P150" i="300"/>
  <c r="Q150" i="300" s="1"/>
  <c r="T150" i="300" s="1"/>
  <c r="I150" i="300"/>
  <c r="G150" i="300"/>
  <c r="H150" i="300" s="1"/>
  <c r="P149" i="300"/>
  <c r="Q149" i="300" s="1"/>
  <c r="T149" i="300" s="1"/>
  <c r="I149" i="300"/>
  <c r="G149" i="300"/>
  <c r="H149" i="300" s="1"/>
  <c r="P148" i="300"/>
  <c r="Q148" i="300" s="1"/>
  <c r="T148" i="300" s="1"/>
  <c r="I148" i="300"/>
  <c r="G148" i="300"/>
  <c r="H148" i="300" s="1"/>
  <c r="P147" i="300"/>
  <c r="Q147" i="300" s="1"/>
  <c r="T147" i="300" s="1"/>
  <c r="I147" i="300"/>
  <c r="G147" i="300"/>
  <c r="H147" i="300" s="1"/>
  <c r="P146" i="300"/>
  <c r="Q146" i="300" s="1"/>
  <c r="T146" i="300" s="1"/>
  <c r="I146" i="300"/>
  <c r="G146" i="300"/>
  <c r="H146" i="300" s="1"/>
  <c r="P145" i="300"/>
  <c r="Q145" i="300" s="1"/>
  <c r="T145" i="300" s="1"/>
  <c r="I145" i="300"/>
  <c r="G145" i="300"/>
  <c r="H145" i="300" s="1"/>
  <c r="P144" i="300"/>
  <c r="Q144" i="300" s="1"/>
  <c r="T144" i="300" s="1"/>
  <c r="I144" i="300"/>
  <c r="G144" i="300"/>
  <c r="H144" i="300" s="1"/>
  <c r="P143" i="300"/>
  <c r="Q143" i="300" s="1"/>
  <c r="T143" i="300" s="1"/>
  <c r="I143" i="300"/>
  <c r="G143" i="300"/>
  <c r="H143" i="300" s="1"/>
  <c r="P142" i="300"/>
  <c r="Q142" i="300" s="1"/>
  <c r="T142" i="300" s="1"/>
  <c r="I142" i="300"/>
  <c r="G142" i="300"/>
  <c r="H142" i="300" s="1"/>
  <c r="P141" i="300"/>
  <c r="Q141" i="300" s="1"/>
  <c r="T141" i="300" s="1"/>
  <c r="I141" i="300"/>
  <c r="G141" i="300"/>
  <c r="H141" i="300" s="1"/>
  <c r="P140" i="300"/>
  <c r="Q140" i="300" s="1"/>
  <c r="T140" i="300" s="1"/>
  <c r="I140" i="300"/>
  <c r="G140" i="300"/>
  <c r="H140" i="300" s="1"/>
  <c r="P139" i="300"/>
  <c r="Q139" i="300" s="1"/>
  <c r="T139" i="300" s="1"/>
  <c r="I139" i="300"/>
  <c r="G139" i="300"/>
  <c r="H139" i="300" s="1"/>
  <c r="P138" i="300"/>
  <c r="Q138" i="300" s="1"/>
  <c r="T138" i="300" s="1"/>
  <c r="I138" i="300"/>
  <c r="G138" i="300"/>
  <c r="H138" i="300" s="1"/>
  <c r="P137" i="300"/>
  <c r="Q137" i="300" s="1"/>
  <c r="T137" i="300" s="1"/>
  <c r="I137" i="300"/>
  <c r="G137" i="300"/>
  <c r="H137" i="300" s="1"/>
  <c r="P136" i="300"/>
  <c r="Q136" i="300" s="1"/>
  <c r="T136" i="300" s="1"/>
  <c r="I136" i="300"/>
  <c r="G136" i="300"/>
  <c r="H136" i="300" s="1"/>
  <c r="P135" i="300"/>
  <c r="Q135" i="300" s="1"/>
  <c r="T135" i="300" s="1"/>
  <c r="I135" i="300"/>
  <c r="G135" i="300"/>
  <c r="H135" i="300" s="1"/>
  <c r="P134" i="300"/>
  <c r="Q134" i="300" s="1"/>
  <c r="T134" i="300" s="1"/>
  <c r="I134" i="300"/>
  <c r="G134" i="300"/>
  <c r="H134" i="300" s="1"/>
  <c r="P133" i="300"/>
  <c r="Q133" i="300" s="1"/>
  <c r="T133" i="300" s="1"/>
  <c r="I133" i="300"/>
  <c r="G133" i="300"/>
  <c r="H133" i="300" s="1"/>
  <c r="P132" i="300"/>
  <c r="Q132" i="300" s="1"/>
  <c r="T132" i="300" s="1"/>
  <c r="I132" i="300"/>
  <c r="G132" i="300"/>
  <c r="H132" i="300" s="1"/>
  <c r="P131" i="300"/>
  <c r="Q131" i="300" s="1"/>
  <c r="T131" i="300" s="1"/>
  <c r="I131" i="300"/>
  <c r="G131" i="300"/>
  <c r="H131" i="300" s="1"/>
  <c r="P130" i="300"/>
  <c r="Q130" i="300" s="1"/>
  <c r="T130" i="300" s="1"/>
  <c r="I130" i="300"/>
  <c r="G130" i="300"/>
  <c r="H130" i="300" s="1"/>
  <c r="P129" i="300"/>
  <c r="Q129" i="300" s="1"/>
  <c r="T129" i="300" s="1"/>
  <c r="I129" i="300"/>
  <c r="G129" i="300"/>
  <c r="H129" i="300" s="1"/>
  <c r="P128" i="300"/>
  <c r="Q128" i="300" s="1"/>
  <c r="T128" i="300" s="1"/>
  <c r="I128" i="300"/>
  <c r="G128" i="300"/>
  <c r="H128" i="300" s="1"/>
  <c r="P127" i="300"/>
  <c r="Q127" i="300" s="1"/>
  <c r="T127" i="300" s="1"/>
  <c r="I127" i="300"/>
  <c r="G127" i="300"/>
  <c r="H127" i="300" s="1"/>
  <c r="P126" i="300"/>
  <c r="Q126" i="300" s="1"/>
  <c r="T126" i="300" s="1"/>
  <c r="I126" i="300"/>
  <c r="G126" i="300"/>
  <c r="H126" i="300" s="1"/>
  <c r="P125" i="300"/>
  <c r="Q125" i="300" s="1"/>
  <c r="T125" i="300" s="1"/>
  <c r="I125" i="300"/>
  <c r="G125" i="300"/>
  <c r="H125" i="300" s="1"/>
  <c r="P124" i="300"/>
  <c r="Q124" i="300" s="1"/>
  <c r="T124" i="300" s="1"/>
  <c r="I124" i="300"/>
  <c r="G124" i="300"/>
  <c r="H124" i="300" s="1"/>
  <c r="P123" i="300"/>
  <c r="Q123" i="300" s="1"/>
  <c r="T123" i="300" s="1"/>
  <c r="I123" i="300"/>
  <c r="G123" i="300"/>
  <c r="H123" i="300" s="1"/>
  <c r="P122" i="300"/>
  <c r="Q122" i="300" s="1"/>
  <c r="T122" i="300" s="1"/>
  <c r="I122" i="300"/>
  <c r="G122" i="300"/>
  <c r="H122" i="300" s="1"/>
  <c r="P121" i="300"/>
  <c r="Q121" i="300" s="1"/>
  <c r="T121" i="300" s="1"/>
  <c r="I121" i="300"/>
  <c r="G121" i="300"/>
  <c r="H121" i="300" s="1"/>
  <c r="P120" i="300"/>
  <c r="Q120" i="300" s="1"/>
  <c r="T120" i="300" s="1"/>
  <c r="I120" i="300"/>
  <c r="G120" i="300"/>
  <c r="H120" i="300" s="1"/>
  <c r="P119" i="300"/>
  <c r="Q119" i="300" s="1"/>
  <c r="T119" i="300" s="1"/>
  <c r="I119" i="300"/>
  <c r="G119" i="300"/>
  <c r="H119" i="300" s="1"/>
  <c r="P118" i="300"/>
  <c r="Q118" i="300" s="1"/>
  <c r="T118" i="300" s="1"/>
  <c r="I118" i="300"/>
  <c r="G118" i="300"/>
  <c r="H118" i="300" s="1"/>
  <c r="P117" i="300"/>
  <c r="Q117" i="300" s="1"/>
  <c r="T117" i="300" s="1"/>
  <c r="I117" i="300"/>
  <c r="G117" i="300"/>
  <c r="H117" i="300" s="1"/>
  <c r="P116" i="300"/>
  <c r="Q116" i="300" s="1"/>
  <c r="T116" i="300" s="1"/>
  <c r="I116" i="300"/>
  <c r="G116" i="300"/>
  <c r="H116" i="300" s="1"/>
  <c r="P115" i="300"/>
  <c r="Q115" i="300" s="1"/>
  <c r="T115" i="300" s="1"/>
  <c r="I115" i="300"/>
  <c r="G115" i="300"/>
  <c r="H115" i="300" s="1"/>
  <c r="P114" i="300"/>
  <c r="Q114" i="300" s="1"/>
  <c r="T114" i="300" s="1"/>
  <c r="I114" i="300"/>
  <c r="G114" i="300"/>
  <c r="H114" i="300" s="1"/>
  <c r="P113" i="300"/>
  <c r="Q113" i="300" s="1"/>
  <c r="T113" i="300" s="1"/>
  <c r="I113" i="300"/>
  <c r="G113" i="300"/>
  <c r="H113" i="300" s="1"/>
  <c r="P112" i="300"/>
  <c r="Q112" i="300" s="1"/>
  <c r="T112" i="300" s="1"/>
  <c r="I112" i="300"/>
  <c r="G112" i="300"/>
  <c r="H112" i="300" s="1"/>
  <c r="P111" i="300"/>
  <c r="Q111" i="300" s="1"/>
  <c r="T111" i="300" s="1"/>
  <c r="I111" i="300"/>
  <c r="G111" i="300"/>
  <c r="H111" i="300" s="1"/>
  <c r="P110" i="300"/>
  <c r="Q110" i="300" s="1"/>
  <c r="T110" i="300" s="1"/>
  <c r="I110" i="300"/>
  <c r="G110" i="300"/>
  <c r="H110" i="300" s="1"/>
  <c r="P109" i="300"/>
  <c r="Q109" i="300" s="1"/>
  <c r="T109" i="300" s="1"/>
  <c r="I109" i="300"/>
  <c r="G109" i="300"/>
  <c r="H109" i="300" s="1"/>
  <c r="P108" i="300"/>
  <c r="Q108" i="300" s="1"/>
  <c r="T108" i="300" s="1"/>
  <c r="I108" i="300"/>
  <c r="G108" i="300"/>
  <c r="H108" i="300" s="1"/>
  <c r="P107" i="300"/>
  <c r="Q107" i="300" s="1"/>
  <c r="T107" i="300" s="1"/>
  <c r="I107" i="300"/>
  <c r="G107" i="300"/>
  <c r="H107" i="300" s="1"/>
  <c r="P106" i="300"/>
  <c r="Q106" i="300" s="1"/>
  <c r="T106" i="300" s="1"/>
  <c r="I106" i="300"/>
  <c r="G106" i="300"/>
  <c r="H106" i="300" s="1"/>
  <c r="P105" i="300"/>
  <c r="Q105" i="300" s="1"/>
  <c r="T105" i="300" s="1"/>
  <c r="I105" i="300"/>
  <c r="G105" i="300"/>
  <c r="H105" i="300" s="1"/>
  <c r="P104" i="300"/>
  <c r="Q104" i="300" s="1"/>
  <c r="T104" i="300" s="1"/>
  <c r="I104" i="300"/>
  <c r="G104" i="300"/>
  <c r="H104" i="300" s="1"/>
  <c r="P103" i="300"/>
  <c r="Q103" i="300" s="1"/>
  <c r="T103" i="300" s="1"/>
  <c r="I103" i="300"/>
  <c r="G103" i="300"/>
  <c r="H103" i="300" s="1"/>
  <c r="P102" i="300"/>
  <c r="Q102" i="300" s="1"/>
  <c r="T102" i="300" s="1"/>
  <c r="I102" i="300"/>
  <c r="G102" i="300"/>
  <c r="H102" i="300" s="1"/>
  <c r="P101" i="300"/>
  <c r="Q101" i="300" s="1"/>
  <c r="T101" i="300" s="1"/>
  <c r="I101" i="300"/>
  <c r="G101" i="300"/>
  <c r="H101" i="300" s="1"/>
  <c r="P100" i="300"/>
  <c r="Q100" i="300" s="1"/>
  <c r="T100" i="300" s="1"/>
  <c r="I100" i="300"/>
  <c r="G100" i="300"/>
  <c r="H100" i="300" s="1"/>
  <c r="P99" i="300"/>
  <c r="Q99" i="300" s="1"/>
  <c r="T99" i="300" s="1"/>
  <c r="I99" i="300"/>
  <c r="G99" i="300"/>
  <c r="H99" i="300" s="1"/>
  <c r="P98" i="300"/>
  <c r="Q98" i="300" s="1"/>
  <c r="T98" i="300" s="1"/>
  <c r="I98" i="300"/>
  <c r="G98" i="300"/>
  <c r="H98" i="300" s="1"/>
  <c r="P97" i="300"/>
  <c r="Q97" i="300" s="1"/>
  <c r="T97" i="300" s="1"/>
  <c r="I97" i="300"/>
  <c r="G97" i="300"/>
  <c r="H97" i="300" s="1"/>
  <c r="P96" i="300"/>
  <c r="Q96" i="300" s="1"/>
  <c r="T96" i="300" s="1"/>
  <c r="I96" i="300"/>
  <c r="G96" i="300"/>
  <c r="H96" i="300" s="1"/>
  <c r="P95" i="300"/>
  <c r="Q95" i="300" s="1"/>
  <c r="T95" i="300" s="1"/>
  <c r="I95" i="300"/>
  <c r="G95" i="300"/>
  <c r="H95" i="300" s="1"/>
  <c r="P94" i="300"/>
  <c r="Q94" i="300" s="1"/>
  <c r="T94" i="300" s="1"/>
  <c r="I94" i="300"/>
  <c r="G94" i="300"/>
  <c r="H94" i="300" s="1"/>
  <c r="P93" i="300"/>
  <c r="Q93" i="300" s="1"/>
  <c r="T93" i="300" s="1"/>
  <c r="I93" i="300"/>
  <c r="G93" i="300"/>
  <c r="H93" i="300" s="1"/>
  <c r="P92" i="300"/>
  <c r="Q92" i="300" s="1"/>
  <c r="T92" i="300" s="1"/>
  <c r="I92" i="300"/>
  <c r="G92" i="300"/>
  <c r="H92" i="300" s="1"/>
  <c r="P91" i="300"/>
  <c r="Q91" i="300" s="1"/>
  <c r="T91" i="300" s="1"/>
  <c r="I91" i="300"/>
  <c r="G91" i="300"/>
  <c r="H91" i="300" s="1"/>
  <c r="P90" i="300"/>
  <c r="Q90" i="300" s="1"/>
  <c r="T90" i="300" s="1"/>
  <c r="I90" i="300"/>
  <c r="G90" i="300"/>
  <c r="H90" i="300" s="1"/>
  <c r="P89" i="300"/>
  <c r="Q89" i="300" s="1"/>
  <c r="T89" i="300" s="1"/>
  <c r="I89" i="300"/>
  <c r="G89" i="300"/>
  <c r="H89" i="300" s="1"/>
  <c r="P88" i="300"/>
  <c r="Q88" i="300" s="1"/>
  <c r="T88" i="300" s="1"/>
  <c r="I88" i="300"/>
  <c r="G88" i="300"/>
  <c r="H88" i="300" s="1"/>
  <c r="P87" i="300"/>
  <c r="Q87" i="300" s="1"/>
  <c r="T87" i="300" s="1"/>
  <c r="I87" i="300"/>
  <c r="G87" i="300"/>
  <c r="H87" i="300" s="1"/>
  <c r="P86" i="300"/>
  <c r="Q86" i="300" s="1"/>
  <c r="T86" i="300" s="1"/>
  <c r="I86" i="300"/>
  <c r="G86" i="300"/>
  <c r="H86" i="300" s="1"/>
  <c r="P85" i="300"/>
  <c r="Q85" i="300" s="1"/>
  <c r="T85" i="300" s="1"/>
  <c r="I85" i="300"/>
  <c r="G85" i="300"/>
  <c r="H85" i="300" s="1"/>
  <c r="P84" i="300"/>
  <c r="Q84" i="300" s="1"/>
  <c r="T84" i="300" s="1"/>
  <c r="I84" i="300"/>
  <c r="G84" i="300"/>
  <c r="H84" i="300" s="1"/>
  <c r="P83" i="300"/>
  <c r="Q83" i="300" s="1"/>
  <c r="T83" i="300" s="1"/>
  <c r="I83" i="300"/>
  <c r="G83" i="300"/>
  <c r="H83" i="300" s="1"/>
  <c r="P82" i="300"/>
  <c r="Q82" i="300" s="1"/>
  <c r="T82" i="300" s="1"/>
  <c r="I82" i="300"/>
  <c r="G82" i="300"/>
  <c r="H82" i="300" s="1"/>
  <c r="P81" i="300"/>
  <c r="Q81" i="300" s="1"/>
  <c r="T81" i="300" s="1"/>
  <c r="I81" i="300"/>
  <c r="G81" i="300"/>
  <c r="H81" i="300" s="1"/>
  <c r="P80" i="300"/>
  <c r="Q80" i="300" s="1"/>
  <c r="T80" i="300" s="1"/>
  <c r="I80" i="300"/>
  <c r="G80" i="300"/>
  <c r="H80" i="300" s="1"/>
  <c r="P79" i="300"/>
  <c r="Q79" i="300" s="1"/>
  <c r="T79" i="300" s="1"/>
  <c r="I79" i="300"/>
  <c r="G79" i="300"/>
  <c r="H79" i="300" s="1"/>
  <c r="P78" i="300"/>
  <c r="Q78" i="300" s="1"/>
  <c r="T78" i="300" s="1"/>
  <c r="I78" i="300"/>
  <c r="G78" i="300"/>
  <c r="H78" i="300" s="1"/>
  <c r="P77" i="300"/>
  <c r="Q77" i="300" s="1"/>
  <c r="T77" i="300" s="1"/>
  <c r="I77" i="300"/>
  <c r="G77" i="300"/>
  <c r="H77" i="300" s="1"/>
  <c r="P76" i="300"/>
  <c r="Q76" i="300" s="1"/>
  <c r="T76" i="300" s="1"/>
  <c r="I76" i="300"/>
  <c r="G76" i="300"/>
  <c r="H76" i="300" s="1"/>
  <c r="P75" i="300"/>
  <c r="Q75" i="300" s="1"/>
  <c r="T75" i="300" s="1"/>
  <c r="I75" i="300"/>
  <c r="G75" i="300"/>
  <c r="H75" i="300" s="1"/>
  <c r="P74" i="300"/>
  <c r="Q74" i="300" s="1"/>
  <c r="T74" i="300" s="1"/>
  <c r="I74" i="300"/>
  <c r="G74" i="300"/>
  <c r="H74" i="300" s="1"/>
  <c r="P73" i="300"/>
  <c r="Q73" i="300" s="1"/>
  <c r="T73" i="300" s="1"/>
  <c r="I73" i="300"/>
  <c r="G73" i="300"/>
  <c r="H73" i="300" s="1"/>
  <c r="P72" i="300"/>
  <c r="Q72" i="300" s="1"/>
  <c r="T72" i="300" s="1"/>
  <c r="I72" i="300"/>
  <c r="G72" i="300"/>
  <c r="H72" i="300" s="1"/>
  <c r="P71" i="300"/>
  <c r="Q71" i="300" s="1"/>
  <c r="T71" i="300" s="1"/>
  <c r="I71" i="300"/>
  <c r="G71" i="300"/>
  <c r="H71" i="300" s="1"/>
  <c r="P70" i="300"/>
  <c r="Q70" i="300" s="1"/>
  <c r="T70" i="300" s="1"/>
  <c r="I70" i="300"/>
  <c r="G70" i="300"/>
  <c r="H70" i="300" s="1"/>
  <c r="P69" i="300"/>
  <c r="Q69" i="300" s="1"/>
  <c r="T69" i="300" s="1"/>
  <c r="I69" i="300"/>
  <c r="G69" i="300"/>
  <c r="H69" i="300" s="1"/>
  <c r="P68" i="300"/>
  <c r="Q68" i="300" s="1"/>
  <c r="T68" i="300" s="1"/>
  <c r="I68" i="300"/>
  <c r="G68" i="300"/>
  <c r="H68" i="300" s="1"/>
  <c r="P67" i="300"/>
  <c r="Q67" i="300" s="1"/>
  <c r="T67" i="300" s="1"/>
  <c r="I67" i="300"/>
  <c r="G67" i="300"/>
  <c r="H67" i="300" s="1"/>
  <c r="P66" i="300"/>
  <c r="Q66" i="300" s="1"/>
  <c r="T66" i="300" s="1"/>
  <c r="I66" i="300"/>
  <c r="G66" i="300"/>
  <c r="H66" i="300" s="1"/>
  <c r="P65" i="300"/>
  <c r="Q65" i="300" s="1"/>
  <c r="T65" i="300" s="1"/>
  <c r="I65" i="300"/>
  <c r="G65" i="300"/>
  <c r="H65" i="300" s="1"/>
  <c r="P64" i="300"/>
  <c r="Q64" i="300" s="1"/>
  <c r="T64" i="300" s="1"/>
  <c r="I64" i="300"/>
  <c r="G64" i="300"/>
  <c r="H64" i="300" s="1"/>
  <c r="P63" i="300"/>
  <c r="Q63" i="300" s="1"/>
  <c r="T63" i="300" s="1"/>
  <c r="I63" i="300"/>
  <c r="G63" i="300"/>
  <c r="H63" i="300" s="1"/>
  <c r="P62" i="300"/>
  <c r="Q62" i="300" s="1"/>
  <c r="T62" i="300" s="1"/>
  <c r="I62" i="300"/>
  <c r="G62" i="300"/>
  <c r="H62" i="300" s="1"/>
  <c r="P61" i="300"/>
  <c r="Q61" i="300" s="1"/>
  <c r="T61" i="300" s="1"/>
  <c r="I61" i="300"/>
  <c r="G61" i="300"/>
  <c r="H61" i="300" s="1"/>
  <c r="P60" i="300"/>
  <c r="Q60" i="300" s="1"/>
  <c r="T60" i="300" s="1"/>
  <c r="I60" i="300"/>
  <c r="G60" i="300"/>
  <c r="H60" i="300" s="1"/>
  <c r="P59" i="300"/>
  <c r="Q59" i="300" s="1"/>
  <c r="T59" i="300" s="1"/>
  <c r="I59" i="300"/>
  <c r="G59" i="300"/>
  <c r="H59" i="300" s="1"/>
  <c r="P58" i="300"/>
  <c r="Q58" i="300" s="1"/>
  <c r="T58" i="300" s="1"/>
  <c r="I58" i="300"/>
  <c r="G58" i="300"/>
  <c r="H58" i="300" s="1"/>
  <c r="P57" i="300"/>
  <c r="Q57" i="300" s="1"/>
  <c r="T57" i="300" s="1"/>
  <c r="I57" i="300"/>
  <c r="G57" i="300"/>
  <c r="H57" i="300" s="1"/>
  <c r="P56" i="300"/>
  <c r="Q56" i="300" s="1"/>
  <c r="T56" i="300" s="1"/>
  <c r="I56" i="300"/>
  <c r="G56" i="300"/>
  <c r="H56" i="300" s="1"/>
  <c r="P55" i="300"/>
  <c r="Q55" i="300" s="1"/>
  <c r="T55" i="300" s="1"/>
  <c r="I55" i="300"/>
  <c r="G55" i="300"/>
  <c r="H55" i="300" s="1"/>
  <c r="P54" i="300"/>
  <c r="Q54" i="300" s="1"/>
  <c r="T54" i="300" s="1"/>
  <c r="I54" i="300"/>
  <c r="G54" i="300"/>
  <c r="H54" i="300" s="1"/>
  <c r="P53" i="300"/>
  <c r="Q53" i="300" s="1"/>
  <c r="T53" i="300" s="1"/>
  <c r="I53" i="300"/>
  <c r="G53" i="300"/>
  <c r="H53" i="300" s="1"/>
  <c r="P52" i="300"/>
  <c r="Q52" i="300" s="1"/>
  <c r="T52" i="300" s="1"/>
  <c r="I52" i="300"/>
  <c r="G52" i="300"/>
  <c r="H52" i="300" s="1"/>
  <c r="P51" i="300"/>
  <c r="Q51" i="300" s="1"/>
  <c r="T51" i="300" s="1"/>
  <c r="I51" i="300"/>
  <c r="G51" i="300"/>
  <c r="H51" i="300" s="1"/>
  <c r="P50" i="300"/>
  <c r="Q50" i="300" s="1"/>
  <c r="T50" i="300" s="1"/>
  <c r="I50" i="300"/>
  <c r="G50" i="300"/>
  <c r="H50" i="300" s="1"/>
  <c r="P49" i="300"/>
  <c r="Q49" i="300" s="1"/>
  <c r="T49" i="300" s="1"/>
  <c r="I49" i="300"/>
  <c r="G49" i="300"/>
  <c r="H49" i="300" s="1"/>
  <c r="P48" i="300"/>
  <c r="Q48" i="300" s="1"/>
  <c r="T48" i="300" s="1"/>
  <c r="I48" i="300"/>
  <c r="G48" i="300"/>
  <c r="H48" i="300" s="1"/>
  <c r="P47" i="300"/>
  <c r="Q47" i="300" s="1"/>
  <c r="T47" i="300" s="1"/>
  <c r="I47" i="300"/>
  <c r="G47" i="300"/>
  <c r="H47" i="300" s="1"/>
  <c r="P46" i="300"/>
  <c r="Q46" i="300" s="1"/>
  <c r="T46" i="300" s="1"/>
  <c r="I46" i="300"/>
  <c r="G46" i="300"/>
  <c r="H46" i="300" s="1"/>
  <c r="P45" i="300"/>
  <c r="Q45" i="300" s="1"/>
  <c r="T45" i="300" s="1"/>
  <c r="I45" i="300"/>
  <c r="G45" i="300"/>
  <c r="H45" i="300" s="1"/>
  <c r="P44" i="300"/>
  <c r="Q44" i="300" s="1"/>
  <c r="T44" i="300" s="1"/>
  <c r="I44" i="300"/>
  <c r="G44" i="300"/>
  <c r="H44" i="300" s="1"/>
  <c r="P43" i="300"/>
  <c r="Q43" i="300" s="1"/>
  <c r="T43" i="300" s="1"/>
  <c r="I43" i="300"/>
  <c r="G43" i="300"/>
  <c r="H43" i="300" s="1"/>
  <c r="P42" i="300"/>
  <c r="Q42" i="300" s="1"/>
  <c r="T42" i="300" s="1"/>
  <c r="I42" i="300"/>
  <c r="G42" i="300"/>
  <c r="H42" i="300" s="1"/>
  <c r="P41" i="300"/>
  <c r="Q41" i="300" s="1"/>
  <c r="T41" i="300" s="1"/>
  <c r="I41" i="300"/>
  <c r="G41" i="300"/>
  <c r="H41" i="300" s="1"/>
  <c r="P40" i="300"/>
  <c r="Q40" i="300" s="1"/>
  <c r="T40" i="300" s="1"/>
  <c r="I40" i="300"/>
  <c r="G40" i="300"/>
  <c r="H40" i="300" s="1"/>
  <c r="P39" i="300"/>
  <c r="Q39" i="300" s="1"/>
  <c r="T39" i="300" s="1"/>
  <c r="I39" i="300"/>
  <c r="G39" i="300"/>
  <c r="H39" i="300" s="1"/>
  <c r="P38" i="300"/>
  <c r="Q38" i="300" s="1"/>
  <c r="T38" i="300" s="1"/>
  <c r="I38" i="300"/>
  <c r="G38" i="300"/>
  <c r="H38" i="300" s="1"/>
  <c r="P37" i="300"/>
  <c r="Q37" i="300" s="1"/>
  <c r="T37" i="300" s="1"/>
  <c r="I37" i="300"/>
  <c r="G37" i="300"/>
  <c r="H37" i="300" s="1"/>
  <c r="P36" i="300"/>
  <c r="Q36" i="300" s="1"/>
  <c r="T36" i="300" s="1"/>
  <c r="I36" i="300"/>
  <c r="G36" i="300"/>
  <c r="H36" i="300" s="1"/>
  <c r="P35" i="300"/>
  <c r="Q35" i="300" s="1"/>
  <c r="T35" i="300" s="1"/>
  <c r="I35" i="300"/>
  <c r="G35" i="300"/>
  <c r="H35" i="300" s="1"/>
  <c r="P34" i="300"/>
  <c r="Q34" i="300" s="1"/>
  <c r="T34" i="300" s="1"/>
  <c r="I34" i="300"/>
  <c r="G34" i="300"/>
  <c r="H34" i="300" s="1"/>
  <c r="P33" i="300"/>
  <c r="Q33" i="300" s="1"/>
  <c r="T33" i="300" s="1"/>
  <c r="I33" i="300"/>
  <c r="G33" i="300"/>
  <c r="H33" i="300" s="1"/>
  <c r="P32" i="300"/>
  <c r="Q32" i="300" s="1"/>
  <c r="T32" i="300" s="1"/>
  <c r="I32" i="300"/>
  <c r="G32" i="300"/>
  <c r="H32" i="300" s="1"/>
  <c r="P31" i="300"/>
  <c r="Q31" i="300" s="1"/>
  <c r="T31" i="300" s="1"/>
  <c r="I31" i="300"/>
  <c r="G31" i="300"/>
  <c r="H31" i="300" s="1"/>
  <c r="P30" i="300"/>
  <c r="Q30" i="300" s="1"/>
  <c r="T30" i="300" s="1"/>
  <c r="I30" i="300"/>
  <c r="G30" i="300"/>
  <c r="H30" i="300" s="1"/>
  <c r="P29" i="300"/>
  <c r="Q29" i="300" s="1"/>
  <c r="T29" i="300" s="1"/>
  <c r="I29" i="300"/>
  <c r="G29" i="300"/>
  <c r="H29" i="300" s="1"/>
  <c r="P28" i="300"/>
  <c r="Q28" i="300" s="1"/>
  <c r="T28" i="300" s="1"/>
  <c r="I28" i="300"/>
  <c r="G28" i="300"/>
  <c r="H28" i="300" s="1"/>
  <c r="P27" i="300"/>
  <c r="Q27" i="300" s="1"/>
  <c r="T27" i="300" s="1"/>
  <c r="I27" i="300"/>
  <c r="G27" i="300"/>
  <c r="H27" i="300" s="1"/>
  <c r="P26" i="300"/>
  <c r="Q26" i="300" s="1"/>
  <c r="T26" i="300" s="1"/>
  <c r="I26" i="300"/>
  <c r="G26" i="300"/>
  <c r="H26" i="300" s="1"/>
  <c r="P25" i="300"/>
  <c r="Q25" i="300" s="1"/>
  <c r="T25" i="300" s="1"/>
  <c r="I25" i="300"/>
  <c r="G25" i="300"/>
  <c r="H25" i="300" s="1"/>
  <c r="P24" i="300"/>
  <c r="Q24" i="300" s="1"/>
  <c r="T24" i="300" s="1"/>
  <c r="I24" i="300"/>
  <c r="G24" i="300"/>
  <c r="H24" i="300" s="1"/>
  <c r="P23" i="300"/>
  <c r="Q23" i="300" s="1"/>
  <c r="T23" i="300" s="1"/>
  <c r="I23" i="300"/>
  <c r="G23" i="300"/>
  <c r="H23" i="300" s="1"/>
  <c r="P22" i="300"/>
  <c r="Q22" i="300" s="1"/>
  <c r="T22" i="300" s="1"/>
  <c r="I22" i="300"/>
  <c r="G22" i="300"/>
  <c r="H22" i="300" s="1"/>
  <c r="P21" i="300"/>
  <c r="Q21" i="300" s="1"/>
  <c r="T21" i="300" s="1"/>
  <c r="I21" i="300"/>
  <c r="G21" i="300"/>
  <c r="H21" i="300" s="1"/>
  <c r="P20" i="300"/>
  <c r="Q20" i="300" s="1"/>
  <c r="T20" i="300" s="1"/>
  <c r="I20" i="300"/>
  <c r="G20" i="300"/>
  <c r="H20" i="300" s="1"/>
  <c r="P19" i="300"/>
  <c r="Q19" i="300" s="1"/>
  <c r="T19" i="300" s="1"/>
  <c r="I19" i="300"/>
  <c r="G19" i="300"/>
  <c r="H19" i="300" s="1"/>
  <c r="P18" i="300"/>
  <c r="Q18" i="300" s="1"/>
  <c r="T18" i="300" s="1"/>
  <c r="I18" i="300"/>
  <c r="G18" i="300"/>
  <c r="H18" i="300" s="1"/>
  <c r="P17" i="300"/>
  <c r="Q17" i="300" s="1"/>
  <c r="T17" i="300" s="1"/>
  <c r="I17" i="300"/>
  <c r="G17" i="300"/>
  <c r="H17" i="300" s="1"/>
  <c r="P16" i="300"/>
  <c r="Q16" i="300" s="1"/>
  <c r="T16" i="300" s="1"/>
  <c r="I16" i="300"/>
  <c r="G16" i="300"/>
  <c r="H16" i="300" s="1"/>
  <c r="P15" i="300"/>
  <c r="I15" i="300"/>
  <c r="G15" i="300"/>
  <c r="H15" i="300" s="1"/>
  <c r="F12" i="300"/>
  <c r="E12" i="300"/>
  <c r="D12" i="300"/>
  <c r="C12" i="300"/>
  <c r="B12" i="300"/>
  <c r="A12" i="300"/>
  <c r="K1010" i="297"/>
  <c r="J1010" i="297"/>
  <c r="I1010" i="297"/>
  <c r="H1010" i="297"/>
  <c r="G1010" i="297"/>
  <c r="K1009" i="297"/>
  <c r="J1009" i="297"/>
  <c r="I1009" i="297"/>
  <c r="H1009" i="297"/>
  <c r="G1009" i="297"/>
  <c r="K1008" i="297"/>
  <c r="J1008" i="297"/>
  <c r="I1008" i="297"/>
  <c r="H1008" i="297"/>
  <c r="G1008" i="297"/>
  <c r="K1007" i="297"/>
  <c r="J1007" i="297"/>
  <c r="I1007" i="297"/>
  <c r="H1007" i="297"/>
  <c r="G1007" i="297"/>
  <c r="K1006" i="297"/>
  <c r="J1006" i="297"/>
  <c r="I1006" i="297"/>
  <c r="H1006" i="297"/>
  <c r="G1006" i="297"/>
  <c r="K1005" i="297"/>
  <c r="J1005" i="297"/>
  <c r="I1005" i="297"/>
  <c r="H1005" i="297"/>
  <c r="G1005" i="297"/>
  <c r="K1004" i="297"/>
  <c r="J1004" i="297"/>
  <c r="I1004" i="297"/>
  <c r="H1004" i="297"/>
  <c r="G1004" i="297"/>
  <c r="K1003" i="297"/>
  <c r="J1003" i="297"/>
  <c r="I1003" i="297"/>
  <c r="H1003" i="297"/>
  <c r="G1003" i="297"/>
  <c r="K1002" i="297"/>
  <c r="J1002" i="297"/>
  <c r="I1002" i="297"/>
  <c r="H1002" i="297"/>
  <c r="G1002" i="297"/>
  <c r="K1001" i="297"/>
  <c r="J1001" i="297"/>
  <c r="I1001" i="297"/>
  <c r="H1001" i="297"/>
  <c r="G1001" i="297"/>
  <c r="K1000" i="297"/>
  <c r="J1000" i="297"/>
  <c r="I1000" i="297"/>
  <c r="H1000" i="297"/>
  <c r="G1000" i="297"/>
  <c r="K999" i="297"/>
  <c r="J999" i="297"/>
  <c r="I999" i="297"/>
  <c r="H999" i="297"/>
  <c r="G999" i="297"/>
  <c r="K998" i="297"/>
  <c r="J998" i="297"/>
  <c r="I998" i="297"/>
  <c r="H998" i="297"/>
  <c r="G998" i="297"/>
  <c r="K997" i="297"/>
  <c r="J997" i="297"/>
  <c r="I997" i="297"/>
  <c r="H997" i="297"/>
  <c r="G997" i="297"/>
  <c r="K996" i="297"/>
  <c r="J996" i="297"/>
  <c r="I996" i="297"/>
  <c r="H996" i="297"/>
  <c r="G996" i="297"/>
  <c r="K995" i="297"/>
  <c r="J995" i="297"/>
  <c r="I995" i="297"/>
  <c r="H995" i="297"/>
  <c r="G995" i="297"/>
  <c r="K994" i="297"/>
  <c r="J994" i="297"/>
  <c r="I994" i="297"/>
  <c r="H994" i="297"/>
  <c r="G994" i="297"/>
  <c r="K993" i="297"/>
  <c r="J993" i="297"/>
  <c r="I993" i="297"/>
  <c r="H993" i="297"/>
  <c r="G993" i="297"/>
  <c r="K992" i="297"/>
  <c r="J992" i="297"/>
  <c r="I992" i="297"/>
  <c r="H992" i="297"/>
  <c r="G992" i="297"/>
  <c r="K991" i="297"/>
  <c r="J991" i="297"/>
  <c r="I991" i="297"/>
  <c r="H991" i="297"/>
  <c r="G991" i="297"/>
  <c r="K990" i="297"/>
  <c r="J990" i="297"/>
  <c r="I990" i="297"/>
  <c r="H990" i="297"/>
  <c r="G990" i="297"/>
  <c r="K989" i="297"/>
  <c r="J989" i="297"/>
  <c r="I989" i="297"/>
  <c r="H989" i="297"/>
  <c r="G989" i="297"/>
  <c r="K988" i="297"/>
  <c r="J988" i="297"/>
  <c r="I988" i="297"/>
  <c r="H988" i="297"/>
  <c r="G988" i="297"/>
  <c r="K987" i="297"/>
  <c r="J987" i="297"/>
  <c r="I987" i="297"/>
  <c r="H987" i="297"/>
  <c r="G987" i="297"/>
  <c r="K986" i="297"/>
  <c r="J986" i="297"/>
  <c r="I986" i="297"/>
  <c r="H986" i="297"/>
  <c r="G986" i="297"/>
  <c r="K985" i="297"/>
  <c r="J985" i="297"/>
  <c r="I985" i="297"/>
  <c r="H985" i="297"/>
  <c r="G985" i="297"/>
  <c r="K984" i="297"/>
  <c r="J984" i="297"/>
  <c r="I984" i="297"/>
  <c r="H984" i="297"/>
  <c r="G984" i="297"/>
  <c r="K983" i="297"/>
  <c r="J983" i="297"/>
  <c r="I983" i="297"/>
  <c r="H983" i="297"/>
  <c r="G983" i="297"/>
  <c r="K982" i="297"/>
  <c r="J982" i="297"/>
  <c r="I982" i="297"/>
  <c r="H982" i="297"/>
  <c r="G982" i="297"/>
  <c r="K981" i="297"/>
  <c r="J981" i="297"/>
  <c r="I981" i="297"/>
  <c r="H981" i="297"/>
  <c r="G981" i="297"/>
  <c r="K980" i="297"/>
  <c r="J980" i="297"/>
  <c r="I980" i="297"/>
  <c r="H980" i="297"/>
  <c r="G980" i="297"/>
  <c r="K979" i="297"/>
  <c r="J979" i="297"/>
  <c r="I979" i="297"/>
  <c r="H979" i="297"/>
  <c r="G979" i="297"/>
  <c r="K978" i="297"/>
  <c r="J978" i="297"/>
  <c r="I978" i="297"/>
  <c r="H978" i="297"/>
  <c r="G978" i="297"/>
  <c r="K977" i="297"/>
  <c r="J977" i="297"/>
  <c r="I977" i="297"/>
  <c r="H977" i="297"/>
  <c r="G977" i="297"/>
  <c r="K976" i="297"/>
  <c r="J976" i="297"/>
  <c r="I976" i="297"/>
  <c r="H976" i="297"/>
  <c r="G976" i="297"/>
  <c r="K975" i="297"/>
  <c r="J975" i="297"/>
  <c r="I975" i="297"/>
  <c r="H975" i="297"/>
  <c r="G975" i="297"/>
  <c r="K974" i="297"/>
  <c r="J974" i="297"/>
  <c r="I974" i="297"/>
  <c r="H974" i="297"/>
  <c r="G974" i="297"/>
  <c r="K973" i="297"/>
  <c r="J973" i="297"/>
  <c r="I973" i="297"/>
  <c r="H973" i="297"/>
  <c r="G973" i="297"/>
  <c r="K972" i="297"/>
  <c r="J972" i="297"/>
  <c r="I972" i="297"/>
  <c r="H972" i="297"/>
  <c r="G972" i="297"/>
  <c r="K971" i="297"/>
  <c r="J971" i="297"/>
  <c r="I971" i="297"/>
  <c r="H971" i="297"/>
  <c r="G971" i="297"/>
  <c r="K970" i="297"/>
  <c r="J970" i="297"/>
  <c r="I970" i="297"/>
  <c r="H970" i="297"/>
  <c r="G970" i="297"/>
  <c r="K969" i="297"/>
  <c r="J969" i="297"/>
  <c r="I969" i="297"/>
  <c r="H969" i="297"/>
  <c r="G969" i="297"/>
  <c r="K968" i="297"/>
  <c r="J968" i="297"/>
  <c r="I968" i="297"/>
  <c r="H968" i="297"/>
  <c r="G968" i="297"/>
  <c r="K967" i="297"/>
  <c r="J967" i="297"/>
  <c r="I967" i="297"/>
  <c r="H967" i="297"/>
  <c r="G967" i="297"/>
  <c r="K966" i="297"/>
  <c r="J966" i="297"/>
  <c r="I966" i="297"/>
  <c r="H966" i="297"/>
  <c r="G966" i="297"/>
  <c r="K965" i="297"/>
  <c r="J965" i="297"/>
  <c r="I965" i="297"/>
  <c r="H965" i="297"/>
  <c r="G965" i="297"/>
  <c r="K964" i="297"/>
  <c r="J964" i="297"/>
  <c r="I964" i="297"/>
  <c r="H964" i="297"/>
  <c r="G964" i="297"/>
  <c r="K963" i="297"/>
  <c r="J963" i="297"/>
  <c r="I963" i="297"/>
  <c r="H963" i="297"/>
  <c r="G963" i="297"/>
  <c r="K962" i="297"/>
  <c r="J962" i="297"/>
  <c r="I962" i="297"/>
  <c r="H962" i="297"/>
  <c r="G962" i="297"/>
  <c r="K961" i="297"/>
  <c r="J961" i="297"/>
  <c r="I961" i="297"/>
  <c r="H961" i="297"/>
  <c r="G961" i="297"/>
  <c r="K960" i="297"/>
  <c r="J960" i="297"/>
  <c r="I960" i="297"/>
  <c r="H960" i="297"/>
  <c r="G960" i="297"/>
  <c r="K959" i="297"/>
  <c r="J959" i="297"/>
  <c r="I959" i="297"/>
  <c r="H959" i="297"/>
  <c r="G959" i="297"/>
  <c r="K958" i="297"/>
  <c r="J958" i="297"/>
  <c r="I958" i="297"/>
  <c r="H958" i="297"/>
  <c r="G958" i="297"/>
  <c r="K957" i="297"/>
  <c r="J957" i="297"/>
  <c r="I957" i="297"/>
  <c r="H957" i="297"/>
  <c r="G957" i="297"/>
  <c r="K956" i="297"/>
  <c r="J956" i="297"/>
  <c r="I956" i="297"/>
  <c r="H956" i="297"/>
  <c r="G956" i="297"/>
  <c r="K955" i="297"/>
  <c r="J955" i="297"/>
  <c r="I955" i="297"/>
  <c r="H955" i="297"/>
  <c r="G955" i="297"/>
  <c r="K954" i="297"/>
  <c r="J954" i="297"/>
  <c r="I954" i="297"/>
  <c r="H954" i="297"/>
  <c r="G954" i="297"/>
  <c r="K953" i="297"/>
  <c r="J953" i="297"/>
  <c r="I953" i="297"/>
  <c r="H953" i="297"/>
  <c r="G953" i="297"/>
  <c r="K952" i="297"/>
  <c r="J952" i="297"/>
  <c r="I952" i="297"/>
  <c r="H952" i="297"/>
  <c r="G952" i="297"/>
  <c r="K951" i="297"/>
  <c r="J951" i="297"/>
  <c r="I951" i="297"/>
  <c r="H951" i="297"/>
  <c r="G951" i="297"/>
  <c r="K950" i="297"/>
  <c r="J950" i="297"/>
  <c r="I950" i="297"/>
  <c r="H950" i="297"/>
  <c r="G950" i="297"/>
  <c r="K949" i="297"/>
  <c r="J949" i="297"/>
  <c r="I949" i="297"/>
  <c r="H949" i="297"/>
  <c r="G949" i="297"/>
  <c r="K948" i="297"/>
  <c r="J948" i="297"/>
  <c r="I948" i="297"/>
  <c r="H948" i="297"/>
  <c r="G948" i="297"/>
  <c r="K947" i="297"/>
  <c r="J947" i="297"/>
  <c r="I947" i="297"/>
  <c r="H947" i="297"/>
  <c r="G947" i="297"/>
  <c r="K946" i="297"/>
  <c r="J946" i="297"/>
  <c r="I946" i="297"/>
  <c r="H946" i="297"/>
  <c r="G946" i="297"/>
  <c r="K945" i="297"/>
  <c r="J945" i="297"/>
  <c r="I945" i="297"/>
  <c r="H945" i="297"/>
  <c r="G945" i="297"/>
  <c r="K944" i="297"/>
  <c r="J944" i="297"/>
  <c r="I944" i="297"/>
  <c r="H944" i="297"/>
  <c r="G944" i="297"/>
  <c r="K943" i="297"/>
  <c r="J943" i="297"/>
  <c r="I943" i="297"/>
  <c r="H943" i="297"/>
  <c r="G943" i="297"/>
  <c r="K942" i="297"/>
  <c r="J942" i="297"/>
  <c r="I942" i="297"/>
  <c r="H942" i="297"/>
  <c r="G942" i="297"/>
  <c r="K941" i="297"/>
  <c r="J941" i="297"/>
  <c r="I941" i="297"/>
  <c r="H941" i="297"/>
  <c r="G941" i="297"/>
  <c r="K940" i="297"/>
  <c r="J940" i="297"/>
  <c r="I940" i="297"/>
  <c r="H940" i="297"/>
  <c r="G940" i="297"/>
  <c r="K939" i="297"/>
  <c r="J939" i="297"/>
  <c r="I939" i="297"/>
  <c r="H939" i="297"/>
  <c r="G939" i="297"/>
  <c r="K938" i="297"/>
  <c r="J938" i="297"/>
  <c r="I938" i="297"/>
  <c r="H938" i="297"/>
  <c r="G938" i="297"/>
  <c r="K937" i="297"/>
  <c r="J937" i="297"/>
  <c r="I937" i="297"/>
  <c r="H937" i="297"/>
  <c r="G937" i="297"/>
  <c r="K936" i="297"/>
  <c r="J936" i="297"/>
  <c r="I936" i="297"/>
  <c r="H936" i="297"/>
  <c r="G936" i="297"/>
  <c r="K935" i="297"/>
  <c r="J935" i="297"/>
  <c r="I935" i="297"/>
  <c r="H935" i="297"/>
  <c r="G935" i="297"/>
  <c r="K934" i="297"/>
  <c r="J934" i="297"/>
  <c r="I934" i="297"/>
  <c r="H934" i="297"/>
  <c r="G934" i="297"/>
  <c r="K933" i="297"/>
  <c r="J933" i="297"/>
  <c r="I933" i="297"/>
  <c r="H933" i="297"/>
  <c r="G933" i="297"/>
  <c r="K932" i="297"/>
  <c r="J932" i="297"/>
  <c r="I932" i="297"/>
  <c r="H932" i="297"/>
  <c r="G932" i="297"/>
  <c r="K931" i="297"/>
  <c r="J931" i="297"/>
  <c r="I931" i="297"/>
  <c r="H931" i="297"/>
  <c r="G931" i="297"/>
  <c r="K930" i="297"/>
  <c r="J930" i="297"/>
  <c r="I930" i="297"/>
  <c r="H930" i="297"/>
  <c r="G930" i="297"/>
  <c r="K929" i="297"/>
  <c r="J929" i="297"/>
  <c r="I929" i="297"/>
  <c r="H929" i="297"/>
  <c r="G929" i="297"/>
  <c r="K928" i="297"/>
  <c r="J928" i="297"/>
  <c r="I928" i="297"/>
  <c r="H928" i="297"/>
  <c r="G928" i="297"/>
  <c r="K927" i="297"/>
  <c r="J927" i="297"/>
  <c r="I927" i="297"/>
  <c r="H927" i="297"/>
  <c r="G927" i="297"/>
  <c r="K926" i="297"/>
  <c r="J926" i="297"/>
  <c r="I926" i="297"/>
  <c r="H926" i="297"/>
  <c r="G926" i="297"/>
  <c r="K925" i="297"/>
  <c r="J925" i="297"/>
  <c r="I925" i="297"/>
  <c r="H925" i="297"/>
  <c r="G925" i="297"/>
  <c r="K924" i="297"/>
  <c r="J924" i="297"/>
  <c r="I924" i="297"/>
  <c r="H924" i="297"/>
  <c r="G924" i="297"/>
  <c r="K923" i="297"/>
  <c r="J923" i="297"/>
  <c r="I923" i="297"/>
  <c r="H923" i="297"/>
  <c r="G923" i="297"/>
  <c r="K922" i="297"/>
  <c r="J922" i="297"/>
  <c r="I922" i="297"/>
  <c r="H922" i="297"/>
  <c r="G922" i="297"/>
  <c r="K921" i="297"/>
  <c r="J921" i="297"/>
  <c r="I921" i="297"/>
  <c r="H921" i="297"/>
  <c r="G921" i="297"/>
  <c r="K920" i="297"/>
  <c r="J920" i="297"/>
  <c r="I920" i="297"/>
  <c r="H920" i="297"/>
  <c r="G920" i="297"/>
  <c r="K919" i="297"/>
  <c r="J919" i="297"/>
  <c r="I919" i="297"/>
  <c r="H919" i="297"/>
  <c r="G919" i="297"/>
  <c r="K918" i="297"/>
  <c r="J918" i="297"/>
  <c r="I918" i="297"/>
  <c r="H918" i="297"/>
  <c r="G918" i="297"/>
  <c r="K917" i="297"/>
  <c r="J917" i="297"/>
  <c r="I917" i="297"/>
  <c r="H917" i="297"/>
  <c r="G917" i="297"/>
  <c r="K916" i="297"/>
  <c r="J916" i="297"/>
  <c r="I916" i="297"/>
  <c r="H916" i="297"/>
  <c r="G916" i="297"/>
  <c r="K915" i="297"/>
  <c r="J915" i="297"/>
  <c r="I915" i="297"/>
  <c r="H915" i="297"/>
  <c r="G915" i="297"/>
  <c r="K914" i="297"/>
  <c r="J914" i="297"/>
  <c r="I914" i="297"/>
  <c r="H914" i="297"/>
  <c r="G914" i="297"/>
  <c r="K913" i="297"/>
  <c r="J913" i="297"/>
  <c r="I913" i="297"/>
  <c r="H913" i="297"/>
  <c r="G913" i="297"/>
  <c r="K912" i="297"/>
  <c r="J912" i="297"/>
  <c r="I912" i="297"/>
  <c r="H912" i="297"/>
  <c r="G912" i="297"/>
  <c r="K911" i="297"/>
  <c r="J911" i="297"/>
  <c r="I911" i="297"/>
  <c r="H911" i="297"/>
  <c r="G911" i="297"/>
  <c r="K910" i="297"/>
  <c r="J910" i="297"/>
  <c r="I910" i="297"/>
  <c r="H910" i="297"/>
  <c r="G910" i="297"/>
  <c r="K909" i="297"/>
  <c r="J909" i="297"/>
  <c r="I909" i="297"/>
  <c r="H909" i="297"/>
  <c r="G909" i="297"/>
  <c r="K908" i="297"/>
  <c r="J908" i="297"/>
  <c r="I908" i="297"/>
  <c r="H908" i="297"/>
  <c r="G908" i="297"/>
  <c r="K907" i="297"/>
  <c r="J907" i="297"/>
  <c r="I907" i="297"/>
  <c r="H907" i="297"/>
  <c r="G907" i="297"/>
  <c r="K906" i="297"/>
  <c r="J906" i="297"/>
  <c r="I906" i="297"/>
  <c r="H906" i="297"/>
  <c r="G906" i="297"/>
  <c r="K905" i="297"/>
  <c r="J905" i="297"/>
  <c r="I905" i="297"/>
  <c r="H905" i="297"/>
  <c r="G905" i="297"/>
  <c r="K904" i="297"/>
  <c r="J904" i="297"/>
  <c r="I904" i="297"/>
  <c r="H904" i="297"/>
  <c r="G904" i="297"/>
  <c r="K903" i="297"/>
  <c r="J903" i="297"/>
  <c r="I903" i="297"/>
  <c r="H903" i="297"/>
  <c r="G903" i="297"/>
  <c r="K902" i="297"/>
  <c r="J902" i="297"/>
  <c r="I902" i="297"/>
  <c r="H902" i="297"/>
  <c r="G902" i="297"/>
  <c r="K901" i="297"/>
  <c r="J901" i="297"/>
  <c r="I901" i="297"/>
  <c r="H901" i="297"/>
  <c r="G901" i="297"/>
  <c r="K900" i="297"/>
  <c r="J900" i="297"/>
  <c r="I900" i="297"/>
  <c r="H900" i="297"/>
  <c r="G900" i="297"/>
  <c r="K899" i="297"/>
  <c r="J899" i="297"/>
  <c r="I899" i="297"/>
  <c r="H899" i="297"/>
  <c r="G899" i="297"/>
  <c r="K898" i="297"/>
  <c r="J898" i="297"/>
  <c r="I898" i="297"/>
  <c r="H898" i="297"/>
  <c r="G898" i="297"/>
  <c r="K897" i="297"/>
  <c r="J897" i="297"/>
  <c r="I897" i="297"/>
  <c r="H897" i="297"/>
  <c r="G897" i="297"/>
  <c r="K896" i="297"/>
  <c r="J896" i="297"/>
  <c r="I896" i="297"/>
  <c r="H896" i="297"/>
  <c r="G896" i="297"/>
  <c r="K895" i="297"/>
  <c r="J895" i="297"/>
  <c r="I895" i="297"/>
  <c r="H895" i="297"/>
  <c r="G895" i="297"/>
  <c r="K894" i="297"/>
  <c r="J894" i="297"/>
  <c r="I894" i="297"/>
  <c r="H894" i="297"/>
  <c r="G894" i="297"/>
  <c r="K893" i="297"/>
  <c r="J893" i="297"/>
  <c r="I893" i="297"/>
  <c r="H893" i="297"/>
  <c r="G893" i="297"/>
  <c r="K892" i="297"/>
  <c r="J892" i="297"/>
  <c r="I892" i="297"/>
  <c r="H892" i="297"/>
  <c r="G892" i="297"/>
  <c r="K891" i="297"/>
  <c r="J891" i="297"/>
  <c r="I891" i="297"/>
  <c r="H891" i="297"/>
  <c r="G891" i="297"/>
  <c r="K890" i="297"/>
  <c r="J890" i="297"/>
  <c r="I890" i="297"/>
  <c r="H890" i="297"/>
  <c r="G890" i="297"/>
  <c r="K889" i="297"/>
  <c r="J889" i="297"/>
  <c r="I889" i="297"/>
  <c r="H889" i="297"/>
  <c r="G889" i="297"/>
  <c r="K888" i="297"/>
  <c r="J888" i="297"/>
  <c r="I888" i="297"/>
  <c r="H888" i="297"/>
  <c r="G888" i="297"/>
  <c r="K887" i="297"/>
  <c r="J887" i="297"/>
  <c r="I887" i="297"/>
  <c r="H887" i="297"/>
  <c r="G887" i="297"/>
  <c r="K886" i="297"/>
  <c r="J886" i="297"/>
  <c r="I886" i="297"/>
  <c r="H886" i="297"/>
  <c r="G886" i="297"/>
  <c r="K885" i="297"/>
  <c r="J885" i="297"/>
  <c r="I885" i="297"/>
  <c r="H885" i="297"/>
  <c r="G885" i="297"/>
  <c r="K884" i="297"/>
  <c r="J884" i="297"/>
  <c r="I884" i="297"/>
  <c r="H884" i="297"/>
  <c r="G884" i="297"/>
  <c r="K883" i="297"/>
  <c r="J883" i="297"/>
  <c r="I883" i="297"/>
  <c r="H883" i="297"/>
  <c r="G883" i="297"/>
  <c r="K882" i="297"/>
  <c r="J882" i="297"/>
  <c r="I882" i="297"/>
  <c r="H882" i="297"/>
  <c r="G882" i="297"/>
  <c r="K881" i="297"/>
  <c r="J881" i="297"/>
  <c r="I881" i="297"/>
  <c r="H881" i="297"/>
  <c r="G881" i="297"/>
  <c r="K880" i="297"/>
  <c r="J880" i="297"/>
  <c r="I880" i="297"/>
  <c r="H880" i="297"/>
  <c r="G880" i="297"/>
  <c r="K879" i="297"/>
  <c r="J879" i="297"/>
  <c r="I879" i="297"/>
  <c r="H879" i="297"/>
  <c r="G879" i="297"/>
  <c r="K878" i="297"/>
  <c r="J878" i="297"/>
  <c r="I878" i="297"/>
  <c r="H878" i="297"/>
  <c r="G878" i="297"/>
  <c r="K877" i="297"/>
  <c r="J877" i="297"/>
  <c r="I877" i="297"/>
  <c r="H877" i="297"/>
  <c r="G877" i="297"/>
  <c r="K876" i="297"/>
  <c r="J876" i="297"/>
  <c r="I876" i="297"/>
  <c r="H876" i="297"/>
  <c r="G876" i="297"/>
  <c r="K875" i="297"/>
  <c r="J875" i="297"/>
  <c r="I875" i="297"/>
  <c r="H875" i="297"/>
  <c r="G875" i="297"/>
  <c r="K874" i="297"/>
  <c r="J874" i="297"/>
  <c r="I874" i="297"/>
  <c r="H874" i="297"/>
  <c r="G874" i="297"/>
  <c r="K873" i="297"/>
  <c r="J873" i="297"/>
  <c r="I873" i="297"/>
  <c r="H873" i="297"/>
  <c r="G873" i="297"/>
  <c r="K872" i="297"/>
  <c r="J872" i="297"/>
  <c r="I872" i="297"/>
  <c r="H872" i="297"/>
  <c r="G872" i="297"/>
  <c r="K871" i="297"/>
  <c r="J871" i="297"/>
  <c r="I871" i="297"/>
  <c r="H871" i="297"/>
  <c r="G871" i="297"/>
  <c r="K870" i="297"/>
  <c r="J870" i="297"/>
  <c r="I870" i="297"/>
  <c r="H870" i="297"/>
  <c r="G870" i="297"/>
  <c r="K869" i="297"/>
  <c r="J869" i="297"/>
  <c r="I869" i="297"/>
  <c r="H869" i="297"/>
  <c r="G869" i="297"/>
  <c r="K868" i="297"/>
  <c r="J868" i="297"/>
  <c r="I868" i="297"/>
  <c r="H868" i="297"/>
  <c r="G868" i="297"/>
  <c r="K867" i="297"/>
  <c r="J867" i="297"/>
  <c r="I867" i="297"/>
  <c r="H867" i="297"/>
  <c r="G867" i="297"/>
  <c r="K866" i="297"/>
  <c r="J866" i="297"/>
  <c r="I866" i="297"/>
  <c r="H866" i="297"/>
  <c r="G866" i="297"/>
  <c r="K865" i="297"/>
  <c r="J865" i="297"/>
  <c r="I865" i="297"/>
  <c r="H865" i="297"/>
  <c r="G865" i="297"/>
  <c r="K864" i="297"/>
  <c r="J864" i="297"/>
  <c r="I864" i="297"/>
  <c r="H864" i="297"/>
  <c r="G864" i="297"/>
  <c r="K863" i="297"/>
  <c r="J863" i="297"/>
  <c r="I863" i="297"/>
  <c r="H863" i="297"/>
  <c r="G863" i="297"/>
  <c r="K862" i="297"/>
  <c r="J862" i="297"/>
  <c r="I862" i="297"/>
  <c r="H862" i="297"/>
  <c r="G862" i="297"/>
  <c r="K861" i="297"/>
  <c r="J861" i="297"/>
  <c r="I861" i="297"/>
  <c r="H861" i="297"/>
  <c r="G861" i="297"/>
  <c r="K860" i="297"/>
  <c r="J860" i="297"/>
  <c r="I860" i="297"/>
  <c r="H860" i="297"/>
  <c r="G860" i="297"/>
  <c r="K859" i="297"/>
  <c r="J859" i="297"/>
  <c r="I859" i="297"/>
  <c r="H859" i="297"/>
  <c r="G859" i="297"/>
  <c r="K858" i="297"/>
  <c r="J858" i="297"/>
  <c r="I858" i="297"/>
  <c r="H858" i="297"/>
  <c r="G858" i="297"/>
  <c r="K857" i="297"/>
  <c r="J857" i="297"/>
  <c r="I857" i="297"/>
  <c r="H857" i="297"/>
  <c r="G857" i="297"/>
  <c r="K856" i="297"/>
  <c r="J856" i="297"/>
  <c r="I856" i="297"/>
  <c r="H856" i="297"/>
  <c r="G856" i="297"/>
  <c r="K855" i="297"/>
  <c r="J855" i="297"/>
  <c r="I855" i="297"/>
  <c r="H855" i="297"/>
  <c r="G855" i="297"/>
  <c r="K854" i="297"/>
  <c r="J854" i="297"/>
  <c r="I854" i="297"/>
  <c r="H854" i="297"/>
  <c r="G854" i="297"/>
  <c r="K853" i="297"/>
  <c r="J853" i="297"/>
  <c r="I853" i="297"/>
  <c r="H853" i="297"/>
  <c r="G853" i="297"/>
  <c r="K852" i="297"/>
  <c r="J852" i="297"/>
  <c r="I852" i="297"/>
  <c r="H852" i="297"/>
  <c r="G852" i="297"/>
  <c r="K851" i="297"/>
  <c r="J851" i="297"/>
  <c r="I851" i="297"/>
  <c r="H851" i="297"/>
  <c r="G851" i="297"/>
  <c r="K850" i="297"/>
  <c r="J850" i="297"/>
  <c r="I850" i="297"/>
  <c r="H850" i="297"/>
  <c r="G850" i="297"/>
  <c r="K849" i="297"/>
  <c r="J849" i="297"/>
  <c r="I849" i="297"/>
  <c r="H849" i="297"/>
  <c r="G849" i="297"/>
  <c r="K848" i="297"/>
  <c r="J848" i="297"/>
  <c r="I848" i="297"/>
  <c r="H848" i="297"/>
  <c r="G848" i="297"/>
  <c r="K847" i="297"/>
  <c r="J847" i="297"/>
  <c r="I847" i="297"/>
  <c r="H847" i="297"/>
  <c r="G847" i="297"/>
  <c r="K846" i="297"/>
  <c r="J846" i="297"/>
  <c r="I846" i="297"/>
  <c r="H846" i="297"/>
  <c r="G846" i="297"/>
  <c r="K845" i="297"/>
  <c r="J845" i="297"/>
  <c r="I845" i="297"/>
  <c r="H845" i="297"/>
  <c r="G845" i="297"/>
  <c r="K844" i="297"/>
  <c r="J844" i="297"/>
  <c r="I844" i="297"/>
  <c r="H844" i="297"/>
  <c r="G844" i="297"/>
  <c r="K843" i="297"/>
  <c r="J843" i="297"/>
  <c r="I843" i="297"/>
  <c r="H843" i="297"/>
  <c r="G843" i="297"/>
  <c r="K842" i="297"/>
  <c r="J842" i="297"/>
  <c r="I842" i="297"/>
  <c r="H842" i="297"/>
  <c r="G842" i="297"/>
  <c r="K841" i="297"/>
  <c r="J841" i="297"/>
  <c r="I841" i="297"/>
  <c r="H841" i="297"/>
  <c r="G841" i="297"/>
  <c r="K840" i="297"/>
  <c r="J840" i="297"/>
  <c r="I840" i="297"/>
  <c r="H840" i="297"/>
  <c r="G840" i="297"/>
  <c r="K839" i="297"/>
  <c r="J839" i="297"/>
  <c r="I839" i="297"/>
  <c r="H839" i="297"/>
  <c r="G839" i="297"/>
  <c r="K838" i="297"/>
  <c r="J838" i="297"/>
  <c r="I838" i="297"/>
  <c r="H838" i="297"/>
  <c r="G838" i="297"/>
  <c r="K837" i="297"/>
  <c r="J837" i="297"/>
  <c r="I837" i="297"/>
  <c r="H837" i="297"/>
  <c r="G837" i="297"/>
  <c r="K836" i="297"/>
  <c r="J836" i="297"/>
  <c r="I836" i="297"/>
  <c r="H836" i="297"/>
  <c r="G836" i="297"/>
  <c r="K835" i="297"/>
  <c r="J835" i="297"/>
  <c r="I835" i="297"/>
  <c r="H835" i="297"/>
  <c r="G835" i="297"/>
  <c r="K834" i="297"/>
  <c r="J834" i="297"/>
  <c r="I834" i="297"/>
  <c r="H834" i="297"/>
  <c r="G834" i="297"/>
  <c r="K833" i="297"/>
  <c r="J833" i="297"/>
  <c r="I833" i="297"/>
  <c r="H833" i="297"/>
  <c r="G833" i="297"/>
  <c r="K832" i="297"/>
  <c r="J832" i="297"/>
  <c r="I832" i="297"/>
  <c r="H832" i="297"/>
  <c r="G832" i="297"/>
  <c r="K831" i="297"/>
  <c r="J831" i="297"/>
  <c r="I831" i="297"/>
  <c r="H831" i="297"/>
  <c r="G831" i="297"/>
  <c r="K830" i="297"/>
  <c r="J830" i="297"/>
  <c r="I830" i="297"/>
  <c r="H830" i="297"/>
  <c r="G830" i="297"/>
  <c r="K829" i="297"/>
  <c r="J829" i="297"/>
  <c r="I829" i="297"/>
  <c r="H829" i="297"/>
  <c r="G829" i="297"/>
  <c r="K828" i="297"/>
  <c r="J828" i="297"/>
  <c r="I828" i="297"/>
  <c r="H828" i="297"/>
  <c r="G828" i="297"/>
  <c r="K827" i="297"/>
  <c r="J827" i="297"/>
  <c r="I827" i="297"/>
  <c r="H827" i="297"/>
  <c r="G827" i="297"/>
  <c r="K826" i="297"/>
  <c r="J826" i="297"/>
  <c r="I826" i="297"/>
  <c r="H826" i="297"/>
  <c r="G826" i="297"/>
  <c r="K825" i="297"/>
  <c r="J825" i="297"/>
  <c r="I825" i="297"/>
  <c r="H825" i="297"/>
  <c r="G825" i="297"/>
  <c r="K824" i="297"/>
  <c r="J824" i="297"/>
  <c r="I824" i="297"/>
  <c r="H824" i="297"/>
  <c r="G824" i="297"/>
  <c r="K823" i="297"/>
  <c r="J823" i="297"/>
  <c r="I823" i="297"/>
  <c r="H823" i="297"/>
  <c r="G823" i="297"/>
  <c r="K822" i="297"/>
  <c r="J822" i="297"/>
  <c r="I822" i="297"/>
  <c r="H822" i="297"/>
  <c r="G822" i="297"/>
  <c r="K821" i="297"/>
  <c r="J821" i="297"/>
  <c r="I821" i="297"/>
  <c r="H821" i="297"/>
  <c r="G821" i="297"/>
  <c r="K820" i="297"/>
  <c r="J820" i="297"/>
  <c r="I820" i="297"/>
  <c r="H820" i="297"/>
  <c r="G820" i="297"/>
  <c r="K819" i="297"/>
  <c r="J819" i="297"/>
  <c r="I819" i="297"/>
  <c r="H819" i="297"/>
  <c r="G819" i="297"/>
  <c r="K818" i="297"/>
  <c r="J818" i="297"/>
  <c r="I818" i="297"/>
  <c r="H818" i="297"/>
  <c r="G818" i="297"/>
  <c r="K817" i="297"/>
  <c r="J817" i="297"/>
  <c r="I817" i="297"/>
  <c r="H817" i="297"/>
  <c r="G817" i="297"/>
  <c r="K816" i="297"/>
  <c r="J816" i="297"/>
  <c r="I816" i="297"/>
  <c r="H816" i="297"/>
  <c r="G816" i="297"/>
  <c r="K815" i="297"/>
  <c r="J815" i="297"/>
  <c r="I815" i="297"/>
  <c r="H815" i="297"/>
  <c r="G815" i="297"/>
  <c r="K814" i="297"/>
  <c r="J814" i="297"/>
  <c r="I814" i="297"/>
  <c r="H814" i="297"/>
  <c r="G814" i="297"/>
  <c r="K813" i="297"/>
  <c r="J813" i="297"/>
  <c r="I813" i="297"/>
  <c r="H813" i="297"/>
  <c r="G813" i="297"/>
  <c r="K812" i="297"/>
  <c r="J812" i="297"/>
  <c r="I812" i="297"/>
  <c r="H812" i="297"/>
  <c r="G812" i="297"/>
  <c r="K811" i="297"/>
  <c r="J811" i="297"/>
  <c r="I811" i="297"/>
  <c r="H811" i="297"/>
  <c r="G811" i="297"/>
  <c r="K810" i="297"/>
  <c r="J810" i="297"/>
  <c r="I810" i="297"/>
  <c r="H810" i="297"/>
  <c r="G810" i="297"/>
  <c r="K809" i="297"/>
  <c r="J809" i="297"/>
  <c r="I809" i="297"/>
  <c r="H809" i="297"/>
  <c r="G809" i="297"/>
  <c r="K808" i="297"/>
  <c r="J808" i="297"/>
  <c r="I808" i="297"/>
  <c r="H808" i="297"/>
  <c r="G808" i="297"/>
  <c r="K807" i="297"/>
  <c r="J807" i="297"/>
  <c r="I807" i="297"/>
  <c r="H807" i="297"/>
  <c r="G807" i="297"/>
  <c r="K806" i="297"/>
  <c r="J806" i="297"/>
  <c r="I806" i="297"/>
  <c r="H806" i="297"/>
  <c r="G806" i="297"/>
  <c r="K805" i="297"/>
  <c r="J805" i="297"/>
  <c r="I805" i="297"/>
  <c r="H805" i="297"/>
  <c r="G805" i="297"/>
  <c r="K804" i="297"/>
  <c r="J804" i="297"/>
  <c r="I804" i="297"/>
  <c r="H804" i="297"/>
  <c r="G804" i="297"/>
  <c r="K803" i="297"/>
  <c r="J803" i="297"/>
  <c r="I803" i="297"/>
  <c r="H803" i="297"/>
  <c r="G803" i="297"/>
  <c r="K802" i="297"/>
  <c r="J802" i="297"/>
  <c r="I802" i="297"/>
  <c r="H802" i="297"/>
  <c r="G802" i="297"/>
  <c r="K801" i="297"/>
  <c r="J801" i="297"/>
  <c r="I801" i="297"/>
  <c r="H801" i="297"/>
  <c r="G801" i="297"/>
  <c r="K800" i="297"/>
  <c r="J800" i="297"/>
  <c r="I800" i="297"/>
  <c r="H800" i="297"/>
  <c r="G800" i="297"/>
  <c r="K799" i="297"/>
  <c r="J799" i="297"/>
  <c r="I799" i="297"/>
  <c r="H799" i="297"/>
  <c r="G799" i="297"/>
  <c r="K798" i="297"/>
  <c r="J798" i="297"/>
  <c r="I798" i="297"/>
  <c r="H798" i="297"/>
  <c r="G798" i="297"/>
  <c r="K797" i="297"/>
  <c r="J797" i="297"/>
  <c r="I797" i="297"/>
  <c r="H797" i="297"/>
  <c r="G797" i="297"/>
  <c r="K796" i="297"/>
  <c r="J796" i="297"/>
  <c r="I796" i="297"/>
  <c r="H796" i="297"/>
  <c r="G796" i="297"/>
  <c r="K795" i="297"/>
  <c r="J795" i="297"/>
  <c r="I795" i="297"/>
  <c r="H795" i="297"/>
  <c r="G795" i="297"/>
  <c r="K794" i="297"/>
  <c r="J794" i="297"/>
  <c r="I794" i="297"/>
  <c r="H794" i="297"/>
  <c r="G794" i="297"/>
  <c r="K793" i="297"/>
  <c r="J793" i="297"/>
  <c r="I793" i="297"/>
  <c r="H793" i="297"/>
  <c r="G793" i="297"/>
  <c r="K792" i="297"/>
  <c r="J792" i="297"/>
  <c r="I792" i="297"/>
  <c r="H792" i="297"/>
  <c r="G792" i="297"/>
  <c r="K791" i="297"/>
  <c r="J791" i="297"/>
  <c r="I791" i="297"/>
  <c r="H791" i="297"/>
  <c r="G791" i="297"/>
  <c r="K790" i="297"/>
  <c r="J790" i="297"/>
  <c r="I790" i="297"/>
  <c r="H790" i="297"/>
  <c r="G790" i="297"/>
  <c r="K789" i="297"/>
  <c r="J789" i="297"/>
  <c r="I789" i="297"/>
  <c r="H789" i="297"/>
  <c r="G789" i="297"/>
  <c r="K788" i="297"/>
  <c r="J788" i="297"/>
  <c r="I788" i="297"/>
  <c r="H788" i="297"/>
  <c r="G788" i="297"/>
  <c r="K787" i="297"/>
  <c r="J787" i="297"/>
  <c r="I787" i="297"/>
  <c r="H787" i="297"/>
  <c r="G787" i="297"/>
  <c r="K786" i="297"/>
  <c r="J786" i="297"/>
  <c r="I786" i="297"/>
  <c r="H786" i="297"/>
  <c r="G786" i="297"/>
  <c r="K785" i="297"/>
  <c r="J785" i="297"/>
  <c r="I785" i="297"/>
  <c r="H785" i="297"/>
  <c r="G785" i="297"/>
  <c r="K784" i="297"/>
  <c r="J784" i="297"/>
  <c r="I784" i="297"/>
  <c r="H784" i="297"/>
  <c r="G784" i="297"/>
  <c r="K783" i="297"/>
  <c r="J783" i="297"/>
  <c r="I783" i="297"/>
  <c r="H783" i="297"/>
  <c r="G783" i="297"/>
  <c r="K782" i="297"/>
  <c r="J782" i="297"/>
  <c r="I782" i="297"/>
  <c r="H782" i="297"/>
  <c r="G782" i="297"/>
  <c r="K781" i="297"/>
  <c r="J781" i="297"/>
  <c r="I781" i="297"/>
  <c r="H781" i="297"/>
  <c r="G781" i="297"/>
  <c r="K780" i="297"/>
  <c r="J780" i="297"/>
  <c r="I780" i="297"/>
  <c r="H780" i="297"/>
  <c r="G780" i="297"/>
  <c r="K779" i="297"/>
  <c r="J779" i="297"/>
  <c r="I779" i="297"/>
  <c r="H779" i="297"/>
  <c r="G779" i="297"/>
  <c r="K778" i="297"/>
  <c r="J778" i="297"/>
  <c r="I778" i="297"/>
  <c r="H778" i="297"/>
  <c r="G778" i="297"/>
  <c r="K777" i="297"/>
  <c r="J777" i="297"/>
  <c r="I777" i="297"/>
  <c r="H777" i="297"/>
  <c r="G777" i="297"/>
  <c r="K776" i="297"/>
  <c r="J776" i="297"/>
  <c r="I776" i="297"/>
  <c r="H776" i="297"/>
  <c r="G776" i="297"/>
  <c r="K775" i="297"/>
  <c r="J775" i="297"/>
  <c r="I775" i="297"/>
  <c r="H775" i="297"/>
  <c r="G775" i="297"/>
  <c r="K774" i="297"/>
  <c r="J774" i="297"/>
  <c r="I774" i="297"/>
  <c r="H774" i="297"/>
  <c r="G774" i="297"/>
  <c r="K773" i="297"/>
  <c r="J773" i="297"/>
  <c r="I773" i="297"/>
  <c r="H773" i="297"/>
  <c r="G773" i="297"/>
  <c r="K772" i="297"/>
  <c r="J772" i="297"/>
  <c r="I772" i="297"/>
  <c r="H772" i="297"/>
  <c r="G772" i="297"/>
  <c r="K771" i="297"/>
  <c r="J771" i="297"/>
  <c r="I771" i="297"/>
  <c r="H771" i="297"/>
  <c r="G771" i="297"/>
  <c r="K770" i="297"/>
  <c r="J770" i="297"/>
  <c r="I770" i="297"/>
  <c r="H770" i="297"/>
  <c r="G770" i="297"/>
  <c r="K769" i="297"/>
  <c r="J769" i="297"/>
  <c r="I769" i="297"/>
  <c r="H769" i="297"/>
  <c r="G769" i="297"/>
  <c r="K768" i="297"/>
  <c r="J768" i="297"/>
  <c r="I768" i="297"/>
  <c r="H768" i="297"/>
  <c r="G768" i="297"/>
  <c r="K767" i="297"/>
  <c r="J767" i="297"/>
  <c r="I767" i="297"/>
  <c r="H767" i="297"/>
  <c r="G767" i="297"/>
  <c r="K766" i="297"/>
  <c r="J766" i="297"/>
  <c r="I766" i="297"/>
  <c r="H766" i="297"/>
  <c r="G766" i="297"/>
  <c r="K765" i="297"/>
  <c r="J765" i="297"/>
  <c r="I765" i="297"/>
  <c r="H765" i="297"/>
  <c r="G765" i="297"/>
  <c r="K764" i="297"/>
  <c r="J764" i="297"/>
  <c r="I764" i="297"/>
  <c r="H764" i="297"/>
  <c r="G764" i="297"/>
  <c r="K763" i="297"/>
  <c r="J763" i="297"/>
  <c r="I763" i="297"/>
  <c r="H763" i="297"/>
  <c r="G763" i="297"/>
  <c r="K762" i="297"/>
  <c r="J762" i="297"/>
  <c r="I762" i="297"/>
  <c r="H762" i="297"/>
  <c r="G762" i="297"/>
  <c r="K761" i="297"/>
  <c r="J761" i="297"/>
  <c r="I761" i="297"/>
  <c r="H761" i="297"/>
  <c r="G761" i="297"/>
  <c r="K760" i="297"/>
  <c r="J760" i="297"/>
  <c r="I760" i="297"/>
  <c r="H760" i="297"/>
  <c r="G760" i="297"/>
  <c r="K759" i="297"/>
  <c r="J759" i="297"/>
  <c r="I759" i="297"/>
  <c r="H759" i="297"/>
  <c r="G759" i="297"/>
  <c r="K758" i="297"/>
  <c r="J758" i="297"/>
  <c r="I758" i="297"/>
  <c r="H758" i="297"/>
  <c r="G758" i="297"/>
  <c r="K757" i="297"/>
  <c r="J757" i="297"/>
  <c r="I757" i="297"/>
  <c r="H757" i="297"/>
  <c r="G757" i="297"/>
  <c r="K756" i="297"/>
  <c r="J756" i="297"/>
  <c r="I756" i="297"/>
  <c r="H756" i="297"/>
  <c r="G756" i="297"/>
  <c r="K755" i="297"/>
  <c r="J755" i="297"/>
  <c r="I755" i="297"/>
  <c r="H755" i="297"/>
  <c r="G755" i="297"/>
  <c r="K754" i="297"/>
  <c r="J754" i="297"/>
  <c r="I754" i="297"/>
  <c r="H754" i="297"/>
  <c r="G754" i="297"/>
  <c r="K753" i="297"/>
  <c r="J753" i="297"/>
  <c r="I753" i="297"/>
  <c r="H753" i="297"/>
  <c r="G753" i="297"/>
  <c r="K752" i="297"/>
  <c r="J752" i="297"/>
  <c r="I752" i="297"/>
  <c r="H752" i="297"/>
  <c r="G752" i="297"/>
  <c r="K751" i="297"/>
  <c r="J751" i="297"/>
  <c r="I751" i="297"/>
  <c r="H751" i="297"/>
  <c r="G751" i="297"/>
  <c r="K750" i="297"/>
  <c r="J750" i="297"/>
  <c r="I750" i="297"/>
  <c r="H750" i="297"/>
  <c r="G750" i="297"/>
  <c r="K749" i="297"/>
  <c r="J749" i="297"/>
  <c r="I749" i="297"/>
  <c r="H749" i="297"/>
  <c r="G749" i="297"/>
  <c r="K748" i="297"/>
  <c r="J748" i="297"/>
  <c r="I748" i="297"/>
  <c r="H748" i="297"/>
  <c r="G748" i="297"/>
  <c r="K747" i="297"/>
  <c r="J747" i="297"/>
  <c r="I747" i="297"/>
  <c r="H747" i="297"/>
  <c r="G747" i="297"/>
  <c r="K746" i="297"/>
  <c r="J746" i="297"/>
  <c r="I746" i="297"/>
  <c r="H746" i="297"/>
  <c r="G746" i="297"/>
  <c r="K745" i="297"/>
  <c r="J745" i="297"/>
  <c r="I745" i="297"/>
  <c r="H745" i="297"/>
  <c r="G745" i="297"/>
  <c r="K744" i="297"/>
  <c r="J744" i="297"/>
  <c r="I744" i="297"/>
  <c r="H744" i="297"/>
  <c r="G744" i="297"/>
  <c r="K743" i="297"/>
  <c r="J743" i="297"/>
  <c r="I743" i="297"/>
  <c r="H743" i="297"/>
  <c r="G743" i="297"/>
  <c r="K742" i="297"/>
  <c r="J742" i="297"/>
  <c r="I742" i="297"/>
  <c r="H742" i="297"/>
  <c r="G742" i="297"/>
  <c r="K741" i="297"/>
  <c r="J741" i="297"/>
  <c r="I741" i="297"/>
  <c r="H741" i="297"/>
  <c r="G741" i="297"/>
  <c r="K740" i="297"/>
  <c r="J740" i="297"/>
  <c r="I740" i="297"/>
  <c r="H740" i="297"/>
  <c r="G740" i="297"/>
  <c r="K739" i="297"/>
  <c r="J739" i="297"/>
  <c r="I739" i="297"/>
  <c r="H739" i="297"/>
  <c r="G739" i="297"/>
  <c r="K738" i="297"/>
  <c r="J738" i="297"/>
  <c r="I738" i="297"/>
  <c r="H738" i="297"/>
  <c r="G738" i="297"/>
  <c r="K737" i="297"/>
  <c r="J737" i="297"/>
  <c r="I737" i="297"/>
  <c r="H737" i="297"/>
  <c r="G737" i="297"/>
  <c r="K736" i="297"/>
  <c r="J736" i="297"/>
  <c r="I736" i="297"/>
  <c r="H736" i="297"/>
  <c r="G736" i="297"/>
  <c r="K735" i="297"/>
  <c r="J735" i="297"/>
  <c r="I735" i="297"/>
  <c r="H735" i="297"/>
  <c r="G735" i="297"/>
  <c r="K734" i="297"/>
  <c r="J734" i="297"/>
  <c r="I734" i="297"/>
  <c r="H734" i="297"/>
  <c r="G734" i="297"/>
  <c r="K733" i="297"/>
  <c r="J733" i="297"/>
  <c r="I733" i="297"/>
  <c r="H733" i="297"/>
  <c r="G733" i="297"/>
  <c r="K732" i="297"/>
  <c r="J732" i="297"/>
  <c r="I732" i="297"/>
  <c r="H732" i="297"/>
  <c r="G732" i="297"/>
  <c r="K731" i="297"/>
  <c r="J731" i="297"/>
  <c r="I731" i="297"/>
  <c r="H731" i="297"/>
  <c r="G731" i="297"/>
  <c r="K730" i="297"/>
  <c r="J730" i="297"/>
  <c r="I730" i="297"/>
  <c r="H730" i="297"/>
  <c r="G730" i="297"/>
  <c r="K729" i="297"/>
  <c r="J729" i="297"/>
  <c r="I729" i="297"/>
  <c r="H729" i="297"/>
  <c r="G729" i="297"/>
  <c r="K728" i="297"/>
  <c r="J728" i="297"/>
  <c r="I728" i="297"/>
  <c r="H728" i="297"/>
  <c r="G728" i="297"/>
  <c r="K727" i="297"/>
  <c r="J727" i="297"/>
  <c r="I727" i="297"/>
  <c r="H727" i="297"/>
  <c r="G727" i="297"/>
  <c r="K726" i="297"/>
  <c r="J726" i="297"/>
  <c r="I726" i="297"/>
  <c r="H726" i="297"/>
  <c r="G726" i="297"/>
  <c r="K725" i="297"/>
  <c r="J725" i="297"/>
  <c r="I725" i="297"/>
  <c r="H725" i="297"/>
  <c r="G725" i="297"/>
  <c r="K724" i="297"/>
  <c r="J724" i="297"/>
  <c r="I724" i="297"/>
  <c r="H724" i="297"/>
  <c r="G724" i="297"/>
  <c r="K723" i="297"/>
  <c r="J723" i="297"/>
  <c r="I723" i="297"/>
  <c r="H723" i="297"/>
  <c r="G723" i="297"/>
  <c r="K722" i="297"/>
  <c r="J722" i="297"/>
  <c r="I722" i="297"/>
  <c r="H722" i="297"/>
  <c r="G722" i="297"/>
  <c r="K721" i="297"/>
  <c r="J721" i="297"/>
  <c r="I721" i="297"/>
  <c r="H721" i="297"/>
  <c r="G721" i="297"/>
  <c r="K720" i="297"/>
  <c r="J720" i="297"/>
  <c r="I720" i="297"/>
  <c r="H720" i="297"/>
  <c r="G720" i="297"/>
  <c r="K719" i="297"/>
  <c r="J719" i="297"/>
  <c r="I719" i="297"/>
  <c r="H719" i="297"/>
  <c r="G719" i="297"/>
  <c r="K718" i="297"/>
  <c r="J718" i="297"/>
  <c r="I718" i="297"/>
  <c r="H718" i="297"/>
  <c r="G718" i="297"/>
  <c r="K717" i="297"/>
  <c r="J717" i="297"/>
  <c r="I717" i="297"/>
  <c r="H717" i="297"/>
  <c r="G717" i="297"/>
  <c r="K716" i="297"/>
  <c r="J716" i="297"/>
  <c r="I716" i="297"/>
  <c r="H716" i="297"/>
  <c r="G716" i="297"/>
  <c r="K715" i="297"/>
  <c r="J715" i="297"/>
  <c r="I715" i="297"/>
  <c r="H715" i="297"/>
  <c r="G715" i="297"/>
  <c r="K714" i="297"/>
  <c r="J714" i="297"/>
  <c r="I714" i="297"/>
  <c r="H714" i="297"/>
  <c r="G714" i="297"/>
  <c r="K713" i="297"/>
  <c r="J713" i="297"/>
  <c r="I713" i="297"/>
  <c r="H713" i="297"/>
  <c r="G713" i="297"/>
  <c r="K712" i="297"/>
  <c r="J712" i="297"/>
  <c r="I712" i="297"/>
  <c r="H712" i="297"/>
  <c r="G712" i="297"/>
  <c r="K711" i="297"/>
  <c r="J711" i="297"/>
  <c r="I711" i="297"/>
  <c r="H711" i="297"/>
  <c r="G711" i="297"/>
  <c r="K710" i="297"/>
  <c r="J710" i="297"/>
  <c r="I710" i="297"/>
  <c r="H710" i="297"/>
  <c r="G710" i="297"/>
  <c r="K709" i="297"/>
  <c r="J709" i="297"/>
  <c r="I709" i="297"/>
  <c r="H709" i="297"/>
  <c r="G709" i="297"/>
  <c r="K708" i="297"/>
  <c r="J708" i="297"/>
  <c r="I708" i="297"/>
  <c r="H708" i="297"/>
  <c r="G708" i="297"/>
  <c r="K707" i="297"/>
  <c r="J707" i="297"/>
  <c r="I707" i="297"/>
  <c r="H707" i="297"/>
  <c r="G707" i="297"/>
  <c r="K706" i="297"/>
  <c r="J706" i="297"/>
  <c r="I706" i="297"/>
  <c r="H706" i="297"/>
  <c r="G706" i="297"/>
  <c r="K705" i="297"/>
  <c r="J705" i="297"/>
  <c r="I705" i="297"/>
  <c r="H705" i="297"/>
  <c r="G705" i="297"/>
  <c r="K704" i="297"/>
  <c r="J704" i="297"/>
  <c r="I704" i="297"/>
  <c r="H704" i="297"/>
  <c r="G704" i="297"/>
  <c r="K703" i="297"/>
  <c r="J703" i="297"/>
  <c r="I703" i="297"/>
  <c r="H703" i="297"/>
  <c r="G703" i="297"/>
  <c r="K702" i="297"/>
  <c r="J702" i="297"/>
  <c r="I702" i="297"/>
  <c r="H702" i="297"/>
  <c r="G702" i="297"/>
  <c r="K701" i="297"/>
  <c r="J701" i="297"/>
  <c r="I701" i="297"/>
  <c r="H701" i="297"/>
  <c r="G701" i="297"/>
  <c r="K700" i="297"/>
  <c r="J700" i="297"/>
  <c r="I700" i="297"/>
  <c r="H700" i="297"/>
  <c r="G700" i="297"/>
  <c r="K699" i="297"/>
  <c r="J699" i="297"/>
  <c r="I699" i="297"/>
  <c r="H699" i="297"/>
  <c r="G699" i="297"/>
  <c r="K698" i="297"/>
  <c r="J698" i="297"/>
  <c r="I698" i="297"/>
  <c r="H698" i="297"/>
  <c r="G698" i="297"/>
  <c r="K697" i="297"/>
  <c r="J697" i="297"/>
  <c r="I697" i="297"/>
  <c r="H697" i="297"/>
  <c r="G697" i="297"/>
  <c r="K696" i="297"/>
  <c r="J696" i="297"/>
  <c r="I696" i="297"/>
  <c r="H696" i="297"/>
  <c r="G696" i="297"/>
  <c r="K695" i="297"/>
  <c r="J695" i="297"/>
  <c r="I695" i="297"/>
  <c r="H695" i="297"/>
  <c r="G695" i="297"/>
  <c r="K694" i="297"/>
  <c r="J694" i="297"/>
  <c r="I694" i="297"/>
  <c r="H694" i="297"/>
  <c r="G694" i="297"/>
  <c r="K693" i="297"/>
  <c r="J693" i="297"/>
  <c r="I693" i="297"/>
  <c r="H693" i="297"/>
  <c r="G693" i="297"/>
  <c r="K692" i="297"/>
  <c r="J692" i="297"/>
  <c r="I692" i="297"/>
  <c r="H692" i="297"/>
  <c r="G692" i="297"/>
  <c r="K691" i="297"/>
  <c r="J691" i="297"/>
  <c r="I691" i="297"/>
  <c r="H691" i="297"/>
  <c r="G691" i="297"/>
  <c r="K690" i="297"/>
  <c r="J690" i="297"/>
  <c r="I690" i="297"/>
  <c r="H690" i="297"/>
  <c r="G690" i="297"/>
  <c r="K689" i="297"/>
  <c r="J689" i="297"/>
  <c r="I689" i="297"/>
  <c r="H689" i="297"/>
  <c r="G689" i="297"/>
  <c r="K688" i="297"/>
  <c r="J688" i="297"/>
  <c r="I688" i="297"/>
  <c r="H688" i="297"/>
  <c r="G688" i="297"/>
  <c r="K687" i="297"/>
  <c r="J687" i="297"/>
  <c r="I687" i="297"/>
  <c r="H687" i="297"/>
  <c r="G687" i="297"/>
  <c r="K686" i="297"/>
  <c r="J686" i="297"/>
  <c r="I686" i="297"/>
  <c r="H686" i="297"/>
  <c r="G686" i="297"/>
  <c r="K685" i="297"/>
  <c r="J685" i="297"/>
  <c r="I685" i="297"/>
  <c r="H685" i="297"/>
  <c r="G685" i="297"/>
  <c r="K684" i="297"/>
  <c r="J684" i="297"/>
  <c r="I684" i="297"/>
  <c r="H684" i="297"/>
  <c r="G684" i="297"/>
  <c r="K683" i="297"/>
  <c r="J683" i="297"/>
  <c r="I683" i="297"/>
  <c r="H683" i="297"/>
  <c r="G683" i="297"/>
  <c r="K682" i="297"/>
  <c r="J682" i="297"/>
  <c r="I682" i="297"/>
  <c r="H682" i="297"/>
  <c r="G682" i="297"/>
  <c r="K681" i="297"/>
  <c r="J681" i="297"/>
  <c r="I681" i="297"/>
  <c r="H681" i="297"/>
  <c r="G681" i="297"/>
  <c r="K680" i="297"/>
  <c r="J680" i="297"/>
  <c r="I680" i="297"/>
  <c r="H680" i="297"/>
  <c r="G680" i="297"/>
  <c r="K679" i="297"/>
  <c r="J679" i="297"/>
  <c r="I679" i="297"/>
  <c r="H679" i="297"/>
  <c r="G679" i="297"/>
  <c r="K678" i="297"/>
  <c r="J678" i="297"/>
  <c r="I678" i="297"/>
  <c r="H678" i="297"/>
  <c r="G678" i="297"/>
  <c r="K677" i="297"/>
  <c r="J677" i="297"/>
  <c r="I677" i="297"/>
  <c r="H677" i="297"/>
  <c r="G677" i="297"/>
  <c r="K676" i="297"/>
  <c r="J676" i="297"/>
  <c r="I676" i="297"/>
  <c r="H676" i="297"/>
  <c r="G676" i="297"/>
  <c r="K675" i="297"/>
  <c r="J675" i="297"/>
  <c r="I675" i="297"/>
  <c r="H675" i="297"/>
  <c r="G675" i="297"/>
  <c r="K674" i="297"/>
  <c r="J674" i="297"/>
  <c r="I674" i="297"/>
  <c r="H674" i="297"/>
  <c r="G674" i="297"/>
  <c r="K673" i="297"/>
  <c r="J673" i="297"/>
  <c r="I673" i="297"/>
  <c r="H673" i="297"/>
  <c r="G673" i="297"/>
  <c r="K672" i="297"/>
  <c r="J672" i="297"/>
  <c r="I672" i="297"/>
  <c r="H672" i="297"/>
  <c r="G672" i="297"/>
  <c r="K671" i="297"/>
  <c r="J671" i="297"/>
  <c r="I671" i="297"/>
  <c r="H671" i="297"/>
  <c r="G671" i="297"/>
  <c r="K670" i="297"/>
  <c r="J670" i="297"/>
  <c r="I670" i="297"/>
  <c r="H670" i="297"/>
  <c r="G670" i="297"/>
  <c r="K669" i="297"/>
  <c r="J669" i="297"/>
  <c r="I669" i="297"/>
  <c r="H669" i="297"/>
  <c r="G669" i="297"/>
  <c r="K668" i="297"/>
  <c r="J668" i="297"/>
  <c r="I668" i="297"/>
  <c r="H668" i="297"/>
  <c r="G668" i="297"/>
  <c r="K667" i="297"/>
  <c r="J667" i="297"/>
  <c r="I667" i="297"/>
  <c r="H667" i="297"/>
  <c r="G667" i="297"/>
  <c r="K666" i="297"/>
  <c r="J666" i="297"/>
  <c r="I666" i="297"/>
  <c r="H666" i="297"/>
  <c r="G666" i="297"/>
  <c r="K665" i="297"/>
  <c r="J665" i="297"/>
  <c r="I665" i="297"/>
  <c r="H665" i="297"/>
  <c r="G665" i="297"/>
  <c r="K664" i="297"/>
  <c r="J664" i="297"/>
  <c r="I664" i="297"/>
  <c r="H664" i="297"/>
  <c r="G664" i="297"/>
  <c r="K663" i="297"/>
  <c r="J663" i="297"/>
  <c r="I663" i="297"/>
  <c r="H663" i="297"/>
  <c r="G663" i="297"/>
  <c r="K662" i="297"/>
  <c r="J662" i="297"/>
  <c r="I662" i="297"/>
  <c r="H662" i="297"/>
  <c r="G662" i="297"/>
  <c r="K661" i="297"/>
  <c r="J661" i="297"/>
  <c r="I661" i="297"/>
  <c r="H661" i="297"/>
  <c r="G661" i="297"/>
  <c r="K660" i="297"/>
  <c r="J660" i="297"/>
  <c r="I660" i="297"/>
  <c r="H660" i="297"/>
  <c r="G660" i="297"/>
  <c r="K659" i="297"/>
  <c r="J659" i="297"/>
  <c r="I659" i="297"/>
  <c r="H659" i="297"/>
  <c r="G659" i="297"/>
  <c r="K658" i="297"/>
  <c r="J658" i="297"/>
  <c r="I658" i="297"/>
  <c r="H658" i="297"/>
  <c r="G658" i="297"/>
  <c r="K657" i="297"/>
  <c r="J657" i="297"/>
  <c r="I657" i="297"/>
  <c r="H657" i="297"/>
  <c r="G657" i="297"/>
  <c r="K656" i="297"/>
  <c r="J656" i="297"/>
  <c r="I656" i="297"/>
  <c r="H656" i="297"/>
  <c r="G656" i="297"/>
  <c r="K655" i="297"/>
  <c r="J655" i="297"/>
  <c r="I655" i="297"/>
  <c r="H655" i="297"/>
  <c r="G655" i="297"/>
  <c r="K654" i="297"/>
  <c r="J654" i="297"/>
  <c r="I654" i="297"/>
  <c r="H654" i="297"/>
  <c r="G654" i="297"/>
  <c r="K653" i="297"/>
  <c r="J653" i="297"/>
  <c r="I653" i="297"/>
  <c r="H653" i="297"/>
  <c r="G653" i="297"/>
  <c r="K652" i="297"/>
  <c r="J652" i="297"/>
  <c r="I652" i="297"/>
  <c r="H652" i="297"/>
  <c r="G652" i="297"/>
  <c r="K651" i="297"/>
  <c r="J651" i="297"/>
  <c r="I651" i="297"/>
  <c r="H651" i="297"/>
  <c r="G651" i="297"/>
  <c r="K650" i="297"/>
  <c r="J650" i="297"/>
  <c r="I650" i="297"/>
  <c r="H650" i="297"/>
  <c r="G650" i="297"/>
  <c r="K649" i="297"/>
  <c r="J649" i="297"/>
  <c r="I649" i="297"/>
  <c r="H649" i="297"/>
  <c r="G649" i="297"/>
  <c r="K648" i="297"/>
  <c r="J648" i="297"/>
  <c r="I648" i="297"/>
  <c r="H648" i="297"/>
  <c r="G648" i="297"/>
  <c r="K647" i="297"/>
  <c r="J647" i="297"/>
  <c r="I647" i="297"/>
  <c r="H647" i="297"/>
  <c r="G647" i="297"/>
  <c r="K646" i="297"/>
  <c r="J646" i="297"/>
  <c r="I646" i="297"/>
  <c r="H646" i="297"/>
  <c r="G646" i="297"/>
  <c r="K645" i="297"/>
  <c r="J645" i="297"/>
  <c r="I645" i="297"/>
  <c r="H645" i="297"/>
  <c r="G645" i="297"/>
  <c r="K644" i="297"/>
  <c r="J644" i="297"/>
  <c r="I644" i="297"/>
  <c r="H644" i="297"/>
  <c r="G644" i="297"/>
  <c r="K643" i="297"/>
  <c r="J643" i="297"/>
  <c r="I643" i="297"/>
  <c r="H643" i="297"/>
  <c r="G643" i="297"/>
  <c r="K642" i="297"/>
  <c r="J642" i="297"/>
  <c r="I642" i="297"/>
  <c r="H642" i="297"/>
  <c r="G642" i="297"/>
  <c r="K641" i="297"/>
  <c r="J641" i="297"/>
  <c r="I641" i="297"/>
  <c r="H641" i="297"/>
  <c r="G641" i="297"/>
  <c r="K640" i="297"/>
  <c r="J640" i="297"/>
  <c r="I640" i="297"/>
  <c r="H640" i="297"/>
  <c r="G640" i="297"/>
  <c r="K639" i="297"/>
  <c r="J639" i="297"/>
  <c r="I639" i="297"/>
  <c r="H639" i="297"/>
  <c r="G639" i="297"/>
  <c r="K638" i="297"/>
  <c r="J638" i="297"/>
  <c r="I638" i="297"/>
  <c r="H638" i="297"/>
  <c r="G638" i="297"/>
  <c r="K637" i="297"/>
  <c r="J637" i="297"/>
  <c r="I637" i="297"/>
  <c r="H637" i="297"/>
  <c r="G637" i="297"/>
  <c r="K636" i="297"/>
  <c r="J636" i="297"/>
  <c r="I636" i="297"/>
  <c r="H636" i="297"/>
  <c r="G636" i="297"/>
  <c r="K635" i="297"/>
  <c r="J635" i="297"/>
  <c r="I635" i="297"/>
  <c r="H635" i="297"/>
  <c r="G635" i="297"/>
  <c r="K634" i="297"/>
  <c r="J634" i="297"/>
  <c r="I634" i="297"/>
  <c r="H634" i="297"/>
  <c r="G634" i="297"/>
  <c r="K633" i="297"/>
  <c r="J633" i="297"/>
  <c r="I633" i="297"/>
  <c r="H633" i="297"/>
  <c r="G633" i="297"/>
  <c r="K632" i="297"/>
  <c r="J632" i="297"/>
  <c r="I632" i="297"/>
  <c r="H632" i="297"/>
  <c r="G632" i="297"/>
  <c r="K631" i="297"/>
  <c r="J631" i="297"/>
  <c r="I631" i="297"/>
  <c r="H631" i="297"/>
  <c r="G631" i="297"/>
  <c r="K630" i="297"/>
  <c r="J630" i="297"/>
  <c r="I630" i="297"/>
  <c r="H630" i="297"/>
  <c r="G630" i="297"/>
  <c r="K629" i="297"/>
  <c r="J629" i="297"/>
  <c r="I629" i="297"/>
  <c r="H629" i="297"/>
  <c r="G629" i="297"/>
  <c r="K628" i="297"/>
  <c r="J628" i="297"/>
  <c r="I628" i="297"/>
  <c r="H628" i="297"/>
  <c r="G628" i="297"/>
  <c r="K627" i="297"/>
  <c r="J627" i="297"/>
  <c r="I627" i="297"/>
  <c r="H627" i="297"/>
  <c r="G627" i="297"/>
  <c r="K626" i="297"/>
  <c r="J626" i="297"/>
  <c r="I626" i="297"/>
  <c r="H626" i="297"/>
  <c r="G626" i="297"/>
  <c r="K625" i="297"/>
  <c r="J625" i="297"/>
  <c r="I625" i="297"/>
  <c r="H625" i="297"/>
  <c r="G625" i="297"/>
  <c r="K624" i="297"/>
  <c r="J624" i="297"/>
  <c r="I624" i="297"/>
  <c r="H624" i="297"/>
  <c r="G624" i="297"/>
  <c r="K623" i="297"/>
  <c r="J623" i="297"/>
  <c r="I623" i="297"/>
  <c r="H623" i="297"/>
  <c r="G623" i="297"/>
  <c r="K622" i="297"/>
  <c r="J622" i="297"/>
  <c r="I622" i="297"/>
  <c r="H622" i="297"/>
  <c r="G622" i="297"/>
  <c r="K621" i="297"/>
  <c r="J621" i="297"/>
  <c r="I621" i="297"/>
  <c r="H621" i="297"/>
  <c r="G621" i="297"/>
  <c r="K620" i="297"/>
  <c r="J620" i="297"/>
  <c r="I620" i="297"/>
  <c r="H620" i="297"/>
  <c r="G620" i="297"/>
  <c r="K619" i="297"/>
  <c r="J619" i="297"/>
  <c r="I619" i="297"/>
  <c r="H619" i="297"/>
  <c r="G619" i="297"/>
  <c r="K618" i="297"/>
  <c r="J618" i="297"/>
  <c r="I618" i="297"/>
  <c r="H618" i="297"/>
  <c r="G618" i="297"/>
  <c r="K617" i="297"/>
  <c r="J617" i="297"/>
  <c r="I617" i="297"/>
  <c r="H617" i="297"/>
  <c r="G617" i="297"/>
  <c r="K616" i="297"/>
  <c r="J616" i="297"/>
  <c r="I616" i="297"/>
  <c r="H616" i="297"/>
  <c r="G616" i="297"/>
  <c r="K615" i="297"/>
  <c r="J615" i="297"/>
  <c r="I615" i="297"/>
  <c r="H615" i="297"/>
  <c r="G615" i="297"/>
  <c r="K614" i="297"/>
  <c r="J614" i="297"/>
  <c r="I614" i="297"/>
  <c r="H614" i="297"/>
  <c r="G614" i="297"/>
  <c r="K613" i="297"/>
  <c r="J613" i="297"/>
  <c r="I613" i="297"/>
  <c r="H613" i="297"/>
  <c r="G613" i="297"/>
  <c r="K612" i="297"/>
  <c r="J612" i="297"/>
  <c r="I612" i="297"/>
  <c r="H612" i="297"/>
  <c r="G612" i="297"/>
  <c r="K611" i="297"/>
  <c r="J611" i="297"/>
  <c r="I611" i="297"/>
  <c r="H611" i="297"/>
  <c r="G611" i="297"/>
  <c r="K610" i="297"/>
  <c r="J610" i="297"/>
  <c r="I610" i="297"/>
  <c r="H610" i="297"/>
  <c r="G610" i="297"/>
  <c r="K609" i="297"/>
  <c r="J609" i="297"/>
  <c r="I609" i="297"/>
  <c r="H609" i="297"/>
  <c r="G609" i="297"/>
  <c r="K608" i="297"/>
  <c r="J608" i="297"/>
  <c r="I608" i="297"/>
  <c r="H608" i="297"/>
  <c r="G608" i="297"/>
  <c r="K607" i="297"/>
  <c r="J607" i="297"/>
  <c r="I607" i="297"/>
  <c r="H607" i="297"/>
  <c r="G607" i="297"/>
  <c r="K606" i="297"/>
  <c r="J606" i="297"/>
  <c r="I606" i="297"/>
  <c r="H606" i="297"/>
  <c r="G606" i="297"/>
  <c r="K605" i="297"/>
  <c r="J605" i="297"/>
  <c r="I605" i="297"/>
  <c r="H605" i="297"/>
  <c r="G605" i="297"/>
  <c r="K604" i="297"/>
  <c r="J604" i="297"/>
  <c r="I604" i="297"/>
  <c r="H604" i="297"/>
  <c r="G604" i="297"/>
  <c r="K603" i="297"/>
  <c r="J603" i="297"/>
  <c r="I603" i="297"/>
  <c r="H603" i="297"/>
  <c r="G603" i="297"/>
  <c r="K602" i="297"/>
  <c r="J602" i="297"/>
  <c r="I602" i="297"/>
  <c r="H602" i="297"/>
  <c r="G602" i="297"/>
  <c r="K601" i="297"/>
  <c r="J601" i="297"/>
  <c r="I601" i="297"/>
  <c r="H601" i="297"/>
  <c r="G601" i="297"/>
  <c r="K600" i="297"/>
  <c r="J600" i="297"/>
  <c r="I600" i="297"/>
  <c r="H600" i="297"/>
  <c r="G600" i="297"/>
  <c r="K599" i="297"/>
  <c r="J599" i="297"/>
  <c r="I599" i="297"/>
  <c r="H599" i="297"/>
  <c r="G599" i="297"/>
  <c r="K598" i="297"/>
  <c r="J598" i="297"/>
  <c r="I598" i="297"/>
  <c r="H598" i="297"/>
  <c r="G598" i="297"/>
  <c r="K597" i="297"/>
  <c r="J597" i="297"/>
  <c r="I597" i="297"/>
  <c r="H597" i="297"/>
  <c r="G597" i="297"/>
  <c r="K596" i="297"/>
  <c r="J596" i="297"/>
  <c r="I596" i="297"/>
  <c r="H596" i="297"/>
  <c r="G596" i="297"/>
  <c r="K595" i="297"/>
  <c r="J595" i="297"/>
  <c r="I595" i="297"/>
  <c r="H595" i="297"/>
  <c r="G595" i="297"/>
  <c r="K594" i="297"/>
  <c r="J594" i="297"/>
  <c r="I594" i="297"/>
  <c r="H594" i="297"/>
  <c r="G594" i="297"/>
  <c r="K593" i="297"/>
  <c r="J593" i="297"/>
  <c r="I593" i="297"/>
  <c r="H593" i="297"/>
  <c r="G593" i="297"/>
  <c r="K592" i="297"/>
  <c r="J592" i="297"/>
  <c r="I592" i="297"/>
  <c r="H592" i="297"/>
  <c r="G592" i="297"/>
  <c r="K591" i="297"/>
  <c r="J591" i="297"/>
  <c r="I591" i="297"/>
  <c r="H591" i="297"/>
  <c r="G591" i="297"/>
  <c r="K590" i="297"/>
  <c r="J590" i="297"/>
  <c r="I590" i="297"/>
  <c r="H590" i="297"/>
  <c r="G590" i="297"/>
  <c r="K589" i="297"/>
  <c r="J589" i="297"/>
  <c r="I589" i="297"/>
  <c r="H589" i="297"/>
  <c r="G589" i="297"/>
  <c r="K588" i="297"/>
  <c r="J588" i="297"/>
  <c r="I588" i="297"/>
  <c r="H588" i="297"/>
  <c r="G588" i="297"/>
  <c r="K587" i="297"/>
  <c r="J587" i="297"/>
  <c r="I587" i="297"/>
  <c r="H587" i="297"/>
  <c r="G587" i="297"/>
  <c r="K586" i="297"/>
  <c r="J586" i="297"/>
  <c r="I586" i="297"/>
  <c r="H586" i="297"/>
  <c r="G586" i="297"/>
  <c r="K585" i="297"/>
  <c r="J585" i="297"/>
  <c r="I585" i="297"/>
  <c r="H585" i="297"/>
  <c r="G585" i="297"/>
  <c r="K584" i="297"/>
  <c r="J584" i="297"/>
  <c r="I584" i="297"/>
  <c r="H584" i="297"/>
  <c r="G584" i="297"/>
  <c r="K583" i="297"/>
  <c r="J583" i="297"/>
  <c r="I583" i="297"/>
  <c r="H583" i="297"/>
  <c r="G583" i="297"/>
  <c r="K582" i="297"/>
  <c r="J582" i="297"/>
  <c r="I582" i="297"/>
  <c r="H582" i="297"/>
  <c r="G582" i="297"/>
  <c r="K581" i="297"/>
  <c r="J581" i="297"/>
  <c r="I581" i="297"/>
  <c r="H581" i="297"/>
  <c r="G581" i="297"/>
  <c r="K580" i="297"/>
  <c r="J580" i="297"/>
  <c r="I580" i="297"/>
  <c r="H580" i="297"/>
  <c r="G580" i="297"/>
  <c r="K579" i="297"/>
  <c r="J579" i="297"/>
  <c r="I579" i="297"/>
  <c r="H579" i="297"/>
  <c r="G579" i="297"/>
  <c r="K578" i="297"/>
  <c r="J578" i="297"/>
  <c r="I578" i="297"/>
  <c r="H578" i="297"/>
  <c r="G578" i="297"/>
  <c r="K577" i="297"/>
  <c r="J577" i="297"/>
  <c r="I577" i="297"/>
  <c r="H577" i="297"/>
  <c r="G577" i="297"/>
  <c r="K576" i="297"/>
  <c r="J576" i="297"/>
  <c r="I576" i="297"/>
  <c r="H576" i="297"/>
  <c r="G576" i="297"/>
  <c r="K575" i="297"/>
  <c r="J575" i="297"/>
  <c r="I575" i="297"/>
  <c r="H575" i="297"/>
  <c r="G575" i="297"/>
  <c r="K574" i="297"/>
  <c r="J574" i="297"/>
  <c r="I574" i="297"/>
  <c r="H574" i="297"/>
  <c r="G574" i="297"/>
  <c r="K573" i="297"/>
  <c r="J573" i="297"/>
  <c r="I573" i="297"/>
  <c r="H573" i="297"/>
  <c r="G573" i="297"/>
  <c r="K572" i="297"/>
  <c r="J572" i="297"/>
  <c r="I572" i="297"/>
  <c r="H572" i="297"/>
  <c r="G572" i="297"/>
  <c r="K571" i="297"/>
  <c r="J571" i="297"/>
  <c r="I571" i="297"/>
  <c r="H571" i="297"/>
  <c r="G571" i="297"/>
  <c r="K570" i="297"/>
  <c r="J570" i="297"/>
  <c r="I570" i="297"/>
  <c r="H570" i="297"/>
  <c r="G570" i="297"/>
  <c r="K569" i="297"/>
  <c r="J569" i="297"/>
  <c r="I569" i="297"/>
  <c r="H569" i="297"/>
  <c r="G569" i="297"/>
  <c r="K568" i="297"/>
  <c r="J568" i="297"/>
  <c r="I568" i="297"/>
  <c r="H568" i="297"/>
  <c r="G568" i="297"/>
  <c r="K567" i="297"/>
  <c r="J567" i="297"/>
  <c r="I567" i="297"/>
  <c r="H567" i="297"/>
  <c r="G567" i="297"/>
  <c r="K566" i="297"/>
  <c r="J566" i="297"/>
  <c r="I566" i="297"/>
  <c r="H566" i="297"/>
  <c r="G566" i="297"/>
  <c r="K565" i="297"/>
  <c r="J565" i="297"/>
  <c r="I565" i="297"/>
  <c r="H565" i="297"/>
  <c r="G565" i="297"/>
  <c r="K564" i="297"/>
  <c r="J564" i="297"/>
  <c r="I564" i="297"/>
  <c r="H564" i="297"/>
  <c r="G564" i="297"/>
  <c r="K563" i="297"/>
  <c r="J563" i="297"/>
  <c r="I563" i="297"/>
  <c r="H563" i="297"/>
  <c r="G563" i="297"/>
  <c r="K562" i="297"/>
  <c r="J562" i="297"/>
  <c r="I562" i="297"/>
  <c r="H562" i="297"/>
  <c r="G562" i="297"/>
  <c r="K561" i="297"/>
  <c r="J561" i="297"/>
  <c r="I561" i="297"/>
  <c r="H561" i="297"/>
  <c r="G561" i="297"/>
  <c r="K560" i="297"/>
  <c r="J560" i="297"/>
  <c r="I560" i="297"/>
  <c r="H560" i="297"/>
  <c r="G560" i="297"/>
  <c r="K559" i="297"/>
  <c r="J559" i="297"/>
  <c r="I559" i="297"/>
  <c r="H559" i="297"/>
  <c r="G559" i="297"/>
  <c r="K558" i="297"/>
  <c r="J558" i="297"/>
  <c r="I558" i="297"/>
  <c r="H558" i="297"/>
  <c r="G558" i="297"/>
  <c r="K557" i="297"/>
  <c r="J557" i="297"/>
  <c r="I557" i="297"/>
  <c r="H557" i="297"/>
  <c r="G557" i="297"/>
  <c r="K556" i="297"/>
  <c r="J556" i="297"/>
  <c r="I556" i="297"/>
  <c r="H556" i="297"/>
  <c r="G556" i="297"/>
  <c r="K555" i="297"/>
  <c r="J555" i="297"/>
  <c r="I555" i="297"/>
  <c r="H555" i="297"/>
  <c r="G555" i="297"/>
  <c r="K554" i="297"/>
  <c r="J554" i="297"/>
  <c r="I554" i="297"/>
  <c r="H554" i="297"/>
  <c r="G554" i="297"/>
  <c r="K553" i="297"/>
  <c r="J553" i="297"/>
  <c r="I553" i="297"/>
  <c r="H553" i="297"/>
  <c r="G553" i="297"/>
  <c r="K552" i="297"/>
  <c r="J552" i="297"/>
  <c r="I552" i="297"/>
  <c r="H552" i="297"/>
  <c r="G552" i="297"/>
  <c r="K551" i="297"/>
  <c r="J551" i="297"/>
  <c r="I551" i="297"/>
  <c r="H551" i="297"/>
  <c r="G551" i="297"/>
  <c r="K550" i="297"/>
  <c r="J550" i="297"/>
  <c r="I550" i="297"/>
  <c r="H550" i="297"/>
  <c r="G550" i="297"/>
  <c r="K549" i="297"/>
  <c r="J549" i="297"/>
  <c r="I549" i="297"/>
  <c r="H549" i="297"/>
  <c r="G549" i="297"/>
  <c r="K548" i="297"/>
  <c r="J548" i="297"/>
  <c r="I548" i="297"/>
  <c r="H548" i="297"/>
  <c r="G548" i="297"/>
  <c r="K547" i="297"/>
  <c r="J547" i="297"/>
  <c r="I547" i="297"/>
  <c r="H547" i="297"/>
  <c r="G547" i="297"/>
  <c r="K546" i="297"/>
  <c r="J546" i="297"/>
  <c r="I546" i="297"/>
  <c r="H546" i="297"/>
  <c r="G546" i="297"/>
  <c r="K545" i="297"/>
  <c r="J545" i="297"/>
  <c r="I545" i="297"/>
  <c r="H545" i="297"/>
  <c r="G545" i="297"/>
  <c r="K544" i="297"/>
  <c r="J544" i="297"/>
  <c r="I544" i="297"/>
  <c r="H544" i="297"/>
  <c r="G544" i="297"/>
  <c r="K543" i="297"/>
  <c r="J543" i="297"/>
  <c r="I543" i="297"/>
  <c r="H543" i="297"/>
  <c r="G543" i="297"/>
  <c r="K542" i="297"/>
  <c r="J542" i="297"/>
  <c r="I542" i="297"/>
  <c r="H542" i="297"/>
  <c r="G542" i="297"/>
  <c r="K541" i="297"/>
  <c r="J541" i="297"/>
  <c r="I541" i="297"/>
  <c r="H541" i="297"/>
  <c r="G541" i="297"/>
  <c r="K540" i="297"/>
  <c r="J540" i="297"/>
  <c r="I540" i="297"/>
  <c r="H540" i="297"/>
  <c r="G540" i="297"/>
  <c r="K539" i="297"/>
  <c r="J539" i="297"/>
  <c r="I539" i="297"/>
  <c r="H539" i="297"/>
  <c r="G539" i="297"/>
  <c r="K538" i="297"/>
  <c r="J538" i="297"/>
  <c r="I538" i="297"/>
  <c r="H538" i="297"/>
  <c r="G538" i="297"/>
  <c r="K537" i="297"/>
  <c r="J537" i="297"/>
  <c r="I537" i="297"/>
  <c r="H537" i="297"/>
  <c r="G537" i="297"/>
  <c r="K536" i="297"/>
  <c r="J536" i="297"/>
  <c r="I536" i="297"/>
  <c r="H536" i="297"/>
  <c r="G536" i="297"/>
  <c r="K535" i="297"/>
  <c r="J535" i="297"/>
  <c r="I535" i="297"/>
  <c r="H535" i="297"/>
  <c r="G535" i="297"/>
  <c r="K534" i="297"/>
  <c r="J534" i="297"/>
  <c r="I534" i="297"/>
  <c r="H534" i="297"/>
  <c r="G534" i="297"/>
  <c r="K533" i="297"/>
  <c r="J533" i="297"/>
  <c r="I533" i="297"/>
  <c r="H533" i="297"/>
  <c r="G533" i="297"/>
  <c r="K532" i="297"/>
  <c r="J532" i="297"/>
  <c r="I532" i="297"/>
  <c r="H532" i="297"/>
  <c r="G532" i="297"/>
  <c r="K531" i="297"/>
  <c r="J531" i="297"/>
  <c r="I531" i="297"/>
  <c r="H531" i="297"/>
  <c r="G531" i="297"/>
  <c r="K530" i="297"/>
  <c r="J530" i="297"/>
  <c r="I530" i="297"/>
  <c r="H530" i="297"/>
  <c r="G530" i="297"/>
  <c r="K529" i="297"/>
  <c r="J529" i="297"/>
  <c r="I529" i="297"/>
  <c r="H529" i="297"/>
  <c r="G529" i="297"/>
  <c r="K528" i="297"/>
  <c r="J528" i="297"/>
  <c r="I528" i="297"/>
  <c r="H528" i="297"/>
  <c r="G528" i="297"/>
  <c r="K527" i="297"/>
  <c r="J527" i="297"/>
  <c r="I527" i="297"/>
  <c r="H527" i="297"/>
  <c r="G527" i="297"/>
  <c r="K526" i="297"/>
  <c r="J526" i="297"/>
  <c r="I526" i="297"/>
  <c r="H526" i="297"/>
  <c r="G526" i="297"/>
  <c r="K525" i="297"/>
  <c r="J525" i="297"/>
  <c r="I525" i="297"/>
  <c r="H525" i="297"/>
  <c r="G525" i="297"/>
  <c r="K524" i="297"/>
  <c r="J524" i="297"/>
  <c r="I524" i="297"/>
  <c r="H524" i="297"/>
  <c r="G524" i="297"/>
  <c r="K523" i="297"/>
  <c r="J523" i="297"/>
  <c r="I523" i="297"/>
  <c r="H523" i="297"/>
  <c r="G523" i="297"/>
  <c r="K522" i="297"/>
  <c r="J522" i="297"/>
  <c r="I522" i="297"/>
  <c r="H522" i="297"/>
  <c r="G522" i="297"/>
  <c r="K521" i="297"/>
  <c r="J521" i="297"/>
  <c r="I521" i="297"/>
  <c r="H521" i="297"/>
  <c r="G521" i="297"/>
  <c r="K520" i="297"/>
  <c r="J520" i="297"/>
  <c r="I520" i="297"/>
  <c r="H520" i="297"/>
  <c r="G520" i="297"/>
  <c r="K519" i="297"/>
  <c r="J519" i="297"/>
  <c r="I519" i="297"/>
  <c r="H519" i="297"/>
  <c r="G519" i="297"/>
  <c r="K518" i="297"/>
  <c r="J518" i="297"/>
  <c r="I518" i="297"/>
  <c r="H518" i="297"/>
  <c r="G518" i="297"/>
  <c r="K517" i="297"/>
  <c r="J517" i="297"/>
  <c r="I517" i="297"/>
  <c r="H517" i="297"/>
  <c r="G517" i="297"/>
  <c r="K516" i="297"/>
  <c r="J516" i="297"/>
  <c r="I516" i="297"/>
  <c r="H516" i="297"/>
  <c r="G516" i="297"/>
  <c r="K515" i="297"/>
  <c r="J515" i="297"/>
  <c r="I515" i="297"/>
  <c r="H515" i="297"/>
  <c r="G515" i="297"/>
  <c r="K514" i="297"/>
  <c r="J514" i="297"/>
  <c r="I514" i="297"/>
  <c r="H514" i="297"/>
  <c r="G514" i="297"/>
  <c r="K513" i="297"/>
  <c r="J513" i="297"/>
  <c r="I513" i="297"/>
  <c r="H513" i="297"/>
  <c r="G513" i="297"/>
  <c r="K512" i="297"/>
  <c r="J512" i="297"/>
  <c r="I512" i="297"/>
  <c r="H512" i="297"/>
  <c r="G512" i="297"/>
  <c r="K511" i="297"/>
  <c r="J511" i="297"/>
  <c r="I511" i="297"/>
  <c r="H511" i="297"/>
  <c r="G511" i="297"/>
  <c r="K510" i="297"/>
  <c r="J510" i="297"/>
  <c r="I510" i="297"/>
  <c r="H510" i="297"/>
  <c r="G510" i="297"/>
  <c r="K509" i="297"/>
  <c r="J509" i="297"/>
  <c r="I509" i="297"/>
  <c r="H509" i="297"/>
  <c r="G509" i="297"/>
  <c r="K508" i="297"/>
  <c r="J508" i="297"/>
  <c r="I508" i="297"/>
  <c r="H508" i="297"/>
  <c r="G508" i="297"/>
  <c r="K507" i="297"/>
  <c r="J507" i="297"/>
  <c r="I507" i="297"/>
  <c r="H507" i="297"/>
  <c r="G507" i="297"/>
  <c r="K506" i="297"/>
  <c r="J506" i="297"/>
  <c r="I506" i="297"/>
  <c r="H506" i="297"/>
  <c r="G506" i="297"/>
  <c r="K505" i="297"/>
  <c r="J505" i="297"/>
  <c r="I505" i="297"/>
  <c r="H505" i="297"/>
  <c r="G505" i="297"/>
  <c r="K504" i="297"/>
  <c r="J504" i="297"/>
  <c r="I504" i="297"/>
  <c r="H504" i="297"/>
  <c r="G504" i="297"/>
  <c r="K503" i="297"/>
  <c r="J503" i="297"/>
  <c r="I503" i="297"/>
  <c r="H503" i="297"/>
  <c r="G503" i="297"/>
  <c r="K502" i="297"/>
  <c r="J502" i="297"/>
  <c r="I502" i="297"/>
  <c r="H502" i="297"/>
  <c r="G502" i="297"/>
  <c r="K501" i="297"/>
  <c r="J501" i="297"/>
  <c r="I501" i="297"/>
  <c r="H501" i="297"/>
  <c r="G501" i="297"/>
  <c r="K500" i="297"/>
  <c r="J500" i="297"/>
  <c r="I500" i="297"/>
  <c r="H500" i="297"/>
  <c r="G500" i="297"/>
  <c r="K499" i="297"/>
  <c r="J499" i="297"/>
  <c r="I499" i="297"/>
  <c r="H499" i="297"/>
  <c r="G499" i="297"/>
  <c r="K498" i="297"/>
  <c r="J498" i="297"/>
  <c r="I498" i="297"/>
  <c r="H498" i="297"/>
  <c r="G498" i="297"/>
  <c r="K497" i="297"/>
  <c r="J497" i="297"/>
  <c r="I497" i="297"/>
  <c r="H497" i="297"/>
  <c r="G497" i="297"/>
  <c r="K496" i="297"/>
  <c r="J496" i="297"/>
  <c r="I496" i="297"/>
  <c r="H496" i="297"/>
  <c r="G496" i="297"/>
  <c r="K495" i="297"/>
  <c r="J495" i="297"/>
  <c r="I495" i="297"/>
  <c r="H495" i="297"/>
  <c r="G495" i="297"/>
  <c r="K494" i="297"/>
  <c r="J494" i="297"/>
  <c r="I494" i="297"/>
  <c r="H494" i="297"/>
  <c r="G494" i="297"/>
  <c r="K493" i="297"/>
  <c r="J493" i="297"/>
  <c r="I493" i="297"/>
  <c r="H493" i="297"/>
  <c r="G493" i="297"/>
  <c r="K492" i="297"/>
  <c r="J492" i="297"/>
  <c r="I492" i="297"/>
  <c r="H492" i="297"/>
  <c r="G492" i="297"/>
  <c r="K491" i="297"/>
  <c r="J491" i="297"/>
  <c r="I491" i="297"/>
  <c r="H491" i="297"/>
  <c r="G491" i="297"/>
  <c r="K490" i="297"/>
  <c r="J490" i="297"/>
  <c r="I490" i="297"/>
  <c r="H490" i="297"/>
  <c r="G490" i="297"/>
  <c r="K489" i="297"/>
  <c r="J489" i="297"/>
  <c r="I489" i="297"/>
  <c r="H489" i="297"/>
  <c r="G489" i="297"/>
  <c r="K488" i="297"/>
  <c r="J488" i="297"/>
  <c r="I488" i="297"/>
  <c r="H488" i="297"/>
  <c r="G488" i="297"/>
  <c r="K487" i="297"/>
  <c r="J487" i="297"/>
  <c r="I487" i="297"/>
  <c r="H487" i="297"/>
  <c r="G487" i="297"/>
  <c r="K486" i="297"/>
  <c r="J486" i="297"/>
  <c r="I486" i="297"/>
  <c r="H486" i="297"/>
  <c r="G486" i="297"/>
  <c r="K485" i="297"/>
  <c r="J485" i="297"/>
  <c r="I485" i="297"/>
  <c r="H485" i="297"/>
  <c r="G485" i="297"/>
  <c r="K484" i="297"/>
  <c r="J484" i="297"/>
  <c r="I484" i="297"/>
  <c r="H484" i="297"/>
  <c r="G484" i="297"/>
  <c r="K483" i="297"/>
  <c r="J483" i="297"/>
  <c r="I483" i="297"/>
  <c r="H483" i="297"/>
  <c r="G483" i="297"/>
  <c r="K482" i="297"/>
  <c r="J482" i="297"/>
  <c r="I482" i="297"/>
  <c r="H482" i="297"/>
  <c r="G482" i="297"/>
  <c r="K481" i="297"/>
  <c r="J481" i="297"/>
  <c r="I481" i="297"/>
  <c r="H481" i="297"/>
  <c r="G481" i="297"/>
  <c r="K480" i="297"/>
  <c r="J480" i="297"/>
  <c r="I480" i="297"/>
  <c r="H480" i="297"/>
  <c r="G480" i="297"/>
  <c r="K479" i="297"/>
  <c r="J479" i="297"/>
  <c r="I479" i="297"/>
  <c r="H479" i="297"/>
  <c r="G479" i="297"/>
  <c r="K478" i="297"/>
  <c r="J478" i="297"/>
  <c r="I478" i="297"/>
  <c r="H478" i="297"/>
  <c r="G478" i="297"/>
  <c r="K477" i="297"/>
  <c r="J477" i="297"/>
  <c r="I477" i="297"/>
  <c r="H477" i="297"/>
  <c r="G477" i="297"/>
  <c r="K476" i="297"/>
  <c r="J476" i="297"/>
  <c r="I476" i="297"/>
  <c r="H476" i="297"/>
  <c r="G476" i="297"/>
  <c r="K475" i="297"/>
  <c r="J475" i="297"/>
  <c r="I475" i="297"/>
  <c r="H475" i="297"/>
  <c r="G475" i="297"/>
  <c r="K474" i="297"/>
  <c r="J474" i="297"/>
  <c r="I474" i="297"/>
  <c r="H474" i="297"/>
  <c r="G474" i="297"/>
  <c r="K473" i="297"/>
  <c r="J473" i="297"/>
  <c r="I473" i="297"/>
  <c r="H473" i="297"/>
  <c r="G473" i="297"/>
  <c r="K472" i="297"/>
  <c r="J472" i="297"/>
  <c r="I472" i="297"/>
  <c r="H472" i="297"/>
  <c r="G472" i="297"/>
  <c r="K471" i="297"/>
  <c r="J471" i="297"/>
  <c r="I471" i="297"/>
  <c r="H471" i="297"/>
  <c r="G471" i="297"/>
  <c r="K470" i="297"/>
  <c r="J470" i="297"/>
  <c r="I470" i="297"/>
  <c r="H470" i="297"/>
  <c r="G470" i="297"/>
  <c r="K469" i="297"/>
  <c r="J469" i="297"/>
  <c r="I469" i="297"/>
  <c r="H469" i="297"/>
  <c r="G469" i="297"/>
  <c r="K468" i="297"/>
  <c r="J468" i="297"/>
  <c r="I468" i="297"/>
  <c r="H468" i="297"/>
  <c r="G468" i="297"/>
  <c r="K467" i="297"/>
  <c r="J467" i="297"/>
  <c r="I467" i="297"/>
  <c r="H467" i="297"/>
  <c r="G467" i="297"/>
  <c r="K466" i="297"/>
  <c r="J466" i="297"/>
  <c r="I466" i="297"/>
  <c r="H466" i="297"/>
  <c r="G466" i="297"/>
  <c r="K465" i="297"/>
  <c r="J465" i="297"/>
  <c r="I465" i="297"/>
  <c r="H465" i="297"/>
  <c r="G465" i="297"/>
  <c r="K464" i="297"/>
  <c r="J464" i="297"/>
  <c r="I464" i="297"/>
  <c r="H464" i="297"/>
  <c r="G464" i="297"/>
  <c r="K463" i="297"/>
  <c r="J463" i="297"/>
  <c r="I463" i="297"/>
  <c r="H463" i="297"/>
  <c r="G463" i="297"/>
  <c r="K462" i="297"/>
  <c r="J462" i="297"/>
  <c r="I462" i="297"/>
  <c r="H462" i="297"/>
  <c r="G462" i="297"/>
  <c r="K461" i="297"/>
  <c r="J461" i="297"/>
  <c r="I461" i="297"/>
  <c r="H461" i="297"/>
  <c r="G461" i="297"/>
  <c r="K460" i="297"/>
  <c r="J460" i="297"/>
  <c r="I460" i="297"/>
  <c r="H460" i="297"/>
  <c r="G460" i="297"/>
  <c r="K459" i="297"/>
  <c r="J459" i="297"/>
  <c r="I459" i="297"/>
  <c r="H459" i="297"/>
  <c r="G459" i="297"/>
  <c r="K458" i="297"/>
  <c r="J458" i="297"/>
  <c r="I458" i="297"/>
  <c r="H458" i="297"/>
  <c r="G458" i="297"/>
  <c r="K457" i="297"/>
  <c r="J457" i="297"/>
  <c r="I457" i="297"/>
  <c r="H457" i="297"/>
  <c r="G457" i="297"/>
  <c r="K456" i="297"/>
  <c r="J456" i="297"/>
  <c r="I456" i="297"/>
  <c r="H456" i="297"/>
  <c r="G456" i="297"/>
  <c r="K455" i="297"/>
  <c r="J455" i="297"/>
  <c r="I455" i="297"/>
  <c r="H455" i="297"/>
  <c r="G455" i="297"/>
  <c r="K454" i="297"/>
  <c r="J454" i="297"/>
  <c r="I454" i="297"/>
  <c r="H454" i="297"/>
  <c r="G454" i="297"/>
  <c r="K453" i="297"/>
  <c r="J453" i="297"/>
  <c r="I453" i="297"/>
  <c r="H453" i="297"/>
  <c r="G453" i="297"/>
  <c r="K452" i="297"/>
  <c r="J452" i="297"/>
  <c r="I452" i="297"/>
  <c r="H452" i="297"/>
  <c r="G452" i="297"/>
  <c r="K451" i="297"/>
  <c r="J451" i="297"/>
  <c r="I451" i="297"/>
  <c r="H451" i="297"/>
  <c r="G451" i="297"/>
  <c r="K450" i="297"/>
  <c r="J450" i="297"/>
  <c r="I450" i="297"/>
  <c r="H450" i="297"/>
  <c r="G450" i="297"/>
  <c r="K449" i="297"/>
  <c r="J449" i="297"/>
  <c r="I449" i="297"/>
  <c r="H449" i="297"/>
  <c r="G449" i="297"/>
  <c r="K448" i="297"/>
  <c r="J448" i="297"/>
  <c r="I448" i="297"/>
  <c r="H448" i="297"/>
  <c r="G448" i="297"/>
  <c r="K447" i="297"/>
  <c r="J447" i="297"/>
  <c r="I447" i="297"/>
  <c r="H447" i="297"/>
  <c r="G447" i="297"/>
  <c r="K446" i="297"/>
  <c r="J446" i="297"/>
  <c r="I446" i="297"/>
  <c r="H446" i="297"/>
  <c r="G446" i="297"/>
  <c r="K445" i="297"/>
  <c r="J445" i="297"/>
  <c r="I445" i="297"/>
  <c r="H445" i="297"/>
  <c r="G445" i="297"/>
  <c r="K444" i="297"/>
  <c r="J444" i="297"/>
  <c r="I444" i="297"/>
  <c r="H444" i="297"/>
  <c r="G444" i="297"/>
  <c r="K443" i="297"/>
  <c r="J443" i="297"/>
  <c r="I443" i="297"/>
  <c r="H443" i="297"/>
  <c r="G443" i="297"/>
  <c r="K442" i="297"/>
  <c r="J442" i="297"/>
  <c r="I442" i="297"/>
  <c r="H442" i="297"/>
  <c r="G442" i="297"/>
  <c r="K441" i="297"/>
  <c r="J441" i="297"/>
  <c r="I441" i="297"/>
  <c r="H441" i="297"/>
  <c r="G441" i="297"/>
  <c r="K440" i="297"/>
  <c r="J440" i="297"/>
  <c r="I440" i="297"/>
  <c r="H440" i="297"/>
  <c r="G440" i="297"/>
  <c r="K439" i="297"/>
  <c r="J439" i="297"/>
  <c r="I439" i="297"/>
  <c r="H439" i="297"/>
  <c r="G439" i="297"/>
  <c r="K438" i="297"/>
  <c r="J438" i="297"/>
  <c r="I438" i="297"/>
  <c r="H438" i="297"/>
  <c r="G438" i="297"/>
  <c r="K437" i="297"/>
  <c r="J437" i="297"/>
  <c r="I437" i="297"/>
  <c r="H437" i="297"/>
  <c r="G437" i="297"/>
  <c r="K436" i="297"/>
  <c r="J436" i="297"/>
  <c r="I436" i="297"/>
  <c r="H436" i="297"/>
  <c r="G436" i="297"/>
  <c r="K435" i="297"/>
  <c r="J435" i="297"/>
  <c r="I435" i="297"/>
  <c r="H435" i="297"/>
  <c r="G435" i="297"/>
  <c r="K434" i="297"/>
  <c r="J434" i="297"/>
  <c r="I434" i="297"/>
  <c r="H434" i="297"/>
  <c r="G434" i="297"/>
  <c r="K433" i="297"/>
  <c r="J433" i="297"/>
  <c r="I433" i="297"/>
  <c r="H433" i="297"/>
  <c r="G433" i="297"/>
  <c r="K432" i="297"/>
  <c r="J432" i="297"/>
  <c r="I432" i="297"/>
  <c r="H432" i="297"/>
  <c r="G432" i="297"/>
  <c r="K431" i="297"/>
  <c r="J431" i="297"/>
  <c r="I431" i="297"/>
  <c r="H431" i="297"/>
  <c r="G431" i="297"/>
  <c r="K430" i="297"/>
  <c r="J430" i="297"/>
  <c r="I430" i="297"/>
  <c r="H430" i="297"/>
  <c r="G430" i="297"/>
  <c r="K429" i="297"/>
  <c r="J429" i="297"/>
  <c r="I429" i="297"/>
  <c r="H429" i="297"/>
  <c r="G429" i="297"/>
  <c r="K428" i="297"/>
  <c r="J428" i="297"/>
  <c r="I428" i="297"/>
  <c r="H428" i="297"/>
  <c r="G428" i="297"/>
  <c r="K427" i="297"/>
  <c r="J427" i="297"/>
  <c r="I427" i="297"/>
  <c r="H427" i="297"/>
  <c r="G427" i="297"/>
  <c r="K426" i="297"/>
  <c r="J426" i="297"/>
  <c r="I426" i="297"/>
  <c r="H426" i="297"/>
  <c r="G426" i="297"/>
  <c r="K425" i="297"/>
  <c r="J425" i="297"/>
  <c r="I425" i="297"/>
  <c r="H425" i="297"/>
  <c r="G425" i="297"/>
  <c r="K424" i="297"/>
  <c r="J424" i="297"/>
  <c r="I424" i="297"/>
  <c r="H424" i="297"/>
  <c r="G424" i="297"/>
  <c r="K423" i="297"/>
  <c r="J423" i="297"/>
  <c r="I423" i="297"/>
  <c r="H423" i="297"/>
  <c r="G423" i="297"/>
  <c r="K422" i="297"/>
  <c r="J422" i="297"/>
  <c r="I422" i="297"/>
  <c r="H422" i="297"/>
  <c r="G422" i="297"/>
  <c r="K421" i="297"/>
  <c r="J421" i="297"/>
  <c r="I421" i="297"/>
  <c r="H421" i="297"/>
  <c r="G421" i="297"/>
  <c r="K420" i="297"/>
  <c r="J420" i="297"/>
  <c r="I420" i="297"/>
  <c r="H420" i="297"/>
  <c r="G420" i="297"/>
  <c r="K419" i="297"/>
  <c r="J419" i="297"/>
  <c r="I419" i="297"/>
  <c r="H419" i="297"/>
  <c r="G419" i="297"/>
  <c r="K418" i="297"/>
  <c r="J418" i="297"/>
  <c r="I418" i="297"/>
  <c r="H418" i="297"/>
  <c r="G418" i="297"/>
  <c r="K417" i="297"/>
  <c r="J417" i="297"/>
  <c r="I417" i="297"/>
  <c r="H417" i="297"/>
  <c r="G417" i="297"/>
  <c r="K416" i="297"/>
  <c r="J416" i="297"/>
  <c r="I416" i="297"/>
  <c r="H416" i="297"/>
  <c r="G416" i="297"/>
  <c r="K415" i="297"/>
  <c r="J415" i="297"/>
  <c r="I415" i="297"/>
  <c r="H415" i="297"/>
  <c r="G415" i="297"/>
  <c r="K414" i="297"/>
  <c r="J414" i="297"/>
  <c r="I414" i="297"/>
  <c r="H414" i="297"/>
  <c r="G414" i="297"/>
  <c r="K413" i="297"/>
  <c r="J413" i="297"/>
  <c r="I413" i="297"/>
  <c r="H413" i="297"/>
  <c r="G413" i="297"/>
  <c r="K412" i="297"/>
  <c r="J412" i="297"/>
  <c r="I412" i="297"/>
  <c r="H412" i="297"/>
  <c r="G412" i="297"/>
  <c r="K411" i="297"/>
  <c r="J411" i="297"/>
  <c r="I411" i="297"/>
  <c r="H411" i="297"/>
  <c r="G411" i="297"/>
  <c r="K410" i="297"/>
  <c r="J410" i="297"/>
  <c r="I410" i="297"/>
  <c r="H410" i="297"/>
  <c r="G410" i="297"/>
  <c r="K409" i="297"/>
  <c r="J409" i="297"/>
  <c r="I409" i="297"/>
  <c r="H409" i="297"/>
  <c r="G409" i="297"/>
  <c r="K408" i="297"/>
  <c r="J408" i="297"/>
  <c r="I408" i="297"/>
  <c r="H408" i="297"/>
  <c r="G408" i="297"/>
  <c r="K407" i="297"/>
  <c r="J407" i="297"/>
  <c r="I407" i="297"/>
  <c r="H407" i="297"/>
  <c r="G407" i="297"/>
  <c r="K406" i="297"/>
  <c r="J406" i="297"/>
  <c r="I406" i="297"/>
  <c r="H406" i="297"/>
  <c r="G406" i="297"/>
  <c r="K405" i="297"/>
  <c r="J405" i="297"/>
  <c r="I405" i="297"/>
  <c r="H405" i="297"/>
  <c r="G405" i="297"/>
  <c r="K404" i="297"/>
  <c r="J404" i="297"/>
  <c r="I404" i="297"/>
  <c r="H404" i="297"/>
  <c r="G404" i="297"/>
  <c r="K403" i="297"/>
  <c r="J403" i="297"/>
  <c r="I403" i="297"/>
  <c r="H403" i="297"/>
  <c r="G403" i="297"/>
  <c r="K402" i="297"/>
  <c r="J402" i="297"/>
  <c r="I402" i="297"/>
  <c r="H402" i="297"/>
  <c r="G402" i="297"/>
  <c r="K401" i="297"/>
  <c r="J401" i="297"/>
  <c r="I401" i="297"/>
  <c r="H401" i="297"/>
  <c r="G401" i="297"/>
  <c r="K400" i="297"/>
  <c r="J400" i="297"/>
  <c r="I400" i="297"/>
  <c r="H400" i="297"/>
  <c r="G400" i="297"/>
  <c r="K399" i="297"/>
  <c r="J399" i="297"/>
  <c r="I399" i="297"/>
  <c r="H399" i="297"/>
  <c r="G399" i="297"/>
  <c r="K398" i="297"/>
  <c r="J398" i="297"/>
  <c r="I398" i="297"/>
  <c r="H398" i="297"/>
  <c r="G398" i="297"/>
  <c r="K397" i="297"/>
  <c r="J397" i="297"/>
  <c r="I397" i="297"/>
  <c r="H397" i="297"/>
  <c r="G397" i="297"/>
  <c r="K396" i="297"/>
  <c r="J396" i="297"/>
  <c r="I396" i="297"/>
  <c r="H396" i="297"/>
  <c r="G396" i="297"/>
  <c r="K395" i="297"/>
  <c r="J395" i="297"/>
  <c r="I395" i="297"/>
  <c r="H395" i="297"/>
  <c r="G395" i="297"/>
  <c r="K394" i="297"/>
  <c r="J394" i="297"/>
  <c r="I394" i="297"/>
  <c r="H394" i="297"/>
  <c r="G394" i="297"/>
  <c r="K393" i="297"/>
  <c r="J393" i="297"/>
  <c r="I393" i="297"/>
  <c r="H393" i="297"/>
  <c r="G393" i="297"/>
  <c r="K392" i="297"/>
  <c r="J392" i="297"/>
  <c r="I392" i="297"/>
  <c r="H392" i="297"/>
  <c r="G392" i="297"/>
  <c r="K391" i="297"/>
  <c r="J391" i="297"/>
  <c r="I391" i="297"/>
  <c r="H391" i="297"/>
  <c r="G391" i="297"/>
  <c r="K390" i="297"/>
  <c r="J390" i="297"/>
  <c r="I390" i="297"/>
  <c r="H390" i="297"/>
  <c r="G390" i="297"/>
  <c r="K389" i="297"/>
  <c r="J389" i="297"/>
  <c r="I389" i="297"/>
  <c r="H389" i="297"/>
  <c r="G389" i="297"/>
  <c r="K388" i="297"/>
  <c r="J388" i="297"/>
  <c r="I388" i="297"/>
  <c r="H388" i="297"/>
  <c r="G388" i="297"/>
  <c r="K387" i="297"/>
  <c r="J387" i="297"/>
  <c r="I387" i="297"/>
  <c r="H387" i="297"/>
  <c r="G387" i="297"/>
  <c r="K386" i="297"/>
  <c r="J386" i="297"/>
  <c r="I386" i="297"/>
  <c r="H386" i="297"/>
  <c r="G386" i="297"/>
  <c r="K385" i="297"/>
  <c r="J385" i="297"/>
  <c r="I385" i="297"/>
  <c r="H385" i="297"/>
  <c r="G385" i="297"/>
  <c r="K384" i="297"/>
  <c r="J384" i="297"/>
  <c r="I384" i="297"/>
  <c r="H384" i="297"/>
  <c r="G384" i="297"/>
  <c r="K383" i="297"/>
  <c r="J383" i="297"/>
  <c r="I383" i="297"/>
  <c r="H383" i="297"/>
  <c r="G383" i="297"/>
  <c r="K382" i="297"/>
  <c r="J382" i="297"/>
  <c r="I382" i="297"/>
  <c r="H382" i="297"/>
  <c r="G382" i="297"/>
  <c r="K381" i="297"/>
  <c r="J381" i="297"/>
  <c r="I381" i="297"/>
  <c r="H381" i="297"/>
  <c r="G381" i="297"/>
  <c r="K380" i="297"/>
  <c r="J380" i="297"/>
  <c r="I380" i="297"/>
  <c r="H380" i="297"/>
  <c r="G380" i="297"/>
  <c r="K379" i="297"/>
  <c r="J379" i="297"/>
  <c r="I379" i="297"/>
  <c r="H379" i="297"/>
  <c r="G379" i="297"/>
  <c r="K378" i="297"/>
  <c r="J378" i="297"/>
  <c r="I378" i="297"/>
  <c r="H378" i="297"/>
  <c r="G378" i="297"/>
  <c r="K377" i="297"/>
  <c r="J377" i="297"/>
  <c r="I377" i="297"/>
  <c r="H377" i="297"/>
  <c r="G377" i="297"/>
  <c r="K376" i="297"/>
  <c r="J376" i="297"/>
  <c r="I376" i="297"/>
  <c r="H376" i="297"/>
  <c r="G376" i="297"/>
  <c r="K375" i="297"/>
  <c r="J375" i="297"/>
  <c r="I375" i="297"/>
  <c r="H375" i="297"/>
  <c r="G375" i="297"/>
  <c r="K374" i="297"/>
  <c r="J374" i="297"/>
  <c r="I374" i="297"/>
  <c r="H374" i="297"/>
  <c r="G374" i="297"/>
  <c r="K373" i="297"/>
  <c r="J373" i="297"/>
  <c r="I373" i="297"/>
  <c r="H373" i="297"/>
  <c r="G373" i="297"/>
  <c r="K372" i="297"/>
  <c r="J372" i="297"/>
  <c r="I372" i="297"/>
  <c r="H372" i="297"/>
  <c r="G372" i="297"/>
  <c r="K371" i="297"/>
  <c r="J371" i="297"/>
  <c r="I371" i="297"/>
  <c r="H371" i="297"/>
  <c r="G371" i="297"/>
  <c r="K370" i="297"/>
  <c r="J370" i="297"/>
  <c r="I370" i="297"/>
  <c r="H370" i="297"/>
  <c r="G370" i="297"/>
  <c r="K369" i="297"/>
  <c r="J369" i="297"/>
  <c r="I369" i="297"/>
  <c r="H369" i="297"/>
  <c r="G369" i="297"/>
  <c r="K368" i="297"/>
  <c r="J368" i="297"/>
  <c r="I368" i="297"/>
  <c r="H368" i="297"/>
  <c r="G368" i="297"/>
  <c r="K367" i="297"/>
  <c r="J367" i="297"/>
  <c r="I367" i="297"/>
  <c r="H367" i="297"/>
  <c r="G367" i="297"/>
  <c r="K366" i="297"/>
  <c r="J366" i="297"/>
  <c r="I366" i="297"/>
  <c r="H366" i="297"/>
  <c r="G366" i="297"/>
  <c r="K365" i="297"/>
  <c r="J365" i="297"/>
  <c r="I365" i="297"/>
  <c r="H365" i="297"/>
  <c r="G365" i="297"/>
  <c r="K364" i="297"/>
  <c r="J364" i="297"/>
  <c r="I364" i="297"/>
  <c r="H364" i="297"/>
  <c r="G364" i="297"/>
  <c r="K363" i="297"/>
  <c r="J363" i="297"/>
  <c r="I363" i="297"/>
  <c r="H363" i="297"/>
  <c r="G363" i="297"/>
  <c r="K362" i="297"/>
  <c r="J362" i="297"/>
  <c r="I362" i="297"/>
  <c r="H362" i="297"/>
  <c r="G362" i="297"/>
  <c r="K361" i="297"/>
  <c r="J361" i="297"/>
  <c r="I361" i="297"/>
  <c r="H361" i="297"/>
  <c r="G361" i="297"/>
  <c r="K360" i="297"/>
  <c r="J360" i="297"/>
  <c r="I360" i="297"/>
  <c r="H360" i="297"/>
  <c r="G360" i="297"/>
  <c r="K359" i="297"/>
  <c r="J359" i="297"/>
  <c r="I359" i="297"/>
  <c r="H359" i="297"/>
  <c r="G359" i="297"/>
  <c r="K358" i="297"/>
  <c r="J358" i="297"/>
  <c r="I358" i="297"/>
  <c r="H358" i="297"/>
  <c r="G358" i="297"/>
  <c r="K357" i="297"/>
  <c r="J357" i="297"/>
  <c r="I357" i="297"/>
  <c r="H357" i="297"/>
  <c r="G357" i="297"/>
  <c r="K356" i="297"/>
  <c r="J356" i="297"/>
  <c r="I356" i="297"/>
  <c r="H356" i="297"/>
  <c r="G356" i="297"/>
  <c r="K355" i="297"/>
  <c r="J355" i="297"/>
  <c r="I355" i="297"/>
  <c r="H355" i="297"/>
  <c r="G355" i="297"/>
  <c r="K354" i="297"/>
  <c r="J354" i="297"/>
  <c r="I354" i="297"/>
  <c r="H354" i="297"/>
  <c r="G354" i="297"/>
  <c r="K353" i="297"/>
  <c r="J353" i="297"/>
  <c r="I353" i="297"/>
  <c r="H353" i="297"/>
  <c r="G353" i="297"/>
  <c r="K352" i="297"/>
  <c r="J352" i="297"/>
  <c r="I352" i="297"/>
  <c r="H352" i="297"/>
  <c r="G352" i="297"/>
  <c r="K351" i="297"/>
  <c r="J351" i="297"/>
  <c r="I351" i="297"/>
  <c r="H351" i="297"/>
  <c r="G351" i="297"/>
  <c r="K350" i="297"/>
  <c r="J350" i="297"/>
  <c r="I350" i="297"/>
  <c r="H350" i="297"/>
  <c r="G350" i="297"/>
  <c r="K349" i="297"/>
  <c r="J349" i="297"/>
  <c r="I349" i="297"/>
  <c r="H349" i="297"/>
  <c r="G349" i="297"/>
  <c r="K348" i="297"/>
  <c r="J348" i="297"/>
  <c r="I348" i="297"/>
  <c r="H348" i="297"/>
  <c r="G348" i="297"/>
  <c r="K347" i="297"/>
  <c r="J347" i="297"/>
  <c r="I347" i="297"/>
  <c r="H347" i="297"/>
  <c r="G347" i="297"/>
  <c r="K346" i="297"/>
  <c r="J346" i="297"/>
  <c r="I346" i="297"/>
  <c r="H346" i="297"/>
  <c r="G346" i="297"/>
  <c r="K345" i="297"/>
  <c r="J345" i="297"/>
  <c r="I345" i="297"/>
  <c r="H345" i="297"/>
  <c r="G345" i="297"/>
  <c r="K344" i="297"/>
  <c r="J344" i="297"/>
  <c r="I344" i="297"/>
  <c r="H344" i="297"/>
  <c r="G344" i="297"/>
  <c r="K343" i="297"/>
  <c r="J343" i="297"/>
  <c r="I343" i="297"/>
  <c r="H343" i="297"/>
  <c r="G343" i="297"/>
  <c r="K342" i="297"/>
  <c r="J342" i="297"/>
  <c r="I342" i="297"/>
  <c r="H342" i="297"/>
  <c r="G342" i="297"/>
  <c r="K341" i="297"/>
  <c r="J341" i="297"/>
  <c r="I341" i="297"/>
  <c r="H341" i="297"/>
  <c r="G341" i="297"/>
  <c r="K340" i="297"/>
  <c r="J340" i="297"/>
  <c r="I340" i="297"/>
  <c r="H340" i="297"/>
  <c r="G340" i="297"/>
  <c r="K339" i="297"/>
  <c r="J339" i="297"/>
  <c r="I339" i="297"/>
  <c r="H339" i="297"/>
  <c r="G339" i="297"/>
  <c r="K338" i="297"/>
  <c r="J338" i="297"/>
  <c r="I338" i="297"/>
  <c r="H338" i="297"/>
  <c r="G338" i="297"/>
  <c r="K337" i="297"/>
  <c r="J337" i="297"/>
  <c r="I337" i="297"/>
  <c r="H337" i="297"/>
  <c r="G337" i="297"/>
  <c r="K336" i="297"/>
  <c r="J336" i="297"/>
  <c r="I336" i="297"/>
  <c r="H336" i="297"/>
  <c r="G336" i="297"/>
  <c r="K335" i="297"/>
  <c r="J335" i="297"/>
  <c r="I335" i="297"/>
  <c r="H335" i="297"/>
  <c r="G335" i="297"/>
  <c r="K334" i="297"/>
  <c r="J334" i="297"/>
  <c r="I334" i="297"/>
  <c r="H334" i="297"/>
  <c r="G334" i="297"/>
  <c r="K333" i="297"/>
  <c r="J333" i="297"/>
  <c r="I333" i="297"/>
  <c r="H333" i="297"/>
  <c r="G333" i="297"/>
  <c r="K332" i="297"/>
  <c r="J332" i="297"/>
  <c r="I332" i="297"/>
  <c r="H332" i="297"/>
  <c r="G332" i="297"/>
  <c r="K331" i="297"/>
  <c r="J331" i="297"/>
  <c r="I331" i="297"/>
  <c r="H331" i="297"/>
  <c r="G331" i="297"/>
  <c r="K330" i="297"/>
  <c r="J330" i="297"/>
  <c r="I330" i="297"/>
  <c r="H330" i="297"/>
  <c r="G330" i="297"/>
  <c r="K329" i="297"/>
  <c r="J329" i="297"/>
  <c r="I329" i="297"/>
  <c r="H329" i="297"/>
  <c r="G329" i="297"/>
  <c r="K328" i="297"/>
  <c r="J328" i="297"/>
  <c r="I328" i="297"/>
  <c r="H328" i="297"/>
  <c r="G328" i="297"/>
  <c r="K327" i="297"/>
  <c r="J327" i="297"/>
  <c r="I327" i="297"/>
  <c r="H327" i="297"/>
  <c r="G327" i="297"/>
  <c r="K326" i="297"/>
  <c r="J326" i="297"/>
  <c r="I326" i="297"/>
  <c r="H326" i="297"/>
  <c r="G326" i="297"/>
  <c r="K325" i="297"/>
  <c r="J325" i="297"/>
  <c r="I325" i="297"/>
  <c r="H325" i="297"/>
  <c r="G325" i="297"/>
  <c r="K324" i="297"/>
  <c r="J324" i="297"/>
  <c r="I324" i="297"/>
  <c r="H324" i="297"/>
  <c r="G324" i="297"/>
  <c r="K323" i="297"/>
  <c r="J323" i="297"/>
  <c r="I323" i="297"/>
  <c r="H323" i="297"/>
  <c r="G323" i="297"/>
  <c r="K322" i="297"/>
  <c r="J322" i="297"/>
  <c r="I322" i="297"/>
  <c r="H322" i="297"/>
  <c r="G322" i="297"/>
  <c r="K321" i="297"/>
  <c r="J321" i="297"/>
  <c r="I321" i="297"/>
  <c r="H321" i="297"/>
  <c r="G321" i="297"/>
  <c r="K320" i="297"/>
  <c r="J320" i="297"/>
  <c r="I320" i="297"/>
  <c r="H320" i="297"/>
  <c r="G320" i="297"/>
  <c r="K319" i="297"/>
  <c r="J319" i="297"/>
  <c r="I319" i="297"/>
  <c r="H319" i="297"/>
  <c r="G319" i="297"/>
  <c r="K318" i="297"/>
  <c r="J318" i="297"/>
  <c r="I318" i="297"/>
  <c r="H318" i="297"/>
  <c r="G318" i="297"/>
  <c r="K317" i="297"/>
  <c r="J317" i="297"/>
  <c r="I317" i="297"/>
  <c r="H317" i="297"/>
  <c r="G317" i="297"/>
  <c r="K316" i="297"/>
  <c r="J316" i="297"/>
  <c r="I316" i="297"/>
  <c r="H316" i="297"/>
  <c r="G316" i="297"/>
  <c r="K315" i="297"/>
  <c r="J315" i="297"/>
  <c r="I315" i="297"/>
  <c r="H315" i="297"/>
  <c r="G315" i="297"/>
  <c r="K314" i="297"/>
  <c r="J314" i="297"/>
  <c r="I314" i="297"/>
  <c r="H314" i="297"/>
  <c r="G314" i="297"/>
  <c r="K313" i="297"/>
  <c r="J313" i="297"/>
  <c r="I313" i="297"/>
  <c r="H313" i="297"/>
  <c r="G313" i="297"/>
  <c r="K312" i="297"/>
  <c r="J312" i="297"/>
  <c r="I312" i="297"/>
  <c r="H312" i="297"/>
  <c r="G312" i="297"/>
  <c r="K311" i="297"/>
  <c r="J311" i="297"/>
  <c r="I311" i="297"/>
  <c r="H311" i="297"/>
  <c r="G311" i="297"/>
  <c r="K310" i="297"/>
  <c r="J310" i="297"/>
  <c r="I310" i="297"/>
  <c r="H310" i="297"/>
  <c r="G310" i="297"/>
  <c r="K309" i="297"/>
  <c r="J309" i="297"/>
  <c r="I309" i="297"/>
  <c r="H309" i="297"/>
  <c r="G309" i="297"/>
  <c r="K308" i="297"/>
  <c r="J308" i="297"/>
  <c r="I308" i="297"/>
  <c r="H308" i="297"/>
  <c r="G308" i="297"/>
  <c r="K307" i="297"/>
  <c r="J307" i="297"/>
  <c r="I307" i="297"/>
  <c r="H307" i="297"/>
  <c r="G307" i="297"/>
  <c r="K306" i="297"/>
  <c r="J306" i="297"/>
  <c r="I306" i="297"/>
  <c r="H306" i="297"/>
  <c r="G306" i="297"/>
  <c r="K305" i="297"/>
  <c r="J305" i="297"/>
  <c r="I305" i="297"/>
  <c r="H305" i="297"/>
  <c r="G305" i="297"/>
  <c r="K304" i="297"/>
  <c r="J304" i="297"/>
  <c r="I304" i="297"/>
  <c r="H304" i="297"/>
  <c r="G304" i="297"/>
  <c r="K303" i="297"/>
  <c r="J303" i="297"/>
  <c r="I303" i="297"/>
  <c r="H303" i="297"/>
  <c r="G303" i="297"/>
  <c r="K302" i="297"/>
  <c r="J302" i="297"/>
  <c r="I302" i="297"/>
  <c r="H302" i="297"/>
  <c r="G302" i="297"/>
  <c r="K301" i="297"/>
  <c r="J301" i="297"/>
  <c r="I301" i="297"/>
  <c r="H301" i="297"/>
  <c r="G301" i="297"/>
  <c r="K300" i="297"/>
  <c r="J300" i="297"/>
  <c r="I300" i="297"/>
  <c r="H300" i="297"/>
  <c r="G300" i="297"/>
  <c r="K299" i="297"/>
  <c r="J299" i="297"/>
  <c r="I299" i="297"/>
  <c r="H299" i="297"/>
  <c r="G299" i="297"/>
  <c r="K298" i="297"/>
  <c r="J298" i="297"/>
  <c r="I298" i="297"/>
  <c r="H298" i="297"/>
  <c r="G298" i="297"/>
  <c r="K297" i="297"/>
  <c r="J297" i="297"/>
  <c r="I297" i="297"/>
  <c r="H297" i="297"/>
  <c r="G297" i="297"/>
  <c r="K296" i="297"/>
  <c r="J296" i="297"/>
  <c r="I296" i="297"/>
  <c r="H296" i="297"/>
  <c r="G296" i="297"/>
  <c r="K295" i="297"/>
  <c r="J295" i="297"/>
  <c r="I295" i="297"/>
  <c r="H295" i="297"/>
  <c r="G295" i="297"/>
  <c r="K294" i="297"/>
  <c r="J294" i="297"/>
  <c r="I294" i="297"/>
  <c r="H294" i="297"/>
  <c r="G294" i="297"/>
  <c r="K293" i="297"/>
  <c r="J293" i="297"/>
  <c r="I293" i="297"/>
  <c r="H293" i="297"/>
  <c r="G293" i="297"/>
  <c r="K292" i="297"/>
  <c r="J292" i="297"/>
  <c r="I292" i="297"/>
  <c r="H292" i="297"/>
  <c r="G292" i="297"/>
  <c r="K291" i="297"/>
  <c r="J291" i="297"/>
  <c r="I291" i="297"/>
  <c r="H291" i="297"/>
  <c r="G291" i="297"/>
  <c r="K290" i="297"/>
  <c r="J290" i="297"/>
  <c r="I290" i="297"/>
  <c r="H290" i="297"/>
  <c r="G290" i="297"/>
  <c r="K289" i="297"/>
  <c r="J289" i="297"/>
  <c r="I289" i="297"/>
  <c r="H289" i="297"/>
  <c r="G289" i="297"/>
  <c r="K288" i="297"/>
  <c r="J288" i="297"/>
  <c r="I288" i="297"/>
  <c r="H288" i="297"/>
  <c r="G288" i="297"/>
  <c r="K287" i="297"/>
  <c r="J287" i="297"/>
  <c r="I287" i="297"/>
  <c r="H287" i="297"/>
  <c r="G287" i="297"/>
  <c r="K286" i="297"/>
  <c r="J286" i="297"/>
  <c r="I286" i="297"/>
  <c r="H286" i="297"/>
  <c r="G286" i="297"/>
  <c r="K285" i="297"/>
  <c r="J285" i="297"/>
  <c r="I285" i="297"/>
  <c r="H285" i="297"/>
  <c r="G285" i="297"/>
  <c r="K284" i="297"/>
  <c r="J284" i="297"/>
  <c r="I284" i="297"/>
  <c r="H284" i="297"/>
  <c r="G284" i="297"/>
  <c r="K283" i="297"/>
  <c r="J283" i="297"/>
  <c r="I283" i="297"/>
  <c r="H283" i="297"/>
  <c r="G283" i="297"/>
  <c r="K282" i="297"/>
  <c r="J282" i="297"/>
  <c r="I282" i="297"/>
  <c r="H282" i="297"/>
  <c r="G282" i="297"/>
  <c r="K281" i="297"/>
  <c r="J281" i="297"/>
  <c r="I281" i="297"/>
  <c r="H281" i="297"/>
  <c r="G281" i="297"/>
  <c r="K280" i="297"/>
  <c r="J280" i="297"/>
  <c r="I280" i="297"/>
  <c r="H280" i="297"/>
  <c r="G280" i="297"/>
  <c r="K279" i="297"/>
  <c r="J279" i="297"/>
  <c r="I279" i="297"/>
  <c r="H279" i="297"/>
  <c r="G279" i="297"/>
  <c r="K278" i="297"/>
  <c r="J278" i="297"/>
  <c r="I278" i="297"/>
  <c r="H278" i="297"/>
  <c r="G278" i="297"/>
  <c r="K277" i="297"/>
  <c r="J277" i="297"/>
  <c r="I277" i="297"/>
  <c r="H277" i="297"/>
  <c r="G277" i="297"/>
  <c r="K276" i="297"/>
  <c r="J276" i="297"/>
  <c r="I276" i="297"/>
  <c r="H276" i="297"/>
  <c r="G276" i="297"/>
  <c r="K275" i="297"/>
  <c r="J275" i="297"/>
  <c r="I275" i="297"/>
  <c r="H275" i="297"/>
  <c r="G275" i="297"/>
  <c r="K274" i="297"/>
  <c r="J274" i="297"/>
  <c r="I274" i="297"/>
  <c r="H274" i="297"/>
  <c r="G274" i="297"/>
  <c r="K273" i="297"/>
  <c r="J273" i="297"/>
  <c r="I273" i="297"/>
  <c r="H273" i="297"/>
  <c r="G273" i="297"/>
  <c r="K272" i="297"/>
  <c r="J272" i="297"/>
  <c r="I272" i="297"/>
  <c r="H272" i="297"/>
  <c r="G272" i="297"/>
  <c r="K271" i="297"/>
  <c r="J271" i="297"/>
  <c r="I271" i="297"/>
  <c r="H271" i="297"/>
  <c r="G271" i="297"/>
  <c r="K270" i="297"/>
  <c r="J270" i="297"/>
  <c r="I270" i="297"/>
  <c r="H270" i="297"/>
  <c r="G270" i="297"/>
  <c r="K269" i="297"/>
  <c r="J269" i="297"/>
  <c r="I269" i="297"/>
  <c r="H269" i="297"/>
  <c r="G269" i="297"/>
  <c r="K268" i="297"/>
  <c r="J268" i="297"/>
  <c r="I268" i="297"/>
  <c r="H268" i="297"/>
  <c r="G268" i="297"/>
  <c r="K267" i="297"/>
  <c r="J267" i="297"/>
  <c r="I267" i="297"/>
  <c r="H267" i="297"/>
  <c r="G267" i="297"/>
  <c r="K266" i="297"/>
  <c r="J266" i="297"/>
  <c r="I266" i="297"/>
  <c r="H266" i="297"/>
  <c r="G266" i="297"/>
  <c r="K265" i="297"/>
  <c r="J265" i="297"/>
  <c r="I265" i="297"/>
  <c r="H265" i="297"/>
  <c r="G265" i="297"/>
  <c r="K264" i="297"/>
  <c r="J264" i="297"/>
  <c r="I264" i="297"/>
  <c r="H264" i="297"/>
  <c r="G264" i="297"/>
  <c r="K263" i="297"/>
  <c r="J263" i="297"/>
  <c r="I263" i="297"/>
  <c r="H263" i="297"/>
  <c r="G263" i="297"/>
  <c r="K262" i="297"/>
  <c r="J262" i="297"/>
  <c r="I262" i="297"/>
  <c r="H262" i="297"/>
  <c r="G262" i="297"/>
  <c r="K261" i="297"/>
  <c r="J261" i="297"/>
  <c r="I261" i="297"/>
  <c r="H261" i="297"/>
  <c r="G261" i="297"/>
  <c r="K260" i="297"/>
  <c r="J260" i="297"/>
  <c r="I260" i="297"/>
  <c r="H260" i="297"/>
  <c r="G260" i="297"/>
  <c r="K259" i="297"/>
  <c r="J259" i="297"/>
  <c r="I259" i="297"/>
  <c r="H259" i="297"/>
  <c r="G259" i="297"/>
  <c r="K258" i="297"/>
  <c r="J258" i="297"/>
  <c r="I258" i="297"/>
  <c r="H258" i="297"/>
  <c r="G258" i="297"/>
  <c r="K257" i="297"/>
  <c r="J257" i="297"/>
  <c r="I257" i="297"/>
  <c r="H257" i="297"/>
  <c r="G257" i="297"/>
  <c r="K256" i="297"/>
  <c r="J256" i="297"/>
  <c r="I256" i="297"/>
  <c r="H256" i="297"/>
  <c r="G256" i="297"/>
  <c r="K255" i="297"/>
  <c r="J255" i="297"/>
  <c r="I255" i="297"/>
  <c r="H255" i="297"/>
  <c r="G255" i="297"/>
  <c r="K254" i="297"/>
  <c r="J254" i="297"/>
  <c r="I254" i="297"/>
  <c r="H254" i="297"/>
  <c r="G254" i="297"/>
  <c r="K253" i="297"/>
  <c r="J253" i="297"/>
  <c r="I253" i="297"/>
  <c r="H253" i="297"/>
  <c r="G253" i="297"/>
  <c r="K252" i="297"/>
  <c r="J252" i="297"/>
  <c r="I252" i="297"/>
  <c r="H252" i="297"/>
  <c r="G252" i="297"/>
  <c r="K251" i="297"/>
  <c r="J251" i="297"/>
  <c r="I251" i="297"/>
  <c r="H251" i="297"/>
  <c r="G251" i="297"/>
  <c r="K250" i="297"/>
  <c r="J250" i="297"/>
  <c r="I250" i="297"/>
  <c r="H250" i="297"/>
  <c r="G250" i="297"/>
  <c r="K249" i="297"/>
  <c r="J249" i="297"/>
  <c r="I249" i="297"/>
  <c r="H249" i="297"/>
  <c r="G249" i="297"/>
  <c r="K248" i="297"/>
  <c r="J248" i="297"/>
  <c r="I248" i="297"/>
  <c r="H248" i="297"/>
  <c r="G248" i="297"/>
  <c r="K247" i="297"/>
  <c r="J247" i="297"/>
  <c r="I247" i="297"/>
  <c r="H247" i="297"/>
  <c r="G247" i="297"/>
  <c r="K246" i="297"/>
  <c r="J246" i="297"/>
  <c r="I246" i="297"/>
  <c r="H246" i="297"/>
  <c r="G246" i="297"/>
  <c r="K245" i="297"/>
  <c r="J245" i="297"/>
  <c r="I245" i="297"/>
  <c r="H245" i="297"/>
  <c r="G245" i="297"/>
  <c r="K244" i="297"/>
  <c r="J244" i="297"/>
  <c r="I244" i="297"/>
  <c r="H244" i="297"/>
  <c r="G244" i="297"/>
  <c r="K243" i="297"/>
  <c r="J243" i="297"/>
  <c r="I243" i="297"/>
  <c r="H243" i="297"/>
  <c r="G243" i="297"/>
  <c r="K242" i="297"/>
  <c r="J242" i="297"/>
  <c r="I242" i="297"/>
  <c r="H242" i="297"/>
  <c r="G242" i="297"/>
  <c r="K241" i="297"/>
  <c r="J241" i="297"/>
  <c r="I241" i="297"/>
  <c r="H241" i="297"/>
  <c r="G241" i="297"/>
  <c r="K240" i="297"/>
  <c r="J240" i="297"/>
  <c r="I240" i="297"/>
  <c r="H240" i="297"/>
  <c r="G240" i="297"/>
  <c r="K239" i="297"/>
  <c r="J239" i="297"/>
  <c r="I239" i="297"/>
  <c r="H239" i="297"/>
  <c r="G239" i="297"/>
  <c r="K238" i="297"/>
  <c r="J238" i="297"/>
  <c r="I238" i="297"/>
  <c r="H238" i="297"/>
  <c r="G238" i="297"/>
  <c r="K237" i="297"/>
  <c r="J237" i="297"/>
  <c r="I237" i="297"/>
  <c r="H237" i="297"/>
  <c r="G237" i="297"/>
  <c r="K236" i="297"/>
  <c r="J236" i="297"/>
  <c r="I236" i="297"/>
  <c r="H236" i="297"/>
  <c r="G236" i="297"/>
  <c r="K235" i="297"/>
  <c r="J235" i="297"/>
  <c r="I235" i="297"/>
  <c r="H235" i="297"/>
  <c r="G235" i="297"/>
  <c r="K234" i="297"/>
  <c r="J234" i="297"/>
  <c r="I234" i="297"/>
  <c r="H234" i="297"/>
  <c r="G234" i="297"/>
  <c r="K233" i="297"/>
  <c r="J233" i="297"/>
  <c r="I233" i="297"/>
  <c r="H233" i="297"/>
  <c r="G233" i="297"/>
  <c r="K232" i="297"/>
  <c r="J232" i="297"/>
  <c r="I232" i="297"/>
  <c r="H232" i="297"/>
  <c r="G232" i="297"/>
  <c r="K231" i="297"/>
  <c r="J231" i="297"/>
  <c r="I231" i="297"/>
  <c r="H231" i="297"/>
  <c r="G231" i="297"/>
  <c r="K230" i="297"/>
  <c r="J230" i="297"/>
  <c r="I230" i="297"/>
  <c r="H230" i="297"/>
  <c r="G230" i="297"/>
  <c r="K229" i="297"/>
  <c r="J229" i="297"/>
  <c r="I229" i="297"/>
  <c r="H229" i="297"/>
  <c r="G229" i="297"/>
  <c r="K228" i="297"/>
  <c r="J228" i="297"/>
  <c r="I228" i="297"/>
  <c r="H228" i="297"/>
  <c r="G228" i="297"/>
  <c r="K227" i="297"/>
  <c r="J227" i="297"/>
  <c r="I227" i="297"/>
  <c r="H227" i="297"/>
  <c r="G227" i="297"/>
  <c r="K226" i="297"/>
  <c r="J226" i="297"/>
  <c r="I226" i="297"/>
  <c r="H226" i="297"/>
  <c r="G226" i="297"/>
  <c r="K225" i="297"/>
  <c r="J225" i="297"/>
  <c r="I225" i="297"/>
  <c r="H225" i="297"/>
  <c r="G225" i="297"/>
  <c r="K224" i="297"/>
  <c r="J224" i="297"/>
  <c r="I224" i="297"/>
  <c r="H224" i="297"/>
  <c r="G224" i="297"/>
  <c r="K223" i="297"/>
  <c r="J223" i="297"/>
  <c r="I223" i="297"/>
  <c r="H223" i="297"/>
  <c r="G223" i="297"/>
  <c r="K222" i="297"/>
  <c r="J222" i="297"/>
  <c r="I222" i="297"/>
  <c r="H222" i="297"/>
  <c r="G222" i="297"/>
  <c r="K221" i="297"/>
  <c r="J221" i="297"/>
  <c r="I221" i="297"/>
  <c r="H221" i="297"/>
  <c r="G221" i="297"/>
  <c r="K220" i="297"/>
  <c r="J220" i="297"/>
  <c r="I220" i="297"/>
  <c r="H220" i="297"/>
  <c r="G220" i="297"/>
  <c r="K219" i="297"/>
  <c r="J219" i="297"/>
  <c r="I219" i="297"/>
  <c r="H219" i="297"/>
  <c r="G219" i="297"/>
  <c r="K218" i="297"/>
  <c r="J218" i="297"/>
  <c r="I218" i="297"/>
  <c r="H218" i="297"/>
  <c r="G218" i="297"/>
  <c r="K217" i="297"/>
  <c r="J217" i="297"/>
  <c r="I217" i="297"/>
  <c r="H217" i="297"/>
  <c r="G217" i="297"/>
  <c r="K216" i="297"/>
  <c r="J216" i="297"/>
  <c r="I216" i="297"/>
  <c r="H216" i="297"/>
  <c r="G216" i="297"/>
  <c r="K215" i="297"/>
  <c r="J215" i="297"/>
  <c r="I215" i="297"/>
  <c r="H215" i="297"/>
  <c r="G215" i="297"/>
  <c r="K214" i="297"/>
  <c r="J214" i="297"/>
  <c r="I214" i="297"/>
  <c r="H214" i="297"/>
  <c r="G214" i="297"/>
  <c r="K213" i="297"/>
  <c r="J213" i="297"/>
  <c r="I213" i="297"/>
  <c r="H213" i="297"/>
  <c r="G213" i="297"/>
  <c r="K212" i="297"/>
  <c r="J212" i="297"/>
  <c r="I212" i="297"/>
  <c r="H212" i="297"/>
  <c r="G212" i="297"/>
  <c r="K211" i="297"/>
  <c r="J211" i="297"/>
  <c r="I211" i="297"/>
  <c r="H211" i="297"/>
  <c r="G211" i="297"/>
  <c r="K210" i="297"/>
  <c r="J210" i="297"/>
  <c r="I210" i="297"/>
  <c r="H210" i="297"/>
  <c r="G210" i="297"/>
  <c r="K209" i="297"/>
  <c r="J209" i="297"/>
  <c r="I209" i="297"/>
  <c r="H209" i="297"/>
  <c r="G209" i="297"/>
  <c r="K208" i="297"/>
  <c r="J208" i="297"/>
  <c r="I208" i="297"/>
  <c r="H208" i="297"/>
  <c r="G208" i="297"/>
  <c r="K207" i="297"/>
  <c r="J207" i="297"/>
  <c r="I207" i="297"/>
  <c r="H207" i="297"/>
  <c r="G207" i="297"/>
  <c r="K206" i="297"/>
  <c r="J206" i="297"/>
  <c r="I206" i="297"/>
  <c r="H206" i="297"/>
  <c r="G206" i="297"/>
  <c r="K205" i="297"/>
  <c r="J205" i="297"/>
  <c r="I205" i="297"/>
  <c r="H205" i="297"/>
  <c r="G205" i="297"/>
  <c r="K204" i="297"/>
  <c r="J204" i="297"/>
  <c r="I204" i="297"/>
  <c r="H204" i="297"/>
  <c r="G204" i="297"/>
  <c r="K203" i="297"/>
  <c r="J203" i="297"/>
  <c r="I203" i="297"/>
  <c r="H203" i="297"/>
  <c r="G203" i="297"/>
  <c r="K202" i="297"/>
  <c r="J202" i="297"/>
  <c r="I202" i="297"/>
  <c r="H202" i="297"/>
  <c r="G202" i="297"/>
  <c r="K201" i="297"/>
  <c r="J201" i="297"/>
  <c r="I201" i="297"/>
  <c r="H201" i="297"/>
  <c r="G201" i="297"/>
  <c r="K200" i="297"/>
  <c r="J200" i="297"/>
  <c r="I200" i="297"/>
  <c r="H200" i="297"/>
  <c r="G200" i="297"/>
  <c r="K199" i="297"/>
  <c r="J199" i="297"/>
  <c r="I199" i="297"/>
  <c r="H199" i="297"/>
  <c r="G199" i="297"/>
  <c r="K198" i="297"/>
  <c r="J198" i="297"/>
  <c r="I198" i="297"/>
  <c r="H198" i="297"/>
  <c r="G198" i="297"/>
  <c r="K197" i="297"/>
  <c r="J197" i="297"/>
  <c r="I197" i="297"/>
  <c r="H197" i="297"/>
  <c r="G197" i="297"/>
  <c r="K196" i="297"/>
  <c r="J196" i="297"/>
  <c r="I196" i="297"/>
  <c r="H196" i="297"/>
  <c r="G196" i="297"/>
  <c r="K195" i="297"/>
  <c r="J195" i="297"/>
  <c r="I195" i="297"/>
  <c r="H195" i="297"/>
  <c r="G195" i="297"/>
  <c r="K194" i="297"/>
  <c r="J194" i="297"/>
  <c r="I194" i="297"/>
  <c r="H194" i="297"/>
  <c r="G194" i="297"/>
  <c r="K193" i="297"/>
  <c r="J193" i="297"/>
  <c r="I193" i="297"/>
  <c r="H193" i="297"/>
  <c r="G193" i="297"/>
  <c r="K192" i="297"/>
  <c r="J192" i="297"/>
  <c r="I192" i="297"/>
  <c r="H192" i="297"/>
  <c r="G192" i="297"/>
  <c r="K191" i="297"/>
  <c r="J191" i="297"/>
  <c r="I191" i="297"/>
  <c r="H191" i="297"/>
  <c r="G191" i="297"/>
  <c r="K190" i="297"/>
  <c r="J190" i="297"/>
  <c r="I190" i="297"/>
  <c r="H190" i="297"/>
  <c r="G190" i="297"/>
  <c r="K189" i="297"/>
  <c r="J189" i="297"/>
  <c r="I189" i="297"/>
  <c r="H189" i="297"/>
  <c r="G189" i="297"/>
  <c r="K188" i="297"/>
  <c r="J188" i="297"/>
  <c r="I188" i="297"/>
  <c r="H188" i="297"/>
  <c r="G188" i="297"/>
  <c r="K187" i="297"/>
  <c r="J187" i="297"/>
  <c r="I187" i="297"/>
  <c r="H187" i="297"/>
  <c r="G187" i="297"/>
  <c r="K186" i="297"/>
  <c r="J186" i="297"/>
  <c r="I186" i="297"/>
  <c r="H186" i="297"/>
  <c r="G186" i="297"/>
  <c r="K185" i="297"/>
  <c r="J185" i="297"/>
  <c r="I185" i="297"/>
  <c r="H185" i="297"/>
  <c r="G185" i="297"/>
  <c r="K184" i="297"/>
  <c r="J184" i="297"/>
  <c r="I184" i="297"/>
  <c r="H184" i="297"/>
  <c r="G184" i="297"/>
  <c r="K183" i="297"/>
  <c r="J183" i="297"/>
  <c r="I183" i="297"/>
  <c r="H183" i="297"/>
  <c r="G183" i="297"/>
  <c r="K182" i="297"/>
  <c r="J182" i="297"/>
  <c r="I182" i="297"/>
  <c r="H182" i="297"/>
  <c r="G182" i="297"/>
  <c r="K181" i="297"/>
  <c r="J181" i="297"/>
  <c r="I181" i="297"/>
  <c r="H181" i="297"/>
  <c r="G181" i="297"/>
  <c r="K180" i="297"/>
  <c r="J180" i="297"/>
  <c r="I180" i="297"/>
  <c r="H180" i="297"/>
  <c r="G180" i="297"/>
  <c r="K179" i="297"/>
  <c r="J179" i="297"/>
  <c r="I179" i="297"/>
  <c r="H179" i="297"/>
  <c r="G179" i="297"/>
  <c r="K178" i="297"/>
  <c r="J178" i="297"/>
  <c r="I178" i="297"/>
  <c r="H178" i="297"/>
  <c r="G178" i="297"/>
  <c r="K177" i="297"/>
  <c r="J177" i="297"/>
  <c r="I177" i="297"/>
  <c r="H177" i="297"/>
  <c r="G177" i="297"/>
  <c r="K176" i="297"/>
  <c r="J176" i="297"/>
  <c r="I176" i="297"/>
  <c r="H176" i="297"/>
  <c r="G176" i="297"/>
  <c r="K175" i="297"/>
  <c r="J175" i="297"/>
  <c r="I175" i="297"/>
  <c r="H175" i="297"/>
  <c r="G175" i="297"/>
  <c r="K174" i="297"/>
  <c r="J174" i="297"/>
  <c r="I174" i="297"/>
  <c r="H174" i="297"/>
  <c r="G174" i="297"/>
  <c r="K173" i="297"/>
  <c r="J173" i="297"/>
  <c r="I173" i="297"/>
  <c r="H173" i="297"/>
  <c r="G173" i="297"/>
  <c r="K172" i="297"/>
  <c r="J172" i="297"/>
  <c r="I172" i="297"/>
  <c r="H172" i="297"/>
  <c r="G172" i="297"/>
  <c r="K171" i="297"/>
  <c r="J171" i="297"/>
  <c r="I171" i="297"/>
  <c r="H171" i="297"/>
  <c r="G171" i="297"/>
  <c r="K170" i="297"/>
  <c r="J170" i="297"/>
  <c r="I170" i="297"/>
  <c r="H170" i="297"/>
  <c r="G170" i="297"/>
  <c r="K169" i="297"/>
  <c r="J169" i="297"/>
  <c r="I169" i="297"/>
  <c r="H169" i="297"/>
  <c r="G169" i="297"/>
  <c r="K168" i="297"/>
  <c r="J168" i="297"/>
  <c r="I168" i="297"/>
  <c r="H168" i="297"/>
  <c r="G168" i="297"/>
  <c r="K167" i="297"/>
  <c r="J167" i="297"/>
  <c r="I167" i="297"/>
  <c r="H167" i="297"/>
  <c r="G167" i="297"/>
  <c r="K166" i="297"/>
  <c r="J166" i="297"/>
  <c r="I166" i="297"/>
  <c r="H166" i="297"/>
  <c r="G166" i="297"/>
  <c r="K165" i="297"/>
  <c r="J165" i="297"/>
  <c r="I165" i="297"/>
  <c r="H165" i="297"/>
  <c r="G165" i="297"/>
  <c r="K164" i="297"/>
  <c r="J164" i="297"/>
  <c r="I164" i="297"/>
  <c r="H164" i="297"/>
  <c r="G164" i="297"/>
  <c r="K163" i="297"/>
  <c r="J163" i="297"/>
  <c r="I163" i="297"/>
  <c r="H163" i="297"/>
  <c r="G163" i="297"/>
  <c r="K162" i="297"/>
  <c r="J162" i="297"/>
  <c r="I162" i="297"/>
  <c r="H162" i="297"/>
  <c r="G162" i="297"/>
  <c r="K161" i="297"/>
  <c r="J161" i="297"/>
  <c r="I161" i="297"/>
  <c r="H161" i="297"/>
  <c r="G161" i="297"/>
  <c r="K160" i="297"/>
  <c r="J160" i="297"/>
  <c r="I160" i="297"/>
  <c r="H160" i="297"/>
  <c r="G160" i="297"/>
  <c r="K159" i="297"/>
  <c r="J159" i="297"/>
  <c r="I159" i="297"/>
  <c r="H159" i="297"/>
  <c r="G159" i="297"/>
  <c r="K158" i="297"/>
  <c r="J158" i="297"/>
  <c r="I158" i="297"/>
  <c r="H158" i="297"/>
  <c r="G158" i="297"/>
  <c r="K157" i="297"/>
  <c r="J157" i="297"/>
  <c r="I157" i="297"/>
  <c r="H157" i="297"/>
  <c r="G157" i="297"/>
  <c r="K156" i="297"/>
  <c r="J156" i="297"/>
  <c r="I156" i="297"/>
  <c r="H156" i="297"/>
  <c r="G156" i="297"/>
  <c r="K155" i="297"/>
  <c r="J155" i="297"/>
  <c r="I155" i="297"/>
  <c r="H155" i="297"/>
  <c r="G155" i="297"/>
  <c r="K154" i="297"/>
  <c r="J154" i="297"/>
  <c r="I154" i="297"/>
  <c r="H154" i="297"/>
  <c r="G154" i="297"/>
  <c r="K153" i="297"/>
  <c r="J153" i="297"/>
  <c r="I153" i="297"/>
  <c r="H153" i="297"/>
  <c r="G153" i="297"/>
  <c r="K152" i="297"/>
  <c r="J152" i="297"/>
  <c r="I152" i="297"/>
  <c r="H152" i="297"/>
  <c r="G152" i="297"/>
  <c r="K151" i="297"/>
  <c r="J151" i="297"/>
  <c r="I151" i="297"/>
  <c r="H151" i="297"/>
  <c r="G151" i="297"/>
  <c r="K150" i="297"/>
  <c r="J150" i="297"/>
  <c r="I150" i="297"/>
  <c r="H150" i="297"/>
  <c r="G150" i="297"/>
  <c r="K149" i="297"/>
  <c r="J149" i="297"/>
  <c r="I149" i="297"/>
  <c r="H149" i="297"/>
  <c r="G149" i="297"/>
  <c r="K148" i="297"/>
  <c r="J148" i="297"/>
  <c r="I148" i="297"/>
  <c r="H148" i="297"/>
  <c r="G148" i="297"/>
  <c r="K147" i="297"/>
  <c r="J147" i="297"/>
  <c r="I147" i="297"/>
  <c r="H147" i="297"/>
  <c r="G147" i="297"/>
  <c r="K146" i="297"/>
  <c r="J146" i="297"/>
  <c r="I146" i="297"/>
  <c r="H146" i="297"/>
  <c r="G146" i="297"/>
  <c r="K145" i="297"/>
  <c r="J145" i="297"/>
  <c r="I145" i="297"/>
  <c r="H145" i="297"/>
  <c r="G145" i="297"/>
  <c r="K144" i="297"/>
  <c r="J144" i="297"/>
  <c r="I144" i="297"/>
  <c r="H144" i="297"/>
  <c r="G144" i="297"/>
  <c r="K143" i="297"/>
  <c r="J143" i="297"/>
  <c r="I143" i="297"/>
  <c r="H143" i="297"/>
  <c r="G143" i="297"/>
  <c r="K142" i="297"/>
  <c r="J142" i="297"/>
  <c r="I142" i="297"/>
  <c r="H142" i="297"/>
  <c r="G142" i="297"/>
  <c r="K141" i="297"/>
  <c r="J141" i="297"/>
  <c r="I141" i="297"/>
  <c r="H141" i="297"/>
  <c r="G141" i="297"/>
  <c r="K140" i="297"/>
  <c r="J140" i="297"/>
  <c r="I140" i="297"/>
  <c r="H140" i="297"/>
  <c r="G140" i="297"/>
  <c r="K139" i="297"/>
  <c r="J139" i="297"/>
  <c r="I139" i="297"/>
  <c r="H139" i="297"/>
  <c r="G139" i="297"/>
  <c r="K138" i="297"/>
  <c r="J138" i="297"/>
  <c r="I138" i="297"/>
  <c r="H138" i="297"/>
  <c r="G138" i="297"/>
  <c r="K137" i="297"/>
  <c r="J137" i="297"/>
  <c r="I137" i="297"/>
  <c r="H137" i="297"/>
  <c r="G137" i="297"/>
  <c r="K136" i="297"/>
  <c r="J136" i="297"/>
  <c r="I136" i="297"/>
  <c r="H136" i="297"/>
  <c r="G136" i="297"/>
  <c r="K135" i="297"/>
  <c r="J135" i="297"/>
  <c r="I135" i="297"/>
  <c r="H135" i="297"/>
  <c r="G135" i="297"/>
  <c r="K134" i="297"/>
  <c r="J134" i="297"/>
  <c r="I134" i="297"/>
  <c r="H134" i="297"/>
  <c r="G134" i="297"/>
  <c r="K133" i="297"/>
  <c r="J133" i="297"/>
  <c r="I133" i="297"/>
  <c r="H133" i="297"/>
  <c r="G133" i="297"/>
  <c r="K132" i="297"/>
  <c r="J132" i="297"/>
  <c r="I132" i="297"/>
  <c r="H132" i="297"/>
  <c r="G132" i="297"/>
  <c r="K131" i="297"/>
  <c r="J131" i="297"/>
  <c r="I131" i="297"/>
  <c r="H131" i="297"/>
  <c r="G131" i="297"/>
  <c r="K130" i="297"/>
  <c r="J130" i="297"/>
  <c r="I130" i="297"/>
  <c r="H130" i="297"/>
  <c r="G130" i="297"/>
  <c r="K129" i="297"/>
  <c r="J129" i="297"/>
  <c r="I129" i="297"/>
  <c r="H129" i="297"/>
  <c r="G129" i="297"/>
  <c r="K128" i="297"/>
  <c r="J128" i="297"/>
  <c r="I128" i="297"/>
  <c r="H128" i="297"/>
  <c r="G128" i="297"/>
  <c r="K127" i="297"/>
  <c r="J127" i="297"/>
  <c r="I127" i="297"/>
  <c r="H127" i="297"/>
  <c r="G127" i="297"/>
  <c r="K126" i="297"/>
  <c r="J126" i="297"/>
  <c r="I126" i="297"/>
  <c r="H126" i="297"/>
  <c r="G126" i="297"/>
  <c r="K125" i="297"/>
  <c r="J125" i="297"/>
  <c r="I125" i="297"/>
  <c r="H125" i="297"/>
  <c r="G125" i="297"/>
  <c r="K124" i="297"/>
  <c r="J124" i="297"/>
  <c r="I124" i="297"/>
  <c r="H124" i="297"/>
  <c r="G124" i="297"/>
  <c r="K123" i="297"/>
  <c r="J123" i="297"/>
  <c r="I123" i="297"/>
  <c r="H123" i="297"/>
  <c r="G123" i="297"/>
  <c r="K122" i="297"/>
  <c r="J122" i="297"/>
  <c r="I122" i="297"/>
  <c r="H122" i="297"/>
  <c r="G122" i="297"/>
  <c r="K121" i="297"/>
  <c r="J121" i="297"/>
  <c r="I121" i="297"/>
  <c r="H121" i="297"/>
  <c r="G121" i="297"/>
  <c r="K120" i="297"/>
  <c r="J120" i="297"/>
  <c r="I120" i="297"/>
  <c r="H120" i="297"/>
  <c r="G120" i="297"/>
  <c r="K119" i="297"/>
  <c r="J119" i="297"/>
  <c r="I119" i="297"/>
  <c r="H119" i="297"/>
  <c r="G119" i="297"/>
  <c r="K118" i="297"/>
  <c r="J118" i="297"/>
  <c r="I118" i="297"/>
  <c r="H118" i="297"/>
  <c r="G118" i="297"/>
  <c r="K117" i="297"/>
  <c r="J117" i="297"/>
  <c r="I117" i="297"/>
  <c r="H117" i="297"/>
  <c r="G117" i="297"/>
  <c r="K116" i="297"/>
  <c r="J116" i="297"/>
  <c r="I116" i="297"/>
  <c r="H116" i="297"/>
  <c r="G116" i="297"/>
  <c r="K115" i="297"/>
  <c r="J115" i="297"/>
  <c r="I115" i="297"/>
  <c r="H115" i="297"/>
  <c r="G115" i="297"/>
  <c r="K114" i="297"/>
  <c r="J114" i="297"/>
  <c r="I114" i="297"/>
  <c r="H114" i="297"/>
  <c r="G114" i="297"/>
  <c r="K113" i="297"/>
  <c r="J113" i="297"/>
  <c r="I113" i="297"/>
  <c r="H113" i="297"/>
  <c r="G113" i="297"/>
  <c r="K112" i="297"/>
  <c r="J112" i="297"/>
  <c r="I112" i="297"/>
  <c r="H112" i="297"/>
  <c r="G112" i="297"/>
  <c r="K111" i="297"/>
  <c r="J111" i="297"/>
  <c r="I111" i="297"/>
  <c r="H111" i="297"/>
  <c r="G111" i="297"/>
  <c r="K110" i="297"/>
  <c r="J110" i="297"/>
  <c r="I110" i="297"/>
  <c r="H110" i="297"/>
  <c r="G110" i="297"/>
  <c r="K109" i="297"/>
  <c r="J109" i="297"/>
  <c r="I109" i="297"/>
  <c r="H109" i="297"/>
  <c r="G109" i="297"/>
  <c r="K108" i="297"/>
  <c r="J108" i="297"/>
  <c r="I108" i="297"/>
  <c r="H108" i="297"/>
  <c r="G108" i="297"/>
  <c r="K107" i="297"/>
  <c r="J107" i="297"/>
  <c r="I107" i="297"/>
  <c r="H107" i="297"/>
  <c r="G107" i="297"/>
  <c r="K106" i="297"/>
  <c r="J106" i="297"/>
  <c r="I106" i="297"/>
  <c r="H106" i="297"/>
  <c r="G106" i="297"/>
  <c r="K105" i="297"/>
  <c r="J105" i="297"/>
  <c r="I105" i="297"/>
  <c r="H105" i="297"/>
  <c r="G105" i="297"/>
  <c r="K104" i="297"/>
  <c r="J104" i="297"/>
  <c r="I104" i="297"/>
  <c r="H104" i="297"/>
  <c r="G104" i="297"/>
  <c r="K103" i="297"/>
  <c r="J103" i="297"/>
  <c r="I103" i="297"/>
  <c r="H103" i="297"/>
  <c r="G103" i="297"/>
  <c r="K102" i="297"/>
  <c r="J102" i="297"/>
  <c r="I102" i="297"/>
  <c r="H102" i="297"/>
  <c r="G102" i="297"/>
  <c r="K101" i="297"/>
  <c r="J101" i="297"/>
  <c r="I101" i="297"/>
  <c r="H101" i="297"/>
  <c r="G101" i="297"/>
  <c r="K100" i="297"/>
  <c r="J100" i="297"/>
  <c r="I100" i="297"/>
  <c r="H100" i="297"/>
  <c r="G100" i="297"/>
  <c r="K99" i="297"/>
  <c r="J99" i="297"/>
  <c r="I99" i="297"/>
  <c r="H99" i="297"/>
  <c r="G99" i="297"/>
  <c r="K98" i="297"/>
  <c r="J98" i="297"/>
  <c r="I98" i="297"/>
  <c r="H98" i="297"/>
  <c r="G98" i="297"/>
  <c r="K97" i="297"/>
  <c r="J97" i="297"/>
  <c r="I97" i="297"/>
  <c r="H97" i="297"/>
  <c r="G97" i="297"/>
  <c r="K96" i="297"/>
  <c r="J96" i="297"/>
  <c r="I96" i="297"/>
  <c r="H96" i="297"/>
  <c r="G96" i="297"/>
  <c r="K95" i="297"/>
  <c r="J95" i="297"/>
  <c r="I95" i="297"/>
  <c r="H95" i="297"/>
  <c r="G95" i="297"/>
  <c r="K94" i="297"/>
  <c r="J94" i="297"/>
  <c r="I94" i="297"/>
  <c r="H94" i="297"/>
  <c r="G94" i="297"/>
  <c r="K93" i="297"/>
  <c r="J93" i="297"/>
  <c r="I93" i="297"/>
  <c r="H93" i="297"/>
  <c r="G93" i="297"/>
  <c r="K92" i="297"/>
  <c r="J92" i="297"/>
  <c r="I92" i="297"/>
  <c r="H92" i="297"/>
  <c r="G92" i="297"/>
  <c r="K91" i="297"/>
  <c r="J91" i="297"/>
  <c r="I91" i="297"/>
  <c r="H91" i="297"/>
  <c r="G91" i="297"/>
  <c r="K90" i="297"/>
  <c r="J90" i="297"/>
  <c r="I90" i="297"/>
  <c r="H90" i="297"/>
  <c r="G90" i="297"/>
  <c r="K89" i="297"/>
  <c r="J89" i="297"/>
  <c r="I89" i="297"/>
  <c r="H89" i="297"/>
  <c r="G89" i="297"/>
  <c r="K88" i="297"/>
  <c r="J88" i="297"/>
  <c r="I88" i="297"/>
  <c r="H88" i="297"/>
  <c r="G88" i="297"/>
  <c r="K87" i="297"/>
  <c r="J87" i="297"/>
  <c r="I87" i="297"/>
  <c r="H87" i="297"/>
  <c r="G87" i="297"/>
  <c r="K86" i="297"/>
  <c r="J86" i="297"/>
  <c r="I86" i="297"/>
  <c r="H86" i="297"/>
  <c r="G86" i="297"/>
  <c r="K85" i="297"/>
  <c r="J85" i="297"/>
  <c r="I85" i="297"/>
  <c r="H85" i="297"/>
  <c r="G85" i="297"/>
  <c r="K84" i="297"/>
  <c r="J84" i="297"/>
  <c r="I84" i="297"/>
  <c r="H84" i="297"/>
  <c r="G84" i="297"/>
  <c r="K83" i="297"/>
  <c r="J83" i="297"/>
  <c r="I83" i="297"/>
  <c r="H83" i="297"/>
  <c r="G83" i="297"/>
  <c r="K82" i="297"/>
  <c r="J82" i="297"/>
  <c r="I82" i="297"/>
  <c r="H82" i="297"/>
  <c r="G82" i="297"/>
  <c r="K81" i="297"/>
  <c r="J81" i="297"/>
  <c r="I81" i="297"/>
  <c r="H81" i="297"/>
  <c r="G81" i="297"/>
  <c r="K80" i="297"/>
  <c r="J80" i="297"/>
  <c r="I80" i="297"/>
  <c r="H80" i="297"/>
  <c r="G80" i="297"/>
  <c r="K79" i="297"/>
  <c r="J79" i="297"/>
  <c r="I79" i="297"/>
  <c r="H79" i="297"/>
  <c r="G79" i="297"/>
  <c r="K78" i="297"/>
  <c r="J78" i="297"/>
  <c r="I78" i="297"/>
  <c r="H78" i="297"/>
  <c r="G78" i="297"/>
  <c r="K77" i="297"/>
  <c r="J77" i="297"/>
  <c r="I77" i="297"/>
  <c r="H77" i="297"/>
  <c r="G77" i="297"/>
  <c r="K76" i="297"/>
  <c r="J76" i="297"/>
  <c r="I76" i="297"/>
  <c r="H76" i="297"/>
  <c r="G76" i="297"/>
  <c r="K75" i="297"/>
  <c r="J75" i="297"/>
  <c r="I75" i="297"/>
  <c r="H75" i="297"/>
  <c r="G75" i="297"/>
  <c r="K74" i="297"/>
  <c r="J74" i="297"/>
  <c r="I74" i="297"/>
  <c r="H74" i="297"/>
  <c r="G74" i="297"/>
  <c r="K73" i="297"/>
  <c r="J73" i="297"/>
  <c r="I73" i="297"/>
  <c r="H73" i="297"/>
  <c r="G73" i="297"/>
  <c r="K72" i="297"/>
  <c r="J72" i="297"/>
  <c r="I72" i="297"/>
  <c r="H72" i="297"/>
  <c r="G72" i="297"/>
  <c r="K71" i="297"/>
  <c r="J71" i="297"/>
  <c r="I71" i="297"/>
  <c r="H71" i="297"/>
  <c r="G71" i="297"/>
  <c r="K70" i="297"/>
  <c r="J70" i="297"/>
  <c r="I70" i="297"/>
  <c r="H70" i="297"/>
  <c r="G70" i="297"/>
  <c r="K69" i="297"/>
  <c r="J69" i="297"/>
  <c r="I69" i="297"/>
  <c r="H69" i="297"/>
  <c r="G69" i="297"/>
  <c r="K68" i="297"/>
  <c r="J68" i="297"/>
  <c r="I68" i="297"/>
  <c r="H68" i="297"/>
  <c r="G68" i="297"/>
  <c r="K67" i="297"/>
  <c r="J67" i="297"/>
  <c r="I67" i="297"/>
  <c r="H67" i="297"/>
  <c r="G67" i="297"/>
  <c r="K66" i="297"/>
  <c r="J66" i="297"/>
  <c r="I66" i="297"/>
  <c r="H66" i="297"/>
  <c r="G66" i="297"/>
  <c r="K65" i="297"/>
  <c r="J65" i="297"/>
  <c r="I65" i="297"/>
  <c r="H65" i="297"/>
  <c r="G65" i="297"/>
  <c r="K64" i="297"/>
  <c r="J64" i="297"/>
  <c r="I64" i="297"/>
  <c r="H64" i="297"/>
  <c r="G64" i="297"/>
  <c r="K63" i="297"/>
  <c r="J63" i="297"/>
  <c r="I63" i="297"/>
  <c r="H63" i="297"/>
  <c r="G63" i="297"/>
  <c r="K62" i="297"/>
  <c r="J62" i="297"/>
  <c r="I62" i="297"/>
  <c r="H62" i="297"/>
  <c r="G62" i="297"/>
  <c r="K61" i="297"/>
  <c r="J61" i="297"/>
  <c r="I61" i="297"/>
  <c r="H61" i="297"/>
  <c r="G61" i="297"/>
  <c r="K60" i="297"/>
  <c r="J60" i="297"/>
  <c r="I60" i="297"/>
  <c r="H60" i="297"/>
  <c r="G60" i="297"/>
  <c r="K59" i="297"/>
  <c r="J59" i="297"/>
  <c r="I59" i="297"/>
  <c r="H59" i="297"/>
  <c r="G59" i="297"/>
  <c r="K58" i="297"/>
  <c r="J58" i="297"/>
  <c r="I58" i="297"/>
  <c r="H58" i="297"/>
  <c r="G58" i="297"/>
  <c r="K57" i="297"/>
  <c r="J57" i="297"/>
  <c r="I57" i="297"/>
  <c r="H57" i="297"/>
  <c r="G57" i="297"/>
  <c r="K56" i="297"/>
  <c r="J56" i="297"/>
  <c r="I56" i="297"/>
  <c r="H56" i="297"/>
  <c r="G56" i="297"/>
  <c r="K55" i="297"/>
  <c r="J55" i="297"/>
  <c r="I55" i="297"/>
  <c r="H55" i="297"/>
  <c r="G55" i="297"/>
  <c r="K54" i="297"/>
  <c r="J54" i="297"/>
  <c r="I54" i="297"/>
  <c r="H54" i="297"/>
  <c r="G54" i="297"/>
  <c r="K53" i="297"/>
  <c r="J53" i="297"/>
  <c r="I53" i="297"/>
  <c r="H53" i="297"/>
  <c r="G53" i="297"/>
  <c r="K52" i="297"/>
  <c r="J52" i="297"/>
  <c r="I52" i="297"/>
  <c r="H52" i="297"/>
  <c r="G52" i="297"/>
  <c r="K51" i="297"/>
  <c r="J51" i="297"/>
  <c r="I51" i="297"/>
  <c r="H51" i="297"/>
  <c r="G51" i="297"/>
  <c r="K50" i="297"/>
  <c r="J50" i="297"/>
  <c r="I50" i="297"/>
  <c r="H50" i="297"/>
  <c r="G50" i="297"/>
  <c r="K49" i="297"/>
  <c r="J49" i="297"/>
  <c r="I49" i="297"/>
  <c r="H49" i="297"/>
  <c r="G49" i="297"/>
  <c r="K48" i="297"/>
  <c r="J48" i="297"/>
  <c r="I48" i="297"/>
  <c r="H48" i="297"/>
  <c r="G48" i="297"/>
  <c r="K47" i="297"/>
  <c r="J47" i="297"/>
  <c r="I47" i="297"/>
  <c r="H47" i="297"/>
  <c r="G47" i="297"/>
  <c r="K46" i="297"/>
  <c r="J46" i="297"/>
  <c r="I46" i="297"/>
  <c r="H46" i="297"/>
  <c r="G46" i="297"/>
  <c r="K45" i="297"/>
  <c r="J45" i="297"/>
  <c r="I45" i="297"/>
  <c r="H45" i="297"/>
  <c r="G45" i="297"/>
  <c r="K44" i="297"/>
  <c r="J44" i="297"/>
  <c r="I44" i="297"/>
  <c r="H44" i="297"/>
  <c r="G44" i="297"/>
  <c r="K43" i="297"/>
  <c r="J43" i="297"/>
  <c r="I43" i="297"/>
  <c r="H43" i="297"/>
  <c r="G43" i="297"/>
  <c r="K42" i="297"/>
  <c r="J42" i="297"/>
  <c r="I42" i="297"/>
  <c r="H42" i="297"/>
  <c r="G42" i="297"/>
  <c r="K41" i="297"/>
  <c r="J41" i="297"/>
  <c r="I41" i="297"/>
  <c r="H41" i="297"/>
  <c r="G41" i="297"/>
  <c r="K40" i="297"/>
  <c r="J40" i="297"/>
  <c r="I40" i="297"/>
  <c r="H40" i="297"/>
  <c r="G40" i="297"/>
  <c r="K39" i="297"/>
  <c r="J39" i="297"/>
  <c r="I39" i="297"/>
  <c r="H39" i="297"/>
  <c r="G39" i="297"/>
  <c r="K38" i="297"/>
  <c r="J38" i="297"/>
  <c r="I38" i="297"/>
  <c r="H38" i="297"/>
  <c r="G38" i="297"/>
  <c r="K37" i="297"/>
  <c r="J37" i="297"/>
  <c r="I37" i="297"/>
  <c r="H37" i="297"/>
  <c r="G37" i="297"/>
  <c r="K36" i="297"/>
  <c r="J36" i="297"/>
  <c r="I36" i="297"/>
  <c r="H36" i="297"/>
  <c r="G36" i="297"/>
  <c r="K35" i="297"/>
  <c r="J35" i="297"/>
  <c r="I35" i="297"/>
  <c r="H35" i="297"/>
  <c r="G35" i="297"/>
  <c r="K34" i="297"/>
  <c r="J34" i="297"/>
  <c r="I34" i="297"/>
  <c r="H34" i="297"/>
  <c r="G34" i="297"/>
  <c r="K33" i="297"/>
  <c r="J33" i="297"/>
  <c r="I33" i="297"/>
  <c r="H33" i="297"/>
  <c r="G33" i="297"/>
  <c r="K32" i="297"/>
  <c r="J32" i="297"/>
  <c r="I32" i="297"/>
  <c r="H32" i="297"/>
  <c r="G32" i="297"/>
  <c r="K31" i="297"/>
  <c r="J31" i="297"/>
  <c r="I31" i="297"/>
  <c r="H31" i="297"/>
  <c r="G31" i="297"/>
  <c r="K30" i="297"/>
  <c r="J30" i="297"/>
  <c r="I30" i="297"/>
  <c r="H30" i="297"/>
  <c r="G30" i="297"/>
  <c r="K29" i="297"/>
  <c r="J29" i="297"/>
  <c r="I29" i="297"/>
  <c r="H29" i="297"/>
  <c r="G29" i="297"/>
  <c r="K28" i="297"/>
  <c r="J28" i="297"/>
  <c r="I28" i="297"/>
  <c r="H28" i="297"/>
  <c r="G28" i="297"/>
  <c r="K27" i="297"/>
  <c r="J27" i="297"/>
  <c r="I27" i="297"/>
  <c r="H27" i="297"/>
  <c r="G27" i="297"/>
  <c r="K26" i="297"/>
  <c r="J26" i="297"/>
  <c r="I26" i="297"/>
  <c r="H26" i="297"/>
  <c r="G26" i="297"/>
  <c r="K25" i="297"/>
  <c r="J25" i="297"/>
  <c r="I25" i="297"/>
  <c r="H25" i="297"/>
  <c r="G25" i="297"/>
  <c r="K24" i="297"/>
  <c r="J24" i="297"/>
  <c r="I24" i="297"/>
  <c r="H24" i="297"/>
  <c r="G24" i="297"/>
  <c r="K23" i="297"/>
  <c r="J23" i="297"/>
  <c r="I23" i="297"/>
  <c r="H23" i="297"/>
  <c r="G23" i="297"/>
  <c r="K22" i="297"/>
  <c r="J22" i="297"/>
  <c r="I22" i="297"/>
  <c r="H22" i="297"/>
  <c r="G22" i="297"/>
  <c r="K21" i="297"/>
  <c r="J21" i="297"/>
  <c r="I21" i="297"/>
  <c r="H21" i="297"/>
  <c r="G21" i="297"/>
  <c r="K20" i="297"/>
  <c r="J20" i="297"/>
  <c r="I20" i="297"/>
  <c r="H20" i="297"/>
  <c r="G20" i="297"/>
  <c r="K19" i="297"/>
  <c r="J19" i="297"/>
  <c r="I19" i="297"/>
  <c r="H19" i="297"/>
  <c r="G19" i="297"/>
  <c r="K18" i="297"/>
  <c r="J18" i="297"/>
  <c r="I18" i="297"/>
  <c r="H18" i="297"/>
  <c r="G18" i="297"/>
  <c r="K17" i="297"/>
  <c r="J17" i="297"/>
  <c r="I17" i="297"/>
  <c r="H17" i="297"/>
  <c r="G17" i="297"/>
  <c r="K16" i="297"/>
  <c r="J16" i="297"/>
  <c r="I16" i="297"/>
  <c r="H16" i="297"/>
  <c r="G16" i="297"/>
  <c r="K15" i="297"/>
  <c r="J15" i="297"/>
  <c r="I15" i="297"/>
  <c r="H15" i="297"/>
  <c r="G15" i="297"/>
  <c r="K14" i="297"/>
  <c r="J14" i="297"/>
  <c r="I14" i="297"/>
  <c r="H14" i="297"/>
  <c r="G14" i="297"/>
  <c r="K13" i="297"/>
  <c r="J13" i="297"/>
  <c r="I13" i="297"/>
  <c r="H13" i="297"/>
  <c r="G13" i="297"/>
  <c r="K12" i="297"/>
  <c r="J12" i="297"/>
  <c r="I12" i="297"/>
  <c r="H12" i="297"/>
  <c r="G12" i="297"/>
  <c r="K11" i="297"/>
  <c r="J11" i="297"/>
  <c r="I11" i="297"/>
  <c r="H11" i="297"/>
  <c r="G11" i="297"/>
  <c r="T1010" i="216"/>
  <c r="S1010" i="216"/>
  <c r="U1010" i="216" s="1"/>
  <c r="Q1010" i="216"/>
  <c r="P1010" i="216"/>
  <c r="R1010" i="216" s="1"/>
  <c r="N1010" i="216"/>
  <c r="M1010" i="216"/>
  <c r="O1010" i="216" s="1"/>
  <c r="K1010" i="216"/>
  <c r="J1010" i="216"/>
  <c r="L1010" i="216" s="1"/>
  <c r="H1010" i="216"/>
  <c r="G1010" i="216"/>
  <c r="I1010" i="216" s="1"/>
  <c r="T1009" i="216"/>
  <c r="S1009" i="216"/>
  <c r="U1009" i="216" s="1"/>
  <c r="Q1009" i="216"/>
  <c r="P1009" i="216"/>
  <c r="R1009" i="216" s="1"/>
  <c r="N1009" i="216"/>
  <c r="M1009" i="216"/>
  <c r="O1009" i="216" s="1"/>
  <c r="K1009" i="216"/>
  <c r="J1009" i="216"/>
  <c r="L1009" i="216" s="1"/>
  <c r="H1009" i="216"/>
  <c r="G1009" i="216"/>
  <c r="I1009" i="216" s="1"/>
  <c r="T1008" i="216"/>
  <c r="S1008" i="216"/>
  <c r="U1008" i="216" s="1"/>
  <c r="Q1008" i="216"/>
  <c r="P1008" i="216"/>
  <c r="R1008" i="216" s="1"/>
  <c r="N1008" i="216"/>
  <c r="M1008" i="216"/>
  <c r="O1008" i="216" s="1"/>
  <c r="K1008" i="216"/>
  <c r="J1008" i="216"/>
  <c r="L1008" i="216" s="1"/>
  <c r="H1008" i="216"/>
  <c r="G1008" i="216"/>
  <c r="I1008" i="216" s="1"/>
  <c r="T1007" i="216"/>
  <c r="S1007" i="216"/>
  <c r="U1007" i="216" s="1"/>
  <c r="Q1007" i="216"/>
  <c r="P1007" i="216"/>
  <c r="R1007" i="216" s="1"/>
  <c r="N1007" i="216"/>
  <c r="M1007" i="216"/>
  <c r="O1007" i="216" s="1"/>
  <c r="K1007" i="216"/>
  <c r="J1007" i="216"/>
  <c r="L1007" i="216" s="1"/>
  <c r="H1007" i="216"/>
  <c r="G1007" i="216"/>
  <c r="I1007" i="216" s="1"/>
  <c r="T1006" i="216"/>
  <c r="S1006" i="216"/>
  <c r="U1006" i="216" s="1"/>
  <c r="Q1006" i="216"/>
  <c r="P1006" i="216"/>
  <c r="R1006" i="216" s="1"/>
  <c r="N1006" i="216"/>
  <c r="M1006" i="216"/>
  <c r="O1006" i="216" s="1"/>
  <c r="K1006" i="216"/>
  <c r="J1006" i="216"/>
  <c r="L1006" i="216" s="1"/>
  <c r="H1006" i="216"/>
  <c r="G1006" i="216"/>
  <c r="I1006" i="216" s="1"/>
  <c r="T1005" i="216"/>
  <c r="S1005" i="216"/>
  <c r="U1005" i="216" s="1"/>
  <c r="Q1005" i="216"/>
  <c r="P1005" i="216"/>
  <c r="R1005" i="216" s="1"/>
  <c r="N1005" i="216"/>
  <c r="M1005" i="216"/>
  <c r="O1005" i="216" s="1"/>
  <c r="K1005" i="216"/>
  <c r="J1005" i="216"/>
  <c r="L1005" i="216" s="1"/>
  <c r="H1005" i="216"/>
  <c r="G1005" i="216"/>
  <c r="I1005" i="216" s="1"/>
  <c r="T1004" i="216"/>
  <c r="S1004" i="216"/>
  <c r="U1004" i="216" s="1"/>
  <c r="Q1004" i="216"/>
  <c r="P1004" i="216"/>
  <c r="R1004" i="216" s="1"/>
  <c r="N1004" i="216"/>
  <c r="M1004" i="216"/>
  <c r="O1004" i="216" s="1"/>
  <c r="K1004" i="216"/>
  <c r="J1004" i="216"/>
  <c r="L1004" i="216" s="1"/>
  <c r="H1004" i="216"/>
  <c r="G1004" i="216"/>
  <c r="I1004" i="216" s="1"/>
  <c r="T1003" i="216"/>
  <c r="S1003" i="216"/>
  <c r="U1003" i="216" s="1"/>
  <c r="Q1003" i="216"/>
  <c r="P1003" i="216"/>
  <c r="R1003" i="216" s="1"/>
  <c r="N1003" i="216"/>
  <c r="M1003" i="216"/>
  <c r="O1003" i="216" s="1"/>
  <c r="K1003" i="216"/>
  <c r="J1003" i="216"/>
  <c r="L1003" i="216" s="1"/>
  <c r="H1003" i="216"/>
  <c r="G1003" i="216"/>
  <c r="I1003" i="216" s="1"/>
  <c r="T1002" i="216"/>
  <c r="S1002" i="216"/>
  <c r="U1002" i="216" s="1"/>
  <c r="Q1002" i="216"/>
  <c r="P1002" i="216"/>
  <c r="R1002" i="216" s="1"/>
  <c r="N1002" i="216"/>
  <c r="M1002" i="216"/>
  <c r="O1002" i="216" s="1"/>
  <c r="K1002" i="216"/>
  <c r="J1002" i="216"/>
  <c r="L1002" i="216" s="1"/>
  <c r="H1002" i="216"/>
  <c r="G1002" i="216"/>
  <c r="I1002" i="216" s="1"/>
  <c r="T1001" i="216"/>
  <c r="S1001" i="216"/>
  <c r="U1001" i="216" s="1"/>
  <c r="Q1001" i="216"/>
  <c r="P1001" i="216"/>
  <c r="R1001" i="216" s="1"/>
  <c r="N1001" i="216"/>
  <c r="M1001" i="216"/>
  <c r="O1001" i="216" s="1"/>
  <c r="K1001" i="216"/>
  <c r="J1001" i="216"/>
  <c r="L1001" i="216" s="1"/>
  <c r="H1001" i="216"/>
  <c r="G1001" i="216"/>
  <c r="I1001" i="216" s="1"/>
  <c r="T1000" i="216"/>
  <c r="S1000" i="216"/>
  <c r="U1000" i="216" s="1"/>
  <c r="Q1000" i="216"/>
  <c r="P1000" i="216"/>
  <c r="R1000" i="216" s="1"/>
  <c r="N1000" i="216"/>
  <c r="M1000" i="216"/>
  <c r="O1000" i="216" s="1"/>
  <c r="K1000" i="216"/>
  <c r="J1000" i="216"/>
  <c r="L1000" i="216" s="1"/>
  <c r="H1000" i="216"/>
  <c r="G1000" i="216"/>
  <c r="I1000" i="216" s="1"/>
  <c r="T999" i="216"/>
  <c r="S999" i="216"/>
  <c r="U999" i="216" s="1"/>
  <c r="Q999" i="216"/>
  <c r="P999" i="216"/>
  <c r="R999" i="216" s="1"/>
  <c r="N999" i="216"/>
  <c r="M999" i="216"/>
  <c r="O999" i="216" s="1"/>
  <c r="K999" i="216"/>
  <c r="J999" i="216"/>
  <c r="L999" i="216" s="1"/>
  <c r="H999" i="216"/>
  <c r="G999" i="216"/>
  <c r="I999" i="216" s="1"/>
  <c r="T998" i="216"/>
  <c r="S998" i="216"/>
  <c r="U998" i="216" s="1"/>
  <c r="Q998" i="216"/>
  <c r="P998" i="216"/>
  <c r="R998" i="216" s="1"/>
  <c r="N998" i="216"/>
  <c r="M998" i="216"/>
  <c r="O998" i="216" s="1"/>
  <c r="K998" i="216"/>
  <c r="J998" i="216"/>
  <c r="L998" i="216" s="1"/>
  <c r="H998" i="216"/>
  <c r="G998" i="216"/>
  <c r="I998" i="216" s="1"/>
  <c r="T997" i="216"/>
  <c r="S997" i="216"/>
  <c r="U997" i="216" s="1"/>
  <c r="Q997" i="216"/>
  <c r="P997" i="216"/>
  <c r="R997" i="216" s="1"/>
  <c r="N997" i="216"/>
  <c r="M997" i="216"/>
  <c r="O997" i="216" s="1"/>
  <c r="K997" i="216"/>
  <c r="J997" i="216"/>
  <c r="L997" i="216" s="1"/>
  <c r="H997" i="216"/>
  <c r="G997" i="216"/>
  <c r="I997" i="216" s="1"/>
  <c r="T996" i="216"/>
  <c r="S996" i="216"/>
  <c r="U996" i="216" s="1"/>
  <c r="Q996" i="216"/>
  <c r="P996" i="216"/>
  <c r="R996" i="216" s="1"/>
  <c r="N996" i="216"/>
  <c r="M996" i="216"/>
  <c r="O996" i="216" s="1"/>
  <c r="K996" i="216"/>
  <c r="J996" i="216"/>
  <c r="L996" i="216" s="1"/>
  <c r="H996" i="216"/>
  <c r="G996" i="216"/>
  <c r="I996" i="216" s="1"/>
  <c r="T995" i="216"/>
  <c r="S995" i="216"/>
  <c r="U995" i="216" s="1"/>
  <c r="Q995" i="216"/>
  <c r="P995" i="216"/>
  <c r="R995" i="216" s="1"/>
  <c r="N995" i="216"/>
  <c r="M995" i="216"/>
  <c r="O995" i="216" s="1"/>
  <c r="K995" i="216"/>
  <c r="J995" i="216"/>
  <c r="L995" i="216" s="1"/>
  <c r="H995" i="216"/>
  <c r="G995" i="216"/>
  <c r="I995" i="216" s="1"/>
  <c r="T994" i="216"/>
  <c r="S994" i="216"/>
  <c r="U994" i="216" s="1"/>
  <c r="Q994" i="216"/>
  <c r="P994" i="216"/>
  <c r="R994" i="216" s="1"/>
  <c r="N994" i="216"/>
  <c r="M994" i="216"/>
  <c r="O994" i="216" s="1"/>
  <c r="K994" i="216"/>
  <c r="J994" i="216"/>
  <c r="L994" i="216" s="1"/>
  <c r="H994" i="216"/>
  <c r="G994" i="216"/>
  <c r="I994" i="216" s="1"/>
  <c r="T993" i="216"/>
  <c r="S993" i="216"/>
  <c r="U993" i="216" s="1"/>
  <c r="Q993" i="216"/>
  <c r="P993" i="216"/>
  <c r="R993" i="216" s="1"/>
  <c r="N993" i="216"/>
  <c r="M993" i="216"/>
  <c r="O993" i="216" s="1"/>
  <c r="K993" i="216"/>
  <c r="J993" i="216"/>
  <c r="L993" i="216" s="1"/>
  <c r="H993" i="216"/>
  <c r="G993" i="216"/>
  <c r="I993" i="216" s="1"/>
  <c r="T992" i="216"/>
  <c r="S992" i="216"/>
  <c r="U992" i="216" s="1"/>
  <c r="Q992" i="216"/>
  <c r="P992" i="216"/>
  <c r="R992" i="216" s="1"/>
  <c r="N992" i="216"/>
  <c r="M992" i="216"/>
  <c r="O992" i="216" s="1"/>
  <c r="K992" i="216"/>
  <c r="J992" i="216"/>
  <c r="L992" i="216" s="1"/>
  <c r="H992" i="216"/>
  <c r="G992" i="216"/>
  <c r="I992" i="216" s="1"/>
  <c r="T991" i="216"/>
  <c r="S991" i="216"/>
  <c r="U991" i="216" s="1"/>
  <c r="Q991" i="216"/>
  <c r="P991" i="216"/>
  <c r="R991" i="216" s="1"/>
  <c r="N991" i="216"/>
  <c r="M991" i="216"/>
  <c r="O991" i="216" s="1"/>
  <c r="K991" i="216"/>
  <c r="J991" i="216"/>
  <c r="L991" i="216" s="1"/>
  <c r="H991" i="216"/>
  <c r="G991" i="216"/>
  <c r="I991" i="216" s="1"/>
  <c r="T990" i="216"/>
  <c r="S990" i="216"/>
  <c r="U990" i="216" s="1"/>
  <c r="Q990" i="216"/>
  <c r="P990" i="216"/>
  <c r="R990" i="216" s="1"/>
  <c r="N990" i="216"/>
  <c r="M990" i="216"/>
  <c r="O990" i="216" s="1"/>
  <c r="K990" i="216"/>
  <c r="J990" i="216"/>
  <c r="L990" i="216" s="1"/>
  <c r="H990" i="216"/>
  <c r="G990" i="216"/>
  <c r="I990" i="216" s="1"/>
  <c r="T989" i="216"/>
  <c r="S989" i="216"/>
  <c r="U989" i="216" s="1"/>
  <c r="Q989" i="216"/>
  <c r="P989" i="216"/>
  <c r="R989" i="216" s="1"/>
  <c r="N989" i="216"/>
  <c r="M989" i="216"/>
  <c r="O989" i="216" s="1"/>
  <c r="K989" i="216"/>
  <c r="J989" i="216"/>
  <c r="L989" i="216" s="1"/>
  <c r="H989" i="216"/>
  <c r="G989" i="216"/>
  <c r="I989" i="216" s="1"/>
  <c r="T988" i="216"/>
  <c r="S988" i="216"/>
  <c r="U988" i="216" s="1"/>
  <c r="Q988" i="216"/>
  <c r="P988" i="216"/>
  <c r="R988" i="216" s="1"/>
  <c r="N988" i="216"/>
  <c r="M988" i="216"/>
  <c r="O988" i="216" s="1"/>
  <c r="K988" i="216"/>
  <c r="J988" i="216"/>
  <c r="L988" i="216" s="1"/>
  <c r="H988" i="216"/>
  <c r="G988" i="216"/>
  <c r="I988" i="216" s="1"/>
  <c r="T987" i="216"/>
  <c r="S987" i="216"/>
  <c r="U987" i="216" s="1"/>
  <c r="Q987" i="216"/>
  <c r="P987" i="216"/>
  <c r="R987" i="216" s="1"/>
  <c r="N987" i="216"/>
  <c r="M987" i="216"/>
  <c r="O987" i="216" s="1"/>
  <c r="K987" i="216"/>
  <c r="J987" i="216"/>
  <c r="L987" i="216" s="1"/>
  <c r="H987" i="216"/>
  <c r="G987" i="216"/>
  <c r="I987" i="216" s="1"/>
  <c r="T986" i="216"/>
  <c r="S986" i="216"/>
  <c r="U986" i="216" s="1"/>
  <c r="Q986" i="216"/>
  <c r="P986" i="216"/>
  <c r="R986" i="216" s="1"/>
  <c r="N986" i="216"/>
  <c r="M986" i="216"/>
  <c r="O986" i="216" s="1"/>
  <c r="K986" i="216"/>
  <c r="J986" i="216"/>
  <c r="L986" i="216" s="1"/>
  <c r="H986" i="216"/>
  <c r="G986" i="216"/>
  <c r="I986" i="216" s="1"/>
  <c r="T985" i="216"/>
  <c r="S985" i="216"/>
  <c r="U985" i="216" s="1"/>
  <c r="Q985" i="216"/>
  <c r="P985" i="216"/>
  <c r="R985" i="216" s="1"/>
  <c r="N985" i="216"/>
  <c r="M985" i="216"/>
  <c r="O985" i="216" s="1"/>
  <c r="K985" i="216"/>
  <c r="J985" i="216"/>
  <c r="L985" i="216" s="1"/>
  <c r="H985" i="216"/>
  <c r="G985" i="216"/>
  <c r="I985" i="216" s="1"/>
  <c r="T984" i="216"/>
  <c r="S984" i="216"/>
  <c r="U984" i="216" s="1"/>
  <c r="Q984" i="216"/>
  <c r="P984" i="216"/>
  <c r="R984" i="216" s="1"/>
  <c r="N984" i="216"/>
  <c r="M984" i="216"/>
  <c r="O984" i="216" s="1"/>
  <c r="K984" i="216"/>
  <c r="J984" i="216"/>
  <c r="L984" i="216" s="1"/>
  <c r="H984" i="216"/>
  <c r="G984" i="216"/>
  <c r="I984" i="216" s="1"/>
  <c r="T983" i="216"/>
  <c r="S983" i="216"/>
  <c r="U983" i="216" s="1"/>
  <c r="Q983" i="216"/>
  <c r="P983" i="216"/>
  <c r="R983" i="216" s="1"/>
  <c r="N983" i="216"/>
  <c r="M983" i="216"/>
  <c r="O983" i="216" s="1"/>
  <c r="K983" i="216"/>
  <c r="J983" i="216"/>
  <c r="L983" i="216" s="1"/>
  <c r="H983" i="216"/>
  <c r="G983" i="216"/>
  <c r="I983" i="216" s="1"/>
  <c r="T982" i="216"/>
  <c r="S982" i="216"/>
  <c r="U982" i="216" s="1"/>
  <c r="Q982" i="216"/>
  <c r="P982" i="216"/>
  <c r="R982" i="216" s="1"/>
  <c r="N982" i="216"/>
  <c r="M982" i="216"/>
  <c r="O982" i="216" s="1"/>
  <c r="K982" i="216"/>
  <c r="J982" i="216"/>
  <c r="L982" i="216" s="1"/>
  <c r="H982" i="216"/>
  <c r="G982" i="216"/>
  <c r="I982" i="216" s="1"/>
  <c r="T981" i="216"/>
  <c r="S981" i="216"/>
  <c r="U981" i="216" s="1"/>
  <c r="Q981" i="216"/>
  <c r="P981" i="216"/>
  <c r="R981" i="216" s="1"/>
  <c r="N981" i="216"/>
  <c r="M981" i="216"/>
  <c r="O981" i="216" s="1"/>
  <c r="K981" i="216"/>
  <c r="J981" i="216"/>
  <c r="L981" i="216" s="1"/>
  <c r="H981" i="216"/>
  <c r="G981" i="216"/>
  <c r="I981" i="216" s="1"/>
  <c r="T980" i="216"/>
  <c r="S980" i="216"/>
  <c r="U980" i="216" s="1"/>
  <c r="Q980" i="216"/>
  <c r="P980" i="216"/>
  <c r="R980" i="216" s="1"/>
  <c r="N980" i="216"/>
  <c r="M980" i="216"/>
  <c r="O980" i="216" s="1"/>
  <c r="K980" i="216"/>
  <c r="J980" i="216"/>
  <c r="L980" i="216" s="1"/>
  <c r="H980" i="216"/>
  <c r="G980" i="216"/>
  <c r="I980" i="216" s="1"/>
  <c r="T979" i="216"/>
  <c r="S979" i="216"/>
  <c r="U979" i="216" s="1"/>
  <c r="Q979" i="216"/>
  <c r="P979" i="216"/>
  <c r="R979" i="216" s="1"/>
  <c r="N979" i="216"/>
  <c r="M979" i="216"/>
  <c r="O979" i="216" s="1"/>
  <c r="K979" i="216"/>
  <c r="J979" i="216"/>
  <c r="L979" i="216" s="1"/>
  <c r="H979" i="216"/>
  <c r="G979" i="216"/>
  <c r="I979" i="216" s="1"/>
  <c r="T978" i="216"/>
  <c r="S978" i="216"/>
  <c r="U978" i="216" s="1"/>
  <c r="Q978" i="216"/>
  <c r="P978" i="216"/>
  <c r="R978" i="216" s="1"/>
  <c r="N978" i="216"/>
  <c r="M978" i="216"/>
  <c r="O978" i="216" s="1"/>
  <c r="K978" i="216"/>
  <c r="J978" i="216"/>
  <c r="L978" i="216" s="1"/>
  <c r="H978" i="216"/>
  <c r="G978" i="216"/>
  <c r="I978" i="216" s="1"/>
  <c r="T977" i="216"/>
  <c r="S977" i="216"/>
  <c r="U977" i="216" s="1"/>
  <c r="Q977" i="216"/>
  <c r="P977" i="216"/>
  <c r="R977" i="216" s="1"/>
  <c r="N977" i="216"/>
  <c r="M977" i="216"/>
  <c r="O977" i="216" s="1"/>
  <c r="K977" i="216"/>
  <c r="J977" i="216"/>
  <c r="L977" i="216" s="1"/>
  <c r="H977" i="216"/>
  <c r="G977" i="216"/>
  <c r="I977" i="216" s="1"/>
  <c r="T976" i="216"/>
  <c r="S976" i="216"/>
  <c r="U976" i="216" s="1"/>
  <c r="Q976" i="216"/>
  <c r="P976" i="216"/>
  <c r="R976" i="216" s="1"/>
  <c r="N976" i="216"/>
  <c r="M976" i="216"/>
  <c r="O976" i="216" s="1"/>
  <c r="K976" i="216"/>
  <c r="J976" i="216"/>
  <c r="L976" i="216" s="1"/>
  <c r="H976" i="216"/>
  <c r="G976" i="216"/>
  <c r="I976" i="216" s="1"/>
  <c r="T975" i="216"/>
  <c r="S975" i="216"/>
  <c r="U975" i="216" s="1"/>
  <c r="Q975" i="216"/>
  <c r="P975" i="216"/>
  <c r="R975" i="216" s="1"/>
  <c r="N975" i="216"/>
  <c r="M975" i="216"/>
  <c r="O975" i="216" s="1"/>
  <c r="K975" i="216"/>
  <c r="J975" i="216"/>
  <c r="L975" i="216" s="1"/>
  <c r="H975" i="216"/>
  <c r="G975" i="216"/>
  <c r="I975" i="216" s="1"/>
  <c r="T974" i="216"/>
  <c r="S974" i="216"/>
  <c r="U974" i="216" s="1"/>
  <c r="Q974" i="216"/>
  <c r="P974" i="216"/>
  <c r="R974" i="216" s="1"/>
  <c r="N974" i="216"/>
  <c r="M974" i="216"/>
  <c r="O974" i="216" s="1"/>
  <c r="K974" i="216"/>
  <c r="J974" i="216"/>
  <c r="L974" i="216" s="1"/>
  <c r="H974" i="216"/>
  <c r="G974" i="216"/>
  <c r="I974" i="216" s="1"/>
  <c r="T973" i="216"/>
  <c r="S973" i="216"/>
  <c r="U973" i="216" s="1"/>
  <c r="Q973" i="216"/>
  <c r="P973" i="216"/>
  <c r="R973" i="216" s="1"/>
  <c r="N973" i="216"/>
  <c r="M973" i="216"/>
  <c r="O973" i="216" s="1"/>
  <c r="K973" i="216"/>
  <c r="J973" i="216"/>
  <c r="L973" i="216" s="1"/>
  <c r="H973" i="216"/>
  <c r="G973" i="216"/>
  <c r="I973" i="216" s="1"/>
  <c r="T972" i="216"/>
  <c r="S972" i="216"/>
  <c r="U972" i="216" s="1"/>
  <c r="Q972" i="216"/>
  <c r="P972" i="216"/>
  <c r="R972" i="216" s="1"/>
  <c r="N972" i="216"/>
  <c r="M972" i="216"/>
  <c r="O972" i="216" s="1"/>
  <c r="K972" i="216"/>
  <c r="J972" i="216"/>
  <c r="L972" i="216" s="1"/>
  <c r="H972" i="216"/>
  <c r="G972" i="216"/>
  <c r="I972" i="216" s="1"/>
  <c r="T971" i="216"/>
  <c r="S971" i="216"/>
  <c r="U971" i="216" s="1"/>
  <c r="Q971" i="216"/>
  <c r="P971" i="216"/>
  <c r="R971" i="216" s="1"/>
  <c r="N971" i="216"/>
  <c r="M971" i="216"/>
  <c r="O971" i="216" s="1"/>
  <c r="K971" i="216"/>
  <c r="J971" i="216"/>
  <c r="L971" i="216" s="1"/>
  <c r="H971" i="216"/>
  <c r="G971" i="216"/>
  <c r="I971" i="216" s="1"/>
  <c r="T970" i="216"/>
  <c r="S970" i="216"/>
  <c r="U970" i="216" s="1"/>
  <c r="Q970" i="216"/>
  <c r="P970" i="216"/>
  <c r="R970" i="216" s="1"/>
  <c r="N970" i="216"/>
  <c r="M970" i="216"/>
  <c r="O970" i="216" s="1"/>
  <c r="K970" i="216"/>
  <c r="J970" i="216"/>
  <c r="L970" i="216" s="1"/>
  <c r="H970" i="216"/>
  <c r="G970" i="216"/>
  <c r="I970" i="216" s="1"/>
  <c r="T969" i="216"/>
  <c r="S969" i="216"/>
  <c r="U969" i="216" s="1"/>
  <c r="Q969" i="216"/>
  <c r="P969" i="216"/>
  <c r="R969" i="216" s="1"/>
  <c r="N969" i="216"/>
  <c r="M969" i="216"/>
  <c r="O969" i="216" s="1"/>
  <c r="K969" i="216"/>
  <c r="J969" i="216"/>
  <c r="L969" i="216" s="1"/>
  <c r="H969" i="216"/>
  <c r="G969" i="216"/>
  <c r="I969" i="216" s="1"/>
  <c r="T968" i="216"/>
  <c r="S968" i="216"/>
  <c r="U968" i="216" s="1"/>
  <c r="Q968" i="216"/>
  <c r="P968" i="216"/>
  <c r="R968" i="216" s="1"/>
  <c r="N968" i="216"/>
  <c r="M968" i="216"/>
  <c r="O968" i="216" s="1"/>
  <c r="K968" i="216"/>
  <c r="J968" i="216"/>
  <c r="L968" i="216" s="1"/>
  <c r="H968" i="216"/>
  <c r="G968" i="216"/>
  <c r="I968" i="216" s="1"/>
  <c r="T967" i="216"/>
  <c r="S967" i="216"/>
  <c r="U967" i="216" s="1"/>
  <c r="Q967" i="216"/>
  <c r="P967" i="216"/>
  <c r="R967" i="216" s="1"/>
  <c r="N967" i="216"/>
  <c r="M967" i="216"/>
  <c r="O967" i="216" s="1"/>
  <c r="K967" i="216"/>
  <c r="J967" i="216"/>
  <c r="L967" i="216" s="1"/>
  <c r="H967" i="216"/>
  <c r="G967" i="216"/>
  <c r="I967" i="216" s="1"/>
  <c r="T966" i="216"/>
  <c r="S966" i="216"/>
  <c r="U966" i="216" s="1"/>
  <c r="Q966" i="216"/>
  <c r="P966" i="216"/>
  <c r="R966" i="216" s="1"/>
  <c r="N966" i="216"/>
  <c r="M966" i="216"/>
  <c r="O966" i="216" s="1"/>
  <c r="K966" i="216"/>
  <c r="J966" i="216"/>
  <c r="L966" i="216" s="1"/>
  <c r="H966" i="216"/>
  <c r="G966" i="216"/>
  <c r="I966" i="216" s="1"/>
  <c r="T965" i="216"/>
  <c r="S965" i="216"/>
  <c r="U965" i="216" s="1"/>
  <c r="Q965" i="216"/>
  <c r="P965" i="216"/>
  <c r="R965" i="216" s="1"/>
  <c r="N965" i="216"/>
  <c r="M965" i="216"/>
  <c r="O965" i="216" s="1"/>
  <c r="K965" i="216"/>
  <c r="J965" i="216"/>
  <c r="L965" i="216" s="1"/>
  <c r="H965" i="216"/>
  <c r="G965" i="216"/>
  <c r="I965" i="216" s="1"/>
  <c r="T964" i="216"/>
  <c r="S964" i="216"/>
  <c r="U964" i="216" s="1"/>
  <c r="Q964" i="216"/>
  <c r="P964" i="216"/>
  <c r="R964" i="216" s="1"/>
  <c r="N964" i="216"/>
  <c r="M964" i="216"/>
  <c r="O964" i="216" s="1"/>
  <c r="K964" i="216"/>
  <c r="J964" i="216"/>
  <c r="L964" i="216" s="1"/>
  <c r="H964" i="216"/>
  <c r="G964" i="216"/>
  <c r="I964" i="216" s="1"/>
  <c r="T963" i="216"/>
  <c r="S963" i="216"/>
  <c r="U963" i="216" s="1"/>
  <c r="Q963" i="216"/>
  <c r="P963" i="216"/>
  <c r="R963" i="216" s="1"/>
  <c r="N963" i="216"/>
  <c r="M963" i="216"/>
  <c r="O963" i="216" s="1"/>
  <c r="K963" i="216"/>
  <c r="J963" i="216"/>
  <c r="L963" i="216" s="1"/>
  <c r="H963" i="216"/>
  <c r="G963" i="216"/>
  <c r="I963" i="216" s="1"/>
  <c r="T962" i="216"/>
  <c r="S962" i="216"/>
  <c r="U962" i="216" s="1"/>
  <c r="Q962" i="216"/>
  <c r="P962" i="216"/>
  <c r="R962" i="216" s="1"/>
  <c r="N962" i="216"/>
  <c r="M962" i="216"/>
  <c r="O962" i="216" s="1"/>
  <c r="K962" i="216"/>
  <c r="J962" i="216"/>
  <c r="L962" i="216" s="1"/>
  <c r="H962" i="216"/>
  <c r="G962" i="216"/>
  <c r="I962" i="216" s="1"/>
  <c r="T961" i="216"/>
  <c r="S961" i="216"/>
  <c r="U961" i="216" s="1"/>
  <c r="Q961" i="216"/>
  <c r="P961" i="216"/>
  <c r="R961" i="216" s="1"/>
  <c r="N961" i="216"/>
  <c r="M961" i="216"/>
  <c r="O961" i="216" s="1"/>
  <c r="K961" i="216"/>
  <c r="J961" i="216"/>
  <c r="L961" i="216" s="1"/>
  <c r="H961" i="216"/>
  <c r="G961" i="216"/>
  <c r="I961" i="216" s="1"/>
  <c r="T960" i="216"/>
  <c r="S960" i="216"/>
  <c r="U960" i="216" s="1"/>
  <c r="Q960" i="216"/>
  <c r="P960" i="216"/>
  <c r="R960" i="216" s="1"/>
  <c r="N960" i="216"/>
  <c r="M960" i="216"/>
  <c r="O960" i="216" s="1"/>
  <c r="K960" i="216"/>
  <c r="J960" i="216"/>
  <c r="L960" i="216" s="1"/>
  <c r="H960" i="216"/>
  <c r="G960" i="216"/>
  <c r="I960" i="216" s="1"/>
  <c r="T959" i="216"/>
  <c r="S959" i="216"/>
  <c r="U959" i="216" s="1"/>
  <c r="Q959" i="216"/>
  <c r="P959" i="216"/>
  <c r="R959" i="216" s="1"/>
  <c r="N959" i="216"/>
  <c r="M959" i="216"/>
  <c r="O959" i="216" s="1"/>
  <c r="K959" i="216"/>
  <c r="J959" i="216"/>
  <c r="L959" i="216" s="1"/>
  <c r="H959" i="216"/>
  <c r="G959" i="216"/>
  <c r="I959" i="216" s="1"/>
  <c r="T958" i="216"/>
  <c r="S958" i="216"/>
  <c r="U958" i="216" s="1"/>
  <c r="Q958" i="216"/>
  <c r="P958" i="216"/>
  <c r="R958" i="216" s="1"/>
  <c r="N958" i="216"/>
  <c r="M958" i="216"/>
  <c r="O958" i="216" s="1"/>
  <c r="K958" i="216"/>
  <c r="J958" i="216"/>
  <c r="L958" i="216" s="1"/>
  <c r="H958" i="216"/>
  <c r="G958" i="216"/>
  <c r="I958" i="216" s="1"/>
  <c r="T957" i="216"/>
  <c r="S957" i="216"/>
  <c r="U957" i="216" s="1"/>
  <c r="Q957" i="216"/>
  <c r="P957" i="216"/>
  <c r="R957" i="216" s="1"/>
  <c r="N957" i="216"/>
  <c r="M957" i="216"/>
  <c r="O957" i="216" s="1"/>
  <c r="K957" i="216"/>
  <c r="J957" i="216"/>
  <c r="L957" i="216" s="1"/>
  <c r="H957" i="216"/>
  <c r="G957" i="216"/>
  <c r="I957" i="216" s="1"/>
  <c r="T956" i="216"/>
  <c r="S956" i="216"/>
  <c r="U956" i="216" s="1"/>
  <c r="Q956" i="216"/>
  <c r="P956" i="216"/>
  <c r="R956" i="216" s="1"/>
  <c r="N956" i="216"/>
  <c r="M956" i="216"/>
  <c r="O956" i="216" s="1"/>
  <c r="K956" i="216"/>
  <c r="J956" i="216"/>
  <c r="L956" i="216" s="1"/>
  <c r="H956" i="216"/>
  <c r="G956" i="216"/>
  <c r="I956" i="216" s="1"/>
  <c r="T955" i="216"/>
  <c r="S955" i="216"/>
  <c r="U955" i="216" s="1"/>
  <c r="Q955" i="216"/>
  <c r="P955" i="216"/>
  <c r="R955" i="216" s="1"/>
  <c r="N955" i="216"/>
  <c r="M955" i="216"/>
  <c r="O955" i="216" s="1"/>
  <c r="K955" i="216"/>
  <c r="J955" i="216"/>
  <c r="L955" i="216" s="1"/>
  <c r="H955" i="216"/>
  <c r="G955" i="216"/>
  <c r="I955" i="216" s="1"/>
  <c r="T954" i="216"/>
  <c r="S954" i="216"/>
  <c r="U954" i="216" s="1"/>
  <c r="Q954" i="216"/>
  <c r="P954" i="216"/>
  <c r="R954" i="216" s="1"/>
  <c r="N954" i="216"/>
  <c r="M954" i="216"/>
  <c r="O954" i="216" s="1"/>
  <c r="K954" i="216"/>
  <c r="J954" i="216"/>
  <c r="L954" i="216" s="1"/>
  <c r="H954" i="216"/>
  <c r="G954" i="216"/>
  <c r="I954" i="216" s="1"/>
  <c r="T953" i="216"/>
  <c r="S953" i="216"/>
  <c r="U953" i="216" s="1"/>
  <c r="Q953" i="216"/>
  <c r="P953" i="216"/>
  <c r="R953" i="216" s="1"/>
  <c r="N953" i="216"/>
  <c r="M953" i="216"/>
  <c r="O953" i="216" s="1"/>
  <c r="K953" i="216"/>
  <c r="J953" i="216"/>
  <c r="L953" i="216" s="1"/>
  <c r="H953" i="216"/>
  <c r="G953" i="216"/>
  <c r="I953" i="216" s="1"/>
  <c r="T952" i="216"/>
  <c r="S952" i="216"/>
  <c r="U952" i="216" s="1"/>
  <c r="Q952" i="216"/>
  <c r="P952" i="216"/>
  <c r="R952" i="216" s="1"/>
  <c r="N952" i="216"/>
  <c r="M952" i="216"/>
  <c r="O952" i="216" s="1"/>
  <c r="K952" i="216"/>
  <c r="J952" i="216"/>
  <c r="L952" i="216" s="1"/>
  <c r="H952" i="216"/>
  <c r="G952" i="216"/>
  <c r="I952" i="216" s="1"/>
  <c r="T951" i="216"/>
  <c r="S951" i="216"/>
  <c r="U951" i="216" s="1"/>
  <c r="Q951" i="216"/>
  <c r="P951" i="216"/>
  <c r="R951" i="216" s="1"/>
  <c r="N951" i="216"/>
  <c r="M951" i="216"/>
  <c r="O951" i="216" s="1"/>
  <c r="K951" i="216"/>
  <c r="J951" i="216"/>
  <c r="L951" i="216" s="1"/>
  <c r="H951" i="216"/>
  <c r="G951" i="216"/>
  <c r="I951" i="216" s="1"/>
  <c r="T950" i="216"/>
  <c r="S950" i="216"/>
  <c r="U950" i="216" s="1"/>
  <c r="Q950" i="216"/>
  <c r="P950" i="216"/>
  <c r="R950" i="216" s="1"/>
  <c r="N950" i="216"/>
  <c r="M950" i="216"/>
  <c r="O950" i="216" s="1"/>
  <c r="K950" i="216"/>
  <c r="J950" i="216"/>
  <c r="L950" i="216" s="1"/>
  <c r="H950" i="216"/>
  <c r="G950" i="216"/>
  <c r="I950" i="216" s="1"/>
  <c r="T949" i="216"/>
  <c r="S949" i="216"/>
  <c r="U949" i="216" s="1"/>
  <c r="Q949" i="216"/>
  <c r="P949" i="216"/>
  <c r="R949" i="216" s="1"/>
  <c r="N949" i="216"/>
  <c r="M949" i="216"/>
  <c r="O949" i="216" s="1"/>
  <c r="K949" i="216"/>
  <c r="J949" i="216"/>
  <c r="L949" i="216" s="1"/>
  <c r="H949" i="216"/>
  <c r="G949" i="216"/>
  <c r="I949" i="216" s="1"/>
  <c r="T948" i="216"/>
  <c r="S948" i="216"/>
  <c r="U948" i="216" s="1"/>
  <c r="Q948" i="216"/>
  <c r="P948" i="216"/>
  <c r="R948" i="216" s="1"/>
  <c r="N948" i="216"/>
  <c r="M948" i="216"/>
  <c r="O948" i="216" s="1"/>
  <c r="K948" i="216"/>
  <c r="J948" i="216"/>
  <c r="L948" i="216" s="1"/>
  <c r="H948" i="216"/>
  <c r="G948" i="216"/>
  <c r="I948" i="216" s="1"/>
  <c r="T947" i="216"/>
  <c r="S947" i="216"/>
  <c r="U947" i="216" s="1"/>
  <c r="Q947" i="216"/>
  <c r="P947" i="216"/>
  <c r="R947" i="216" s="1"/>
  <c r="N947" i="216"/>
  <c r="M947" i="216"/>
  <c r="O947" i="216" s="1"/>
  <c r="K947" i="216"/>
  <c r="J947" i="216"/>
  <c r="L947" i="216" s="1"/>
  <c r="H947" i="216"/>
  <c r="G947" i="216"/>
  <c r="I947" i="216" s="1"/>
  <c r="T946" i="216"/>
  <c r="S946" i="216"/>
  <c r="U946" i="216" s="1"/>
  <c r="Q946" i="216"/>
  <c r="P946" i="216"/>
  <c r="R946" i="216" s="1"/>
  <c r="N946" i="216"/>
  <c r="M946" i="216"/>
  <c r="O946" i="216" s="1"/>
  <c r="K946" i="216"/>
  <c r="J946" i="216"/>
  <c r="L946" i="216" s="1"/>
  <c r="H946" i="216"/>
  <c r="G946" i="216"/>
  <c r="I946" i="216" s="1"/>
  <c r="T945" i="216"/>
  <c r="S945" i="216"/>
  <c r="U945" i="216" s="1"/>
  <c r="Q945" i="216"/>
  <c r="P945" i="216"/>
  <c r="R945" i="216" s="1"/>
  <c r="N945" i="216"/>
  <c r="M945" i="216"/>
  <c r="O945" i="216" s="1"/>
  <c r="K945" i="216"/>
  <c r="J945" i="216"/>
  <c r="L945" i="216" s="1"/>
  <c r="H945" i="216"/>
  <c r="G945" i="216"/>
  <c r="I945" i="216" s="1"/>
  <c r="T944" i="216"/>
  <c r="S944" i="216"/>
  <c r="U944" i="216" s="1"/>
  <c r="Q944" i="216"/>
  <c r="P944" i="216"/>
  <c r="R944" i="216" s="1"/>
  <c r="N944" i="216"/>
  <c r="M944" i="216"/>
  <c r="O944" i="216" s="1"/>
  <c r="K944" i="216"/>
  <c r="J944" i="216"/>
  <c r="L944" i="216" s="1"/>
  <c r="H944" i="216"/>
  <c r="G944" i="216"/>
  <c r="I944" i="216" s="1"/>
  <c r="T943" i="216"/>
  <c r="S943" i="216"/>
  <c r="U943" i="216" s="1"/>
  <c r="Q943" i="216"/>
  <c r="P943" i="216"/>
  <c r="R943" i="216" s="1"/>
  <c r="N943" i="216"/>
  <c r="M943" i="216"/>
  <c r="O943" i="216" s="1"/>
  <c r="K943" i="216"/>
  <c r="J943" i="216"/>
  <c r="L943" i="216" s="1"/>
  <c r="H943" i="216"/>
  <c r="G943" i="216"/>
  <c r="I943" i="216" s="1"/>
  <c r="T942" i="216"/>
  <c r="S942" i="216"/>
  <c r="U942" i="216" s="1"/>
  <c r="Q942" i="216"/>
  <c r="P942" i="216"/>
  <c r="R942" i="216" s="1"/>
  <c r="N942" i="216"/>
  <c r="M942" i="216"/>
  <c r="O942" i="216" s="1"/>
  <c r="K942" i="216"/>
  <c r="J942" i="216"/>
  <c r="L942" i="216" s="1"/>
  <c r="H942" i="216"/>
  <c r="G942" i="216"/>
  <c r="I942" i="216" s="1"/>
  <c r="T941" i="216"/>
  <c r="S941" i="216"/>
  <c r="U941" i="216" s="1"/>
  <c r="Q941" i="216"/>
  <c r="P941" i="216"/>
  <c r="R941" i="216" s="1"/>
  <c r="N941" i="216"/>
  <c r="M941" i="216"/>
  <c r="O941" i="216" s="1"/>
  <c r="K941" i="216"/>
  <c r="J941" i="216"/>
  <c r="L941" i="216" s="1"/>
  <c r="H941" i="216"/>
  <c r="G941" i="216"/>
  <c r="I941" i="216" s="1"/>
  <c r="T940" i="216"/>
  <c r="S940" i="216"/>
  <c r="U940" i="216" s="1"/>
  <c r="Q940" i="216"/>
  <c r="P940" i="216"/>
  <c r="R940" i="216" s="1"/>
  <c r="N940" i="216"/>
  <c r="M940" i="216"/>
  <c r="O940" i="216" s="1"/>
  <c r="K940" i="216"/>
  <c r="J940" i="216"/>
  <c r="L940" i="216" s="1"/>
  <c r="H940" i="216"/>
  <c r="G940" i="216"/>
  <c r="I940" i="216" s="1"/>
  <c r="T939" i="216"/>
  <c r="S939" i="216"/>
  <c r="U939" i="216" s="1"/>
  <c r="Q939" i="216"/>
  <c r="P939" i="216"/>
  <c r="R939" i="216" s="1"/>
  <c r="N939" i="216"/>
  <c r="M939" i="216"/>
  <c r="O939" i="216" s="1"/>
  <c r="K939" i="216"/>
  <c r="J939" i="216"/>
  <c r="L939" i="216" s="1"/>
  <c r="H939" i="216"/>
  <c r="G939" i="216"/>
  <c r="I939" i="216" s="1"/>
  <c r="T938" i="216"/>
  <c r="S938" i="216"/>
  <c r="U938" i="216" s="1"/>
  <c r="Q938" i="216"/>
  <c r="P938" i="216"/>
  <c r="R938" i="216" s="1"/>
  <c r="N938" i="216"/>
  <c r="M938" i="216"/>
  <c r="O938" i="216" s="1"/>
  <c r="K938" i="216"/>
  <c r="J938" i="216"/>
  <c r="L938" i="216" s="1"/>
  <c r="H938" i="216"/>
  <c r="G938" i="216"/>
  <c r="I938" i="216" s="1"/>
  <c r="T937" i="216"/>
  <c r="S937" i="216"/>
  <c r="U937" i="216" s="1"/>
  <c r="Q937" i="216"/>
  <c r="P937" i="216"/>
  <c r="R937" i="216" s="1"/>
  <c r="N937" i="216"/>
  <c r="M937" i="216"/>
  <c r="O937" i="216" s="1"/>
  <c r="K937" i="216"/>
  <c r="J937" i="216"/>
  <c r="L937" i="216" s="1"/>
  <c r="H937" i="216"/>
  <c r="G937" i="216"/>
  <c r="I937" i="216" s="1"/>
  <c r="T936" i="216"/>
  <c r="S936" i="216"/>
  <c r="U936" i="216" s="1"/>
  <c r="Q936" i="216"/>
  <c r="P936" i="216"/>
  <c r="R936" i="216" s="1"/>
  <c r="N936" i="216"/>
  <c r="M936" i="216"/>
  <c r="O936" i="216" s="1"/>
  <c r="K936" i="216"/>
  <c r="J936" i="216"/>
  <c r="L936" i="216" s="1"/>
  <c r="H936" i="216"/>
  <c r="G936" i="216"/>
  <c r="I936" i="216" s="1"/>
  <c r="T935" i="216"/>
  <c r="S935" i="216"/>
  <c r="U935" i="216" s="1"/>
  <c r="Q935" i="216"/>
  <c r="P935" i="216"/>
  <c r="R935" i="216" s="1"/>
  <c r="N935" i="216"/>
  <c r="M935" i="216"/>
  <c r="O935" i="216" s="1"/>
  <c r="K935" i="216"/>
  <c r="J935" i="216"/>
  <c r="L935" i="216" s="1"/>
  <c r="H935" i="216"/>
  <c r="G935" i="216"/>
  <c r="I935" i="216" s="1"/>
  <c r="T934" i="216"/>
  <c r="S934" i="216"/>
  <c r="U934" i="216" s="1"/>
  <c r="Q934" i="216"/>
  <c r="P934" i="216"/>
  <c r="R934" i="216" s="1"/>
  <c r="N934" i="216"/>
  <c r="M934" i="216"/>
  <c r="O934" i="216" s="1"/>
  <c r="K934" i="216"/>
  <c r="J934" i="216"/>
  <c r="L934" i="216" s="1"/>
  <c r="H934" i="216"/>
  <c r="G934" i="216"/>
  <c r="I934" i="216" s="1"/>
  <c r="T933" i="216"/>
  <c r="S933" i="216"/>
  <c r="U933" i="216" s="1"/>
  <c r="Q933" i="216"/>
  <c r="P933" i="216"/>
  <c r="R933" i="216" s="1"/>
  <c r="N933" i="216"/>
  <c r="M933" i="216"/>
  <c r="O933" i="216" s="1"/>
  <c r="K933" i="216"/>
  <c r="J933" i="216"/>
  <c r="L933" i="216" s="1"/>
  <c r="H933" i="216"/>
  <c r="G933" i="216"/>
  <c r="I933" i="216" s="1"/>
  <c r="T932" i="216"/>
  <c r="S932" i="216"/>
  <c r="U932" i="216" s="1"/>
  <c r="Q932" i="216"/>
  <c r="P932" i="216"/>
  <c r="R932" i="216" s="1"/>
  <c r="N932" i="216"/>
  <c r="M932" i="216"/>
  <c r="O932" i="216" s="1"/>
  <c r="K932" i="216"/>
  <c r="J932" i="216"/>
  <c r="L932" i="216" s="1"/>
  <c r="H932" i="216"/>
  <c r="G932" i="216"/>
  <c r="I932" i="216" s="1"/>
  <c r="T931" i="216"/>
  <c r="S931" i="216"/>
  <c r="U931" i="216" s="1"/>
  <c r="Q931" i="216"/>
  <c r="P931" i="216"/>
  <c r="R931" i="216" s="1"/>
  <c r="N931" i="216"/>
  <c r="M931" i="216"/>
  <c r="O931" i="216" s="1"/>
  <c r="K931" i="216"/>
  <c r="J931" i="216"/>
  <c r="L931" i="216" s="1"/>
  <c r="H931" i="216"/>
  <c r="G931" i="216"/>
  <c r="I931" i="216" s="1"/>
  <c r="T930" i="216"/>
  <c r="S930" i="216"/>
  <c r="U930" i="216" s="1"/>
  <c r="Q930" i="216"/>
  <c r="P930" i="216"/>
  <c r="R930" i="216" s="1"/>
  <c r="N930" i="216"/>
  <c r="M930" i="216"/>
  <c r="O930" i="216" s="1"/>
  <c r="K930" i="216"/>
  <c r="J930" i="216"/>
  <c r="L930" i="216" s="1"/>
  <c r="H930" i="216"/>
  <c r="G930" i="216"/>
  <c r="I930" i="216" s="1"/>
  <c r="T929" i="216"/>
  <c r="S929" i="216"/>
  <c r="U929" i="216" s="1"/>
  <c r="Q929" i="216"/>
  <c r="P929" i="216"/>
  <c r="R929" i="216" s="1"/>
  <c r="N929" i="216"/>
  <c r="M929" i="216"/>
  <c r="O929" i="216" s="1"/>
  <c r="K929" i="216"/>
  <c r="J929" i="216"/>
  <c r="L929" i="216" s="1"/>
  <c r="H929" i="216"/>
  <c r="G929" i="216"/>
  <c r="I929" i="216" s="1"/>
  <c r="T928" i="216"/>
  <c r="S928" i="216"/>
  <c r="U928" i="216" s="1"/>
  <c r="Q928" i="216"/>
  <c r="P928" i="216"/>
  <c r="R928" i="216" s="1"/>
  <c r="N928" i="216"/>
  <c r="M928" i="216"/>
  <c r="O928" i="216" s="1"/>
  <c r="K928" i="216"/>
  <c r="J928" i="216"/>
  <c r="L928" i="216" s="1"/>
  <c r="H928" i="216"/>
  <c r="G928" i="216"/>
  <c r="I928" i="216" s="1"/>
  <c r="T927" i="216"/>
  <c r="S927" i="216"/>
  <c r="U927" i="216" s="1"/>
  <c r="Q927" i="216"/>
  <c r="P927" i="216"/>
  <c r="R927" i="216" s="1"/>
  <c r="N927" i="216"/>
  <c r="M927" i="216"/>
  <c r="O927" i="216" s="1"/>
  <c r="K927" i="216"/>
  <c r="J927" i="216"/>
  <c r="L927" i="216" s="1"/>
  <c r="H927" i="216"/>
  <c r="G927" i="216"/>
  <c r="I927" i="216" s="1"/>
  <c r="T926" i="216"/>
  <c r="S926" i="216"/>
  <c r="U926" i="216" s="1"/>
  <c r="Q926" i="216"/>
  <c r="P926" i="216"/>
  <c r="R926" i="216" s="1"/>
  <c r="N926" i="216"/>
  <c r="M926" i="216"/>
  <c r="O926" i="216" s="1"/>
  <c r="K926" i="216"/>
  <c r="J926" i="216"/>
  <c r="L926" i="216" s="1"/>
  <c r="H926" i="216"/>
  <c r="G926" i="216"/>
  <c r="I926" i="216" s="1"/>
  <c r="T925" i="216"/>
  <c r="S925" i="216"/>
  <c r="U925" i="216" s="1"/>
  <c r="Q925" i="216"/>
  <c r="P925" i="216"/>
  <c r="R925" i="216" s="1"/>
  <c r="N925" i="216"/>
  <c r="M925" i="216"/>
  <c r="O925" i="216" s="1"/>
  <c r="K925" i="216"/>
  <c r="J925" i="216"/>
  <c r="L925" i="216" s="1"/>
  <c r="H925" i="216"/>
  <c r="G925" i="216"/>
  <c r="I925" i="216" s="1"/>
  <c r="T924" i="216"/>
  <c r="S924" i="216"/>
  <c r="U924" i="216" s="1"/>
  <c r="Q924" i="216"/>
  <c r="P924" i="216"/>
  <c r="R924" i="216" s="1"/>
  <c r="N924" i="216"/>
  <c r="M924" i="216"/>
  <c r="O924" i="216" s="1"/>
  <c r="K924" i="216"/>
  <c r="J924" i="216"/>
  <c r="L924" i="216" s="1"/>
  <c r="H924" i="216"/>
  <c r="G924" i="216"/>
  <c r="I924" i="216" s="1"/>
  <c r="T923" i="216"/>
  <c r="S923" i="216"/>
  <c r="U923" i="216" s="1"/>
  <c r="Q923" i="216"/>
  <c r="P923" i="216"/>
  <c r="R923" i="216" s="1"/>
  <c r="N923" i="216"/>
  <c r="M923" i="216"/>
  <c r="O923" i="216" s="1"/>
  <c r="K923" i="216"/>
  <c r="J923" i="216"/>
  <c r="L923" i="216" s="1"/>
  <c r="H923" i="216"/>
  <c r="G923" i="216"/>
  <c r="I923" i="216" s="1"/>
  <c r="T922" i="216"/>
  <c r="S922" i="216"/>
  <c r="U922" i="216" s="1"/>
  <c r="Q922" i="216"/>
  <c r="P922" i="216"/>
  <c r="R922" i="216" s="1"/>
  <c r="N922" i="216"/>
  <c r="M922" i="216"/>
  <c r="O922" i="216" s="1"/>
  <c r="K922" i="216"/>
  <c r="J922" i="216"/>
  <c r="L922" i="216" s="1"/>
  <c r="H922" i="216"/>
  <c r="G922" i="216"/>
  <c r="I922" i="216" s="1"/>
  <c r="T921" i="216"/>
  <c r="S921" i="216"/>
  <c r="U921" i="216" s="1"/>
  <c r="Q921" i="216"/>
  <c r="P921" i="216"/>
  <c r="R921" i="216" s="1"/>
  <c r="N921" i="216"/>
  <c r="M921" i="216"/>
  <c r="O921" i="216" s="1"/>
  <c r="K921" i="216"/>
  <c r="J921" i="216"/>
  <c r="L921" i="216" s="1"/>
  <c r="H921" i="216"/>
  <c r="G921" i="216"/>
  <c r="I921" i="216" s="1"/>
  <c r="T920" i="216"/>
  <c r="S920" i="216"/>
  <c r="U920" i="216" s="1"/>
  <c r="Q920" i="216"/>
  <c r="P920" i="216"/>
  <c r="R920" i="216" s="1"/>
  <c r="N920" i="216"/>
  <c r="M920" i="216"/>
  <c r="O920" i="216" s="1"/>
  <c r="K920" i="216"/>
  <c r="J920" i="216"/>
  <c r="L920" i="216" s="1"/>
  <c r="H920" i="216"/>
  <c r="G920" i="216"/>
  <c r="I920" i="216" s="1"/>
  <c r="T919" i="216"/>
  <c r="S919" i="216"/>
  <c r="U919" i="216" s="1"/>
  <c r="Q919" i="216"/>
  <c r="P919" i="216"/>
  <c r="R919" i="216" s="1"/>
  <c r="N919" i="216"/>
  <c r="M919" i="216"/>
  <c r="O919" i="216" s="1"/>
  <c r="K919" i="216"/>
  <c r="J919" i="216"/>
  <c r="L919" i="216" s="1"/>
  <c r="H919" i="216"/>
  <c r="G919" i="216"/>
  <c r="I919" i="216" s="1"/>
  <c r="T918" i="216"/>
  <c r="S918" i="216"/>
  <c r="U918" i="216" s="1"/>
  <c r="Q918" i="216"/>
  <c r="P918" i="216"/>
  <c r="R918" i="216" s="1"/>
  <c r="N918" i="216"/>
  <c r="M918" i="216"/>
  <c r="O918" i="216" s="1"/>
  <c r="K918" i="216"/>
  <c r="J918" i="216"/>
  <c r="L918" i="216" s="1"/>
  <c r="H918" i="216"/>
  <c r="G918" i="216"/>
  <c r="I918" i="216" s="1"/>
  <c r="T917" i="216"/>
  <c r="S917" i="216"/>
  <c r="U917" i="216" s="1"/>
  <c r="Q917" i="216"/>
  <c r="P917" i="216"/>
  <c r="R917" i="216" s="1"/>
  <c r="N917" i="216"/>
  <c r="M917" i="216"/>
  <c r="O917" i="216" s="1"/>
  <c r="K917" i="216"/>
  <c r="J917" i="216"/>
  <c r="L917" i="216" s="1"/>
  <c r="H917" i="216"/>
  <c r="G917" i="216"/>
  <c r="I917" i="216" s="1"/>
  <c r="T916" i="216"/>
  <c r="S916" i="216"/>
  <c r="U916" i="216" s="1"/>
  <c r="Q916" i="216"/>
  <c r="P916" i="216"/>
  <c r="R916" i="216" s="1"/>
  <c r="N916" i="216"/>
  <c r="M916" i="216"/>
  <c r="O916" i="216" s="1"/>
  <c r="K916" i="216"/>
  <c r="J916" i="216"/>
  <c r="L916" i="216" s="1"/>
  <c r="H916" i="216"/>
  <c r="G916" i="216"/>
  <c r="I916" i="216" s="1"/>
  <c r="T915" i="216"/>
  <c r="S915" i="216"/>
  <c r="U915" i="216" s="1"/>
  <c r="Q915" i="216"/>
  <c r="P915" i="216"/>
  <c r="R915" i="216" s="1"/>
  <c r="N915" i="216"/>
  <c r="M915" i="216"/>
  <c r="O915" i="216" s="1"/>
  <c r="K915" i="216"/>
  <c r="J915" i="216"/>
  <c r="L915" i="216" s="1"/>
  <c r="H915" i="216"/>
  <c r="G915" i="216"/>
  <c r="I915" i="216" s="1"/>
  <c r="T914" i="216"/>
  <c r="S914" i="216"/>
  <c r="U914" i="216" s="1"/>
  <c r="Q914" i="216"/>
  <c r="P914" i="216"/>
  <c r="R914" i="216" s="1"/>
  <c r="N914" i="216"/>
  <c r="M914" i="216"/>
  <c r="O914" i="216" s="1"/>
  <c r="K914" i="216"/>
  <c r="J914" i="216"/>
  <c r="L914" i="216" s="1"/>
  <c r="H914" i="216"/>
  <c r="G914" i="216"/>
  <c r="I914" i="216" s="1"/>
  <c r="T913" i="216"/>
  <c r="S913" i="216"/>
  <c r="U913" i="216" s="1"/>
  <c r="Q913" i="216"/>
  <c r="P913" i="216"/>
  <c r="R913" i="216" s="1"/>
  <c r="N913" i="216"/>
  <c r="M913" i="216"/>
  <c r="O913" i="216" s="1"/>
  <c r="K913" i="216"/>
  <c r="J913" i="216"/>
  <c r="L913" i="216" s="1"/>
  <c r="H913" i="216"/>
  <c r="G913" i="216"/>
  <c r="I913" i="216" s="1"/>
  <c r="T912" i="216"/>
  <c r="S912" i="216"/>
  <c r="U912" i="216" s="1"/>
  <c r="Q912" i="216"/>
  <c r="P912" i="216"/>
  <c r="R912" i="216" s="1"/>
  <c r="N912" i="216"/>
  <c r="M912" i="216"/>
  <c r="O912" i="216" s="1"/>
  <c r="K912" i="216"/>
  <c r="J912" i="216"/>
  <c r="L912" i="216" s="1"/>
  <c r="H912" i="216"/>
  <c r="G912" i="216"/>
  <c r="I912" i="216" s="1"/>
  <c r="T911" i="216"/>
  <c r="S911" i="216"/>
  <c r="U911" i="216" s="1"/>
  <c r="Q911" i="216"/>
  <c r="P911" i="216"/>
  <c r="R911" i="216" s="1"/>
  <c r="N911" i="216"/>
  <c r="M911" i="216"/>
  <c r="O911" i="216" s="1"/>
  <c r="K911" i="216"/>
  <c r="J911" i="216"/>
  <c r="L911" i="216" s="1"/>
  <c r="H911" i="216"/>
  <c r="G911" i="216"/>
  <c r="I911" i="216" s="1"/>
  <c r="T910" i="216"/>
  <c r="S910" i="216"/>
  <c r="U910" i="216" s="1"/>
  <c r="Q910" i="216"/>
  <c r="P910" i="216"/>
  <c r="R910" i="216" s="1"/>
  <c r="N910" i="216"/>
  <c r="M910" i="216"/>
  <c r="O910" i="216" s="1"/>
  <c r="K910" i="216"/>
  <c r="J910" i="216"/>
  <c r="L910" i="216" s="1"/>
  <c r="H910" i="216"/>
  <c r="G910" i="216"/>
  <c r="I910" i="216" s="1"/>
  <c r="T909" i="216"/>
  <c r="S909" i="216"/>
  <c r="U909" i="216" s="1"/>
  <c r="Q909" i="216"/>
  <c r="P909" i="216"/>
  <c r="R909" i="216" s="1"/>
  <c r="N909" i="216"/>
  <c r="M909" i="216"/>
  <c r="O909" i="216" s="1"/>
  <c r="K909" i="216"/>
  <c r="J909" i="216"/>
  <c r="L909" i="216" s="1"/>
  <c r="H909" i="216"/>
  <c r="G909" i="216"/>
  <c r="I909" i="216" s="1"/>
  <c r="T908" i="216"/>
  <c r="S908" i="216"/>
  <c r="U908" i="216" s="1"/>
  <c r="Q908" i="216"/>
  <c r="P908" i="216"/>
  <c r="R908" i="216" s="1"/>
  <c r="N908" i="216"/>
  <c r="M908" i="216"/>
  <c r="O908" i="216" s="1"/>
  <c r="K908" i="216"/>
  <c r="J908" i="216"/>
  <c r="L908" i="216" s="1"/>
  <c r="H908" i="216"/>
  <c r="G908" i="216"/>
  <c r="I908" i="216" s="1"/>
  <c r="T907" i="216"/>
  <c r="S907" i="216"/>
  <c r="U907" i="216" s="1"/>
  <c r="Q907" i="216"/>
  <c r="P907" i="216"/>
  <c r="R907" i="216" s="1"/>
  <c r="N907" i="216"/>
  <c r="M907" i="216"/>
  <c r="O907" i="216" s="1"/>
  <c r="K907" i="216"/>
  <c r="J907" i="216"/>
  <c r="L907" i="216" s="1"/>
  <c r="H907" i="216"/>
  <c r="G907" i="216"/>
  <c r="I907" i="216" s="1"/>
  <c r="T906" i="216"/>
  <c r="S906" i="216"/>
  <c r="U906" i="216" s="1"/>
  <c r="Q906" i="216"/>
  <c r="P906" i="216"/>
  <c r="R906" i="216" s="1"/>
  <c r="N906" i="216"/>
  <c r="M906" i="216"/>
  <c r="O906" i="216" s="1"/>
  <c r="K906" i="216"/>
  <c r="J906" i="216"/>
  <c r="L906" i="216" s="1"/>
  <c r="H906" i="216"/>
  <c r="G906" i="216"/>
  <c r="I906" i="216" s="1"/>
  <c r="T905" i="216"/>
  <c r="S905" i="216"/>
  <c r="U905" i="216" s="1"/>
  <c r="Q905" i="216"/>
  <c r="P905" i="216"/>
  <c r="R905" i="216" s="1"/>
  <c r="N905" i="216"/>
  <c r="M905" i="216"/>
  <c r="O905" i="216" s="1"/>
  <c r="K905" i="216"/>
  <c r="J905" i="216"/>
  <c r="L905" i="216" s="1"/>
  <c r="H905" i="216"/>
  <c r="G905" i="216"/>
  <c r="I905" i="216" s="1"/>
  <c r="T904" i="216"/>
  <c r="S904" i="216"/>
  <c r="U904" i="216" s="1"/>
  <c r="Q904" i="216"/>
  <c r="P904" i="216"/>
  <c r="R904" i="216" s="1"/>
  <c r="N904" i="216"/>
  <c r="M904" i="216"/>
  <c r="O904" i="216" s="1"/>
  <c r="K904" i="216"/>
  <c r="J904" i="216"/>
  <c r="L904" i="216" s="1"/>
  <c r="H904" i="216"/>
  <c r="G904" i="216"/>
  <c r="I904" i="216" s="1"/>
  <c r="T903" i="216"/>
  <c r="S903" i="216"/>
  <c r="U903" i="216" s="1"/>
  <c r="Q903" i="216"/>
  <c r="P903" i="216"/>
  <c r="R903" i="216" s="1"/>
  <c r="N903" i="216"/>
  <c r="M903" i="216"/>
  <c r="O903" i="216" s="1"/>
  <c r="K903" i="216"/>
  <c r="J903" i="216"/>
  <c r="L903" i="216" s="1"/>
  <c r="H903" i="216"/>
  <c r="G903" i="216"/>
  <c r="I903" i="216" s="1"/>
  <c r="T902" i="216"/>
  <c r="S902" i="216"/>
  <c r="U902" i="216" s="1"/>
  <c r="Q902" i="216"/>
  <c r="P902" i="216"/>
  <c r="R902" i="216" s="1"/>
  <c r="N902" i="216"/>
  <c r="M902" i="216"/>
  <c r="O902" i="216" s="1"/>
  <c r="K902" i="216"/>
  <c r="J902" i="216"/>
  <c r="L902" i="216" s="1"/>
  <c r="H902" i="216"/>
  <c r="G902" i="216"/>
  <c r="I902" i="216" s="1"/>
  <c r="T901" i="216"/>
  <c r="S901" i="216"/>
  <c r="U901" i="216" s="1"/>
  <c r="Q901" i="216"/>
  <c r="P901" i="216"/>
  <c r="R901" i="216" s="1"/>
  <c r="N901" i="216"/>
  <c r="M901" i="216"/>
  <c r="O901" i="216" s="1"/>
  <c r="K901" i="216"/>
  <c r="J901" i="216"/>
  <c r="L901" i="216" s="1"/>
  <c r="H901" i="216"/>
  <c r="G901" i="216"/>
  <c r="I901" i="216" s="1"/>
  <c r="T900" i="216"/>
  <c r="S900" i="216"/>
  <c r="U900" i="216" s="1"/>
  <c r="Q900" i="216"/>
  <c r="P900" i="216"/>
  <c r="R900" i="216" s="1"/>
  <c r="N900" i="216"/>
  <c r="M900" i="216"/>
  <c r="O900" i="216" s="1"/>
  <c r="K900" i="216"/>
  <c r="J900" i="216"/>
  <c r="L900" i="216" s="1"/>
  <c r="H900" i="216"/>
  <c r="G900" i="216"/>
  <c r="I900" i="216" s="1"/>
  <c r="T899" i="216"/>
  <c r="S899" i="216"/>
  <c r="U899" i="216" s="1"/>
  <c r="Q899" i="216"/>
  <c r="P899" i="216"/>
  <c r="R899" i="216" s="1"/>
  <c r="N899" i="216"/>
  <c r="M899" i="216"/>
  <c r="O899" i="216" s="1"/>
  <c r="K899" i="216"/>
  <c r="J899" i="216"/>
  <c r="L899" i="216" s="1"/>
  <c r="H899" i="216"/>
  <c r="G899" i="216"/>
  <c r="I899" i="216" s="1"/>
  <c r="T898" i="216"/>
  <c r="S898" i="216"/>
  <c r="U898" i="216" s="1"/>
  <c r="Q898" i="216"/>
  <c r="P898" i="216"/>
  <c r="R898" i="216" s="1"/>
  <c r="N898" i="216"/>
  <c r="M898" i="216"/>
  <c r="O898" i="216" s="1"/>
  <c r="K898" i="216"/>
  <c r="J898" i="216"/>
  <c r="L898" i="216" s="1"/>
  <c r="H898" i="216"/>
  <c r="G898" i="216"/>
  <c r="I898" i="216" s="1"/>
  <c r="T897" i="216"/>
  <c r="S897" i="216"/>
  <c r="U897" i="216" s="1"/>
  <c r="Q897" i="216"/>
  <c r="P897" i="216"/>
  <c r="R897" i="216" s="1"/>
  <c r="N897" i="216"/>
  <c r="M897" i="216"/>
  <c r="O897" i="216" s="1"/>
  <c r="K897" i="216"/>
  <c r="J897" i="216"/>
  <c r="L897" i="216" s="1"/>
  <c r="H897" i="216"/>
  <c r="G897" i="216"/>
  <c r="I897" i="216" s="1"/>
  <c r="T896" i="216"/>
  <c r="S896" i="216"/>
  <c r="U896" i="216" s="1"/>
  <c r="Q896" i="216"/>
  <c r="P896" i="216"/>
  <c r="R896" i="216" s="1"/>
  <c r="N896" i="216"/>
  <c r="M896" i="216"/>
  <c r="O896" i="216" s="1"/>
  <c r="K896" i="216"/>
  <c r="J896" i="216"/>
  <c r="L896" i="216" s="1"/>
  <c r="H896" i="216"/>
  <c r="G896" i="216"/>
  <c r="I896" i="216" s="1"/>
  <c r="T895" i="216"/>
  <c r="S895" i="216"/>
  <c r="U895" i="216" s="1"/>
  <c r="Q895" i="216"/>
  <c r="P895" i="216"/>
  <c r="R895" i="216" s="1"/>
  <c r="N895" i="216"/>
  <c r="M895" i="216"/>
  <c r="O895" i="216" s="1"/>
  <c r="K895" i="216"/>
  <c r="J895" i="216"/>
  <c r="L895" i="216" s="1"/>
  <c r="H895" i="216"/>
  <c r="G895" i="216"/>
  <c r="I895" i="216" s="1"/>
  <c r="T894" i="216"/>
  <c r="S894" i="216"/>
  <c r="U894" i="216" s="1"/>
  <c r="Q894" i="216"/>
  <c r="P894" i="216"/>
  <c r="R894" i="216" s="1"/>
  <c r="N894" i="216"/>
  <c r="M894" i="216"/>
  <c r="O894" i="216" s="1"/>
  <c r="K894" i="216"/>
  <c r="J894" i="216"/>
  <c r="L894" i="216" s="1"/>
  <c r="H894" i="216"/>
  <c r="G894" i="216"/>
  <c r="I894" i="216" s="1"/>
  <c r="T893" i="216"/>
  <c r="S893" i="216"/>
  <c r="U893" i="216" s="1"/>
  <c r="Q893" i="216"/>
  <c r="P893" i="216"/>
  <c r="R893" i="216" s="1"/>
  <c r="N893" i="216"/>
  <c r="M893" i="216"/>
  <c r="O893" i="216" s="1"/>
  <c r="K893" i="216"/>
  <c r="J893" i="216"/>
  <c r="L893" i="216" s="1"/>
  <c r="H893" i="216"/>
  <c r="G893" i="216"/>
  <c r="I893" i="216" s="1"/>
  <c r="T892" i="216"/>
  <c r="S892" i="216"/>
  <c r="U892" i="216" s="1"/>
  <c r="Q892" i="216"/>
  <c r="P892" i="216"/>
  <c r="R892" i="216" s="1"/>
  <c r="N892" i="216"/>
  <c r="M892" i="216"/>
  <c r="O892" i="216" s="1"/>
  <c r="K892" i="216"/>
  <c r="J892" i="216"/>
  <c r="L892" i="216" s="1"/>
  <c r="H892" i="216"/>
  <c r="G892" i="216"/>
  <c r="I892" i="216" s="1"/>
  <c r="T891" i="216"/>
  <c r="S891" i="216"/>
  <c r="U891" i="216" s="1"/>
  <c r="Q891" i="216"/>
  <c r="P891" i="216"/>
  <c r="R891" i="216" s="1"/>
  <c r="N891" i="216"/>
  <c r="M891" i="216"/>
  <c r="O891" i="216" s="1"/>
  <c r="K891" i="216"/>
  <c r="J891" i="216"/>
  <c r="L891" i="216" s="1"/>
  <c r="H891" i="216"/>
  <c r="G891" i="216"/>
  <c r="I891" i="216" s="1"/>
  <c r="T890" i="216"/>
  <c r="S890" i="216"/>
  <c r="U890" i="216" s="1"/>
  <c r="Q890" i="216"/>
  <c r="P890" i="216"/>
  <c r="R890" i="216" s="1"/>
  <c r="N890" i="216"/>
  <c r="M890" i="216"/>
  <c r="O890" i="216" s="1"/>
  <c r="K890" i="216"/>
  <c r="J890" i="216"/>
  <c r="L890" i="216" s="1"/>
  <c r="H890" i="216"/>
  <c r="G890" i="216"/>
  <c r="I890" i="216" s="1"/>
  <c r="T889" i="216"/>
  <c r="S889" i="216"/>
  <c r="U889" i="216" s="1"/>
  <c r="Q889" i="216"/>
  <c r="P889" i="216"/>
  <c r="R889" i="216" s="1"/>
  <c r="N889" i="216"/>
  <c r="M889" i="216"/>
  <c r="O889" i="216" s="1"/>
  <c r="K889" i="216"/>
  <c r="J889" i="216"/>
  <c r="L889" i="216" s="1"/>
  <c r="H889" i="216"/>
  <c r="G889" i="216"/>
  <c r="I889" i="216" s="1"/>
  <c r="T888" i="216"/>
  <c r="S888" i="216"/>
  <c r="U888" i="216" s="1"/>
  <c r="Q888" i="216"/>
  <c r="P888" i="216"/>
  <c r="R888" i="216" s="1"/>
  <c r="N888" i="216"/>
  <c r="M888" i="216"/>
  <c r="O888" i="216" s="1"/>
  <c r="K888" i="216"/>
  <c r="J888" i="216"/>
  <c r="L888" i="216" s="1"/>
  <c r="H888" i="216"/>
  <c r="G888" i="216"/>
  <c r="I888" i="216" s="1"/>
  <c r="T887" i="216"/>
  <c r="S887" i="216"/>
  <c r="U887" i="216" s="1"/>
  <c r="Q887" i="216"/>
  <c r="P887" i="216"/>
  <c r="R887" i="216" s="1"/>
  <c r="N887" i="216"/>
  <c r="M887" i="216"/>
  <c r="O887" i="216" s="1"/>
  <c r="K887" i="216"/>
  <c r="J887" i="216"/>
  <c r="L887" i="216" s="1"/>
  <c r="H887" i="216"/>
  <c r="G887" i="216"/>
  <c r="I887" i="216" s="1"/>
  <c r="T886" i="216"/>
  <c r="S886" i="216"/>
  <c r="U886" i="216" s="1"/>
  <c r="Q886" i="216"/>
  <c r="P886" i="216"/>
  <c r="R886" i="216" s="1"/>
  <c r="N886" i="216"/>
  <c r="M886" i="216"/>
  <c r="O886" i="216" s="1"/>
  <c r="K886" i="216"/>
  <c r="J886" i="216"/>
  <c r="L886" i="216" s="1"/>
  <c r="H886" i="216"/>
  <c r="G886" i="216"/>
  <c r="I886" i="216" s="1"/>
  <c r="T885" i="216"/>
  <c r="S885" i="216"/>
  <c r="U885" i="216" s="1"/>
  <c r="Q885" i="216"/>
  <c r="P885" i="216"/>
  <c r="R885" i="216" s="1"/>
  <c r="N885" i="216"/>
  <c r="M885" i="216"/>
  <c r="O885" i="216" s="1"/>
  <c r="K885" i="216"/>
  <c r="J885" i="216"/>
  <c r="L885" i="216" s="1"/>
  <c r="H885" i="216"/>
  <c r="G885" i="216"/>
  <c r="I885" i="216" s="1"/>
  <c r="T884" i="216"/>
  <c r="S884" i="216"/>
  <c r="U884" i="216" s="1"/>
  <c r="Q884" i="216"/>
  <c r="P884" i="216"/>
  <c r="R884" i="216" s="1"/>
  <c r="N884" i="216"/>
  <c r="M884" i="216"/>
  <c r="O884" i="216" s="1"/>
  <c r="K884" i="216"/>
  <c r="J884" i="216"/>
  <c r="L884" i="216" s="1"/>
  <c r="H884" i="216"/>
  <c r="G884" i="216"/>
  <c r="I884" i="216" s="1"/>
  <c r="T883" i="216"/>
  <c r="S883" i="216"/>
  <c r="U883" i="216" s="1"/>
  <c r="Q883" i="216"/>
  <c r="P883" i="216"/>
  <c r="R883" i="216" s="1"/>
  <c r="N883" i="216"/>
  <c r="M883" i="216"/>
  <c r="O883" i="216" s="1"/>
  <c r="K883" i="216"/>
  <c r="J883" i="216"/>
  <c r="L883" i="216" s="1"/>
  <c r="H883" i="216"/>
  <c r="G883" i="216"/>
  <c r="I883" i="216" s="1"/>
  <c r="T882" i="216"/>
  <c r="S882" i="216"/>
  <c r="U882" i="216" s="1"/>
  <c r="Q882" i="216"/>
  <c r="P882" i="216"/>
  <c r="R882" i="216" s="1"/>
  <c r="N882" i="216"/>
  <c r="M882" i="216"/>
  <c r="O882" i="216" s="1"/>
  <c r="K882" i="216"/>
  <c r="J882" i="216"/>
  <c r="L882" i="216" s="1"/>
  <c r="H882" i="216"/>
  <c r="G882" i="216"/>
  <c r="I882" i="216" s="1"/>
  <c r="T881" i="216"/>
  <c r="S881" i="216"/>
  <c r="U881" i="216" s="1"/>
  <c r="Q881" i="216"/>
  <c r="P881" i="216"/>
  <c r="R881" i="216" s="1"/>
  <c r="N881" i="216"/>
  <c r="M881" i="216"/>
  <c r="O881" i="216" s="1"/>
  <c r="K881" i="216"/>
  <c r="J881" i="216"/>
  <c r="L881" i="216" s="1"/>
  <c r="H881" i="216"/>
  <c r="G881" i="216"/>
  <c r="I881" i="216" s="1"/>
  <c r="T880" i="216"/>
  <c r="S880" i="216"/>
  <c r="U880" i="216" s="1"/>
  <c r="Q880" i="216"/>
  <c r="P880" i="216"/>
  <c r="R880" i="216" s="1"/>
  <c r="N880" i="216"/>
  <c r="M880" i="216"/>
  <c r="O880" i="216" s="1"/>
  <c r="K880" i="216"/>
  <c r="J880" i="216"/>
  <c r="L880" i="216" s="1"/>
  <c r="H880" i="216"/>
  <c r="G880" i="216"/>
  <c r="I880" i="216" s="1"/>
  <c r="T879" i="216"/>
  <c r="S879" i="216"/>
  <c r="U879" i="216" s="1"/>
  <c r="Q879" i="216"/>
  <c r="P879" i="216"/>
  <c r="R879" i="216" s="1"/>
  <c r="N879" i="216"/>
  <c r="M879" i="216"/>
  <c r="O879" i="216" s="1"/>
  <c r="K879" i="216"/>
  <c r="J879" i="216"/>
  <c r="L879" i="216" s="1"/>
  <c r="H879" i="216"/>
  <c r="G879" i="216"/>
  <c r="I879" i="216" s="1"/>
  <c r="T878" i="216"/>
  <c r="S878" i="216"/>
  <c r="U878" i="216" s="1"/>
  <c r="Q878" i="216"/>
  <c r="P878" i="216"/>
  <c r="R878" i="216" s="1"/>
  <c r="N878" i="216"/>
  <c r="M878" i="216"/>
  <c r="O878" i="216" s="1"/>
  <c r="K878" i="216"/>
  <c r="J878" i="216"/>
  <c r="L878" i="216" s="1"/>
  <c r="H878" i="216"/>
  <c r="G878" i="216"/>
  <c r="I878" i="216" s="1"/>
  <c r="T877" i="216"/>
  <c r="S877" i="216"/>
  <c r="U877" i="216" s="1"/>
  <c r="Q877" i="216"/>
  <c r="P877" i="216"/>
  <c r="R877" i="216" s="1"/>
  <c r="N877" i="216"/>
  <c r="M877" i="216"/>
  <c r="O877" i="216" s="1"/>
  <c r="K877" i="216"/>
  <c r="J877" i="216"/>
  <c r="L877" i="216" s="1"/>
  <c r="H877" i="216"/>
  <c r="G877" i="216"/>
  <c r="I877" i="216" s="1"/>
  <c r="T876" i="216"/>
  <c r="S876" i="216"/>
  <c r="U876" i="216" s="1"/>
  <c r="Q876" i="216"/>
  <c r="P876" i="216"/>
  <c r="R876" i="216" s="1"/>
  <c r="N876" i="216"/>
  <c r="M876" i="216"/>
  <c r="O876" i="216" s="1"/>
  <c r="K876" i="216"/>
  <c r="J876" i="216"/>
  <c r="L876" i="216" s="1"/>
  <c r="H876" i="216"/>
  <c r="G876" i="216"/>
  <c r="I876" i="216" s="1"/>
  <c r="T875" i="216"/>
  <c r="S875" i="216"/>
  <c r="U875" i="216" s="1"/>
  <c r="Q875" i="216"/>
  <c r="P875" i="216"/>
  <c r="R875" i="216" s="1"/>
  <c r="N875" i="216"/>
  <c r="M875" i="216"/>
  <c r="O875" i="216" s="1"/>
  <c r="K875" i="216"/>
  <c r="J875" i="216"/>
  <c r="L875" i="216" s="1"/>
  <c r="H875" i="216"/>
  <c r="G875" i="216"/>
  <c r="I875" i="216" s="1"/>
  <c r="T874" i="216"/>
  <c r="S874" i="216"/>
  <c r="U874" i="216" s="1"/>
  <c r="Q874" i="216"/>
  <c r="P874" i="216"/>
  <c r="R874" i="216" s="1"/>
  <c r="N874" i="216"/>
  <c r="M874" i="216"/>
  <c r="O874" i="216" s="1"/>
  <c r="K874" i="216"/>
  <c r="J874" i="216"/>
  <c r="L874" i="216" s="1"/>
  <c r="H874" i="216"/>
  <c r="G874" i="216"/>
  <c r="I874" i="216" s="1"/>
  <c r="T873" i="216"/>
  <c r="S873" i="216"/>
  <c r="U873" i="216" s="1"/>
  <c r="Q873" i="216"/>
  <c r="P873" i="216"/>
  <c r="R873" i="216" s="1"/>
  <c r="N873" i="216"/>
  <c r="M873" i="216"/>
  <c r="O873" i="216" s="1"/>
  <c r="K873" i="216"/>
  <c r="J873" i="216"/>
  <c r="L873" i="216" s="1"/>
  <c r="H873" i="216"/>
  <c r="G873" i="216"/>
  <c r="I873" i="216" s="1"/>
  <c r="T872" i="216"/>
  <c r="S872" i="216"/>
  <c r="U872" i="216" s="1"/>
  <c r="Q872" i="216"/>
  <c r="P872" i="216"/>
  <c r="R872" i="216" s="1"/>
  <c r="N872" i="216"/>
  <c r="M872" i="216"/>
  <c r="O872" i="216" s="1"/>
  <c r="K872" i="216"/>
  <c r="J872" i="216"/>
  <c r="L872" i="216" s="1"/>
  <c r="H872" i="216"/>
  <c r="G872" i="216"/>
  <c r="I872" i="216" s="1"/>
  <c r="T871" i="216"/>
  <c r="S871" i="216"/>
  <c r="U871" i="216" s="1"/>
  <c r="Q871" i="216"/>
  <c r="P871" i="216"/>
  <c r="R871" i="216" s="1"/>
  <c r="N871" i="216"/>
  <c r="M871" i="216"/>
  <c r="O871" i="216" s="1"/>
  <c r="K871" i="216"/>
  <c r="J871" i="216"/>
  <c r="L871" i="216" s="1"/>
  <c r="H871" i="216"/>
  <c r="G871" i="216"/>
  <c r="I871" i="216" s="1"/>
  <c r="T870" i="216"/>
  <c r="S870" i="216"/>
  <c r="U870" i="216" s="1"/>
  <c r="Q870" i="216"/>
  <c r="P870" i="216"/>
  <c r="R870" i="216" s="1"/>
  <c r="N870" i="216"/>
  <c r="M870" i="216"/>
  <c r="O870" i="216" s="1"/>
  <c r="K870" i="216"/>
  <c r="J870" i="216"/>
  <c r="L870" i="216" s="1"/>
  <c r="H870" i="216"/>
  <c r="G870" i="216"/>
  <c r="I870" i="216" s="1"/>
  <c r="T869" i="216"/>
  <c r="S869" i="216"/>
  <c r="U869" i="216" s="1"/>
  <c r="Q869" i="216"/>
  <c r="P869" i="216"/>
  <c r="R869" i="216" s="1"/>
  <c r="N869" i="216"/>
  <c r="M869" i="216"/>
  <c r="O869" i="216" s="1"/>
  <c r="K869" i="216"/>
  <c r="J869" i="216"/>
  <c r="L869" i="216" s="1"/>
  <c r="H869" i="216"/>
  <c r="G869" i="216"/>
  <c r="I869" i="216" s="1"/>
  <c r="T868" i="216"/>
  <c r="S868" i="216"/>
  <c r="U868" i="216" s="1"/>
  <c r="Q868" i="216"/>
  <c r="P868" i="216"/>
  <c r="R868" i="216" s="1"/>
  <c r="N868" i="216"/>
  <c r="M868" i="216"/>
  <c r="O868" i="216" s="1"/>
  <c r="K868" i="216"/>
  <c r="J868" i="216"/>
  <c r="L868" i="216" s="1"/>
  <c r="H868" i="216"/>
  <c r="G868" i="216"/>
  <c r="I868" i="216" s="1"/>
  <c r="T867" i="216"/>
  <c r="S867" i="216"/>
  <c r="U867" i="216" s="1"/>
  <c r="Q867" i="216"/>
  <c r="P867" i="216"/>
  <c r="R867" i="216" s="1"/>
  <c r="N867" i="216"/>
  <c r="M867" i="216"/>
  <c r="O867" i="216" s="1"/>
  <c r="K867" i="216"/>
  <c r="J867" i="216"/>
  <c r="L867" i="216" s="1"/>
  <c r="H867" i="216"/>
  <c r="G867" i="216"/>
  <c r="I867" i="216" s="1"/>
  <c r="T866" i="216"/>
  <c r="S866" i="216"/>
  <c r="U866" i="216" s="1"/>
  <c r="Q866" i="216"/>
  <c r="P866" i="216"/>
  <c r="R866" i="216" s="1"/>
  <c r="N866" i="216"/>
  <c r="M866" i="216"/>
  <c r="O866" i="216" s="1"/>
  <c r="K866" i="216"/>
  <c r="J866" i="216"/>
  <c r="L866" i="216" s="1"/>
  <c r="H866" i="216"/>
  <c r="G866" i="216"/>
  <c r="I866" i="216" s="1"/>
  <c r="T865" i="216"/>
  <c r="S865" i="216"/>
  <c r="U865" i="216" s="1"/>
  <c r="Q865" i="216"/>
  <c r="P865" i="216"/>
  <c r="R865" i="216" s="1"/>
  <c r="N865" i="216"/>
  <c r="M865" i="216"/>
  <c r="O865" i="216" s="1"/>
  <c r="K865" i="216"/>
  <c r="J865" i="216"/>
  <c r="L865" i="216" s="1"/>
  <c r="H865" i="216"/>
  <c r="G865" i="216"/>
  <c r="I865" i="216" s="1"/>
  <c r="T864" i="216"/>
  <c r="S864" i="216"/>
  <c r="U864" i="216" s="1"/>
  <c r="Q864" i="216"/>
  <c r="P864" i="216"/>
  <c r="R864" i="216" s="1"/>
  <c r="N864" i="216"/>
  <c r="M864" i="216"/>
  <c r="O864" i="216" s="1"/>
  <c r="K864" i="216"/>
  <c r="J864" i="216"/>
  <c r="L864" i="216" s="1"/>
  <c r="H864" i="216"/>
  <c r="G864" i="216"/>
  <c r="I864" i="216" s="1"/>
  <c r="T863" i="216"/>
  <c r="S863" i="216"/>
  <c r="U863" i="216" s="1"/>
  <c r="Q863" i="216"/>
  <c r="P863" i="216"/>
  <c r="R863" i="216" s="1"/>
  <c r="N863" i="216"/>
  <c r="M863" i="216"/>
  <c r="O863" i="216" s="1"/>
  <c r="K863" i="216"/>
  <c r="J863" i="216"/>
  <c r="L863" i="216" s="1"/>
  <c r="H863" i="216"/>
  <c r="G863" i="216"/>
  <c r="I863" i="216" s="1"/>
  <c r="T862" i="216"/>
  <c r="S862" i="216"/>
  <c r="U862" i="216" s="1"/>
  <c r="Q862" i="216"/>
  <c r="P862" i="216"/>
  <c r="R862" i="216" s="1"/>
  <c r="N862" i="216"/>
  <c r="M862" i="216"/>
  <c r="O862" i="216" s="1"/>
  <c r="K862" i="216"/>
  <c r="J862" i="216"/>
  <c r="L862" i="216" s="1"/>
  <c r="H862" i="216"/>
  <c r="G862" i="216"/>
  <c r="I862" i="216" s="1"/>
  <c r="T861" i="216"/>
  <c r="S861" i="216"/>
  <c r="U861" i="216" s="1"/>
  <c r="Q861" i="216"/>
  <c r="P861" i="216"/>
  <c r="R861" i="216" s="1"/>
  <c r="N861" i="216"/>
  <c r="M861" i="216"/>
  <c r="O861" i="216" s="1"/>
  <c r="K861" i="216"/>
  <c r="J861" i="216"/>
  <c r="L861" i="216" s="1"/>
  <c r="H861" i="216"/>
  <c r="G861" i="216"/>
  <c r="I861" i="216" s="1"/>
  <c r="T860" i="216"/>
  <c r="S860" i="216"/>
  <c r="U860" i="216" s="1"/>
  <c r="Q860" i="216"/>
  <c r="P860" i="216"/>
  <c r="R860" i="216" s="1"/>
  <c r="N860" i="216"/>
  <c r="M860" i="216"/>
  <c r="O860" i="216" s="1"/>
  <c r="K860" i="216"/>
  <c r="J860" i="216"/>
  <c r="L860" i="216" s="1"/>
  <c r="H860" i="216"/>
  <c r="G860" i="216"/>
  <c r="I860" i="216" s="1"/>
  <c r="T859" i="216"/>
  <c r="S859" i="216"/>
  <c r="U859" i="216" s="1"/>
  <c r="Q859" i="216"/>
  <c r="P859" i="216"/>
  <c r="R859" i="216" s="1"/>
  <c r="N859" i="216"/>
  <c r="M859" i="216"/>
  <c r="O859" i="216" s="1"/>
  <c r="K859" i="216"/>
  <c r="J859" i="216"/>
  <c r="L859" i="216" s="1"/>
  <c r="H859" i="216"/>
  <c r="G859" i="216"/>
  <c r="I859" i="216" s="1"/>
  <c r="T858" i="216"/>
  <c r="S858" i="216"/>
  <c r="U858" i="216" s="1"/>
  <c r="Q858" i="216"/>
  <c r="P858" i="216"/>
  <c r="R858" i="216" s="1"/>
  <c r="N858" i="216"/>
  <c r="M858" i="216"/>
  <c r="O858" i="216" s="1"/>
  <c r="K858" i="216"/>
  <c r="J858" i="216"/>
  <c r="L858" i="216" s="1"/>
  <c r="H858" i="216"/>
  <c r="G858" i="216"/>
  <c r="I858" i="216" s="1"/>
  <c r="T857" i="216"/>
  <c r="S857" i="216"/>
  <c r="U857" i="216" s="1"/>
  <c r="Q857" i="216"/>
  <c r="P857" i="216"/>
  <c r="R857" i="216" s="1"/>
  <c r="N857" i="216"/>
  <c r="M857" i="216"/>
  <c r="O857" i="216" s="1"/>
  <c r="K857" i="216"/>
  <c r="J857" i="216"/>
  <c r="L857" i="216" s="1"/>
  <c r="H857" i="216"/>
  <c r="G857" i="216"/>
  <c r="I857" i="216" s="1"/>
  <c r="T856" i="216"/>
  <c r="S856" i="216"/>
  <c r="U856" i="216" s="1"/>
  <c r="Q856" i="216"/>
  <c r="P856" i="216"/>
  <c r="R856" i="216" s="1"/>
  <c r="N856" i="216"/>
  <c r="M856" i="216"/>
  <c r="O856" i="216" s="1"/>
  <c r="K856" i="216"/>
  <c r="J856" i="216"/>
  <c r="L856" i="216" s="1"/>
  <c r="H856" i="216"/>
  <c r="G856" i="216"/>
  <c r="I856" i="216" s="1"/>
  <c r="T855" i="216"/>
  <c r="S855" i="216"/>
  <c r="U855" i="216" s="1"/>
  <c r="Q855" i="216"/>
  <c r="P855" i="216"/>
  <c r="R855" i="216" s="1"/>
  <c r="N855" i="216"/>
  <c r="M855" i="216"/>
  <c r="O855" i="216" s="1"/>
  <c r="K855" i="216"/>
  <c r="J855" i="216"/>
  <c r="L855" i="216" s="1"/>
  <c r="H855" i="216"/>
  <c r="G855" i="216"/>
  <c r="I855" i="216" s="1"/>
  <c r="T854" i="216"/>
  <c r="S854" i="216"/>
  <c r="U854" i="216" s="1"/>
  <c r="Q854" i="216"/>
  <c r="P854" i="216"/>
  <c r="R854" i="216" s="1"/>
  <c r="N854" i="216"/>
  <c r="M854" i="216"/>
  <c r="O854" i="216" s="1"/>
  <c r="K854" i="216"/>
  <c r="J854" i="216"/>
  <c r="L854" i="216" s="1"/>
  <c r="H854" i="216"/>
  <c r="G854" i="216"/>
  <c r="I854" i="216" s="1"/>
  <c r="T853" i="216"/>
  <c r="S853" i="216"/>
  <c r="U853" i="216" s="1"/>
  <c r="Q853" i="216"/>
  <c r="P853" i="216"/>
  <c r="R853" i="216" s="1"/>
  <c r="N853" i="216"/>
  <c r="M853" i="216"/>
  <c r="O853" i="216" s="1"/>
  <c r="K853" i="216"/>
  <c r="J853" i="216"/>
  <c r="L853" i="216" s="1"/>
  <c r="H853" i="216"/>
  <c r="G853" i="216"/>
  <c r="I853" i="216" s="1"/>
  <c r="T852" i="216"/>
  <c r="S852" i="216"/>
  <c r="U852" i="216" s="1"/>
  <c r="Q852" i="216"/>
  <c r="P852" i="216"/>
  <c r="R852" i="216" s="1"/>
  <c r="N852" i="216"/>
  <c r="M852" i="216"/>
  <c r="O852" i="216" s="1"/>
  <c r="K852" i="216"/>
  <c r="J852" i="216"/>
  <c r="L852" i="216" s="1"/>
  <c r="H852" i="216"/>
  <c r="G852" i="216"/>
  <c r="I852" i="216" s="1"/>
  <c r="T851" i="216"/>
  <c r="S851" i="216"/>
  <c r="U851" i="216" s="1"/>
  <c r="Q851" i="216"/>
  <c r="P851" i="216"/>
  <c r="R851" i="216" s="1"/>
  <c r="N851" i="216"/>
  <c r="M851" i="216"/>
  <c r="O851" i="216" s="1"/>
  <c r="K851" i="216"/>
  <c r="J851" i="216"/>
  <c r="L851" i="216" s="1"/>
  <c r="H851" i="216"/>
  <c r="G851" i="216"/>
  <c r="I851" i="216" s="1"/>
  <c r="T850" i="216"/>
  <c r="S850" i="216"/>
  <c r="U850" i="216" s="1"/>
  <c r="Q850" i="216"/>
  <c r="P850" i="216"/>
  <c r="R850" i="216" s="1"/>
  <c r="N850" i="216"/>
  <c r="M850" i="216"/>
  <c r="O850" i="216" s="1"/>
  <c r="K850" i="216"/>
  <c r="J850" i="216"/>
  <c r="L850" i="216" s="1"/>
  <c r="H850" i="216"/>
  <c r="G850" i="216"/>
  <c r="I850" i="216" s="1"/>
  <c r="T849" i="216"/>
  <c r="S849" i="216"/>
  <c r="U849" i="216" s="1"/>
  <c r="Q849" i="216"/>
  <c r="P849" i="216"/>
  <c r="R849" i="216" s="1"/>
  <c r="N849" i="216"/>
  <c r="M849" i="216"/>
  <c r="O849" i="216" s="1"/>
  <c r="K849" i="216"/>
  <c r="J849" i="216"/>
  <c r="L849" i="216" s="1"/>
  <c r="H849" i="216"/>
  <c r="G849" i="216"/>
  <c r="I849" i="216" s="1"/>
  <c r="T848" i="216"/>
  <c r="S848" i="216"/>
  <c r="U848" i="216" s="1"/>
  <c r="Q848" i="216"/>
  <c r="P848" i="216"/>
  <c r="R848" i="216" s="1"/>
  <c r="N848" i="216"/>
  <c r="M848" i="216"/>
  <c r="O848" i="216" s="1"/>
  <c r="K848" i="216"/>
  <c r="J848" i="216"/>
  <c r="L848" i="216" s="1"/>
  <c r="H848" i="216"/>
  <c r="G848" i="216"/>
  <c r="I848" i="216" s="1"/>
  <c r="T847" i="216"/>
  <c r="S847" i="216"/>
  <c r="U847" i="216" s="1"/>
  <c r="Q847" i="216"/>
  <c r="P847" i="216"/>
  <c r="R847" i="216" s="1"/>
  <c r="N847" i="216"/>
  <c r="M847" i="216"/>
  <c r="O847" i="216" s="1"/>
  <c r="K847" i="216"/>
  <c r="J847" i="216"/>
  <c r="L847" i="216" s="1"/>
  <c r="H847" i="216"/>
  <c r="G847" i="216"/>
  <c r="I847" i="216" s="1"/>
  <c r="T846" i="216"/>
  <c r="S846" i="216"/>
  <c r="U846" i="216" s="1"/>
  <c r="Q846" i="216"/>
  <c r="P846" i="216"/>
  <c r="R846" i="216" s="1"/>
  <c r="N846" i="216"/>
  <c r="M846" i="216"/>
  <c r="O846" i="216" s="1"/>
  <c r="K846" i="216"/>
  <c r="J846" i="216"/>
  <c r="L846" i="216" s="1"/>
  <c r="H846" i="216"/>
  <c r="G846" i="216"/>
  <c r="I846" i="216" s="1"/>
  <c r="T845" i="216"/>
  <c r="S845" i="216"/>
  <c r="U845" i="216" s="1"/>
  <c r="Q845" i="216"/>
  <c r="P845" i="216"/>
  <c r="R845" i="216" s="1"/>
  <c r="N845" i="216"/>
  <c r="M845" i="216"/>
  <c r="O845" i="216" s="1"/>
  <c r="K845" i="216"/>
  <c r="J845" i="216"/>
  <c r="L845" i="216" s="1"/>
  <c r="H845" i="216"/>
  <c r="G845" i="216"/>
  <c r="I845" i="216" s="1"/>
  <c r="T844" i="216"/>
  <c r="S844" i="216"/>
  <c r="U844" i="216" s="1"/>
  <c r="Q844" i="216"/>
  <c r="P844" i="216"/>
  <c r="R844" i="216" s="1"/>
  <c r="N844" i="216"/>
  <c r="M844" i="216"/>
  <c r="O844" i="216" s="1"/>
  <c r="K844" i="216"/>
  <c r="J844" i="216"/>
  <c r="L844" i="216" s="1"/>
  <c r="H844" i="216"/>
  <c r="G844" i="216"/>
  <c r="I844" i="216" s="1"/>
  <c r="T843" i="216"/>
  <c r="S843" i="216"/>
  <c r="U843" i="216" s="1"/>
  <c r="Q843" i="216"/>
  <c r="P843" i="216"/>
  <c r="R843" i="216" s="1"/>
  <c r="N843" i="216"/>
  <c r="M843" i="216"/>
  <c r="O843" i="216" s="1"/>
  <c r="K843" i="216"/>
  <c r="J843" i="216"/>
  <c r="L843" i="216" s="1"/>
  <c r="H843" i="216"/>
  <c r="G843" i="216"/>
  <c r="I843" i="216" s="1"/>
  <c r="T842" i="216"/>
  <c r="S842" i="216"/>
  <c r="U842" i="216" s="1"/>
  <c r="Q842" i="216"/>
  <c r="P842" i="216"/>
  <c r="R842" i="216" s="1"/>
  <c r="N842" i="216"/>
  <c r="M842" i="216"/>
  <c r="O842" i="216" s="1"/>
  <c r="K842" i="216"/>
  <c r="J842" i="216"/>
  <c r="L842" i="216" s="1"/>
  <c r="H842" i="216"/>
  <c r="G842" i="216"/>
  <c r="I842" i="216" s="1"/>
  <c r="T841" i="216"/>
  <c r="S841" i="216"/>
  <c r="U841" i="216" s="1"/>
  <c r="Q841" i="216"/>
  <c r="P841" i="216"/>
  <c r="R841" i="216" s="1"/>
  <c r="N841" i="216"/>
  <c r="M841" i="216"/>
  <c r="O841" i="216" s="1"/>
  <c r="K841" i="216"/>
  <c r="J841" i="216"/>
  <c r="L841" i="216" s="1"/>
  <c r="H841" i="216"/>
  <c r="G841" i="216"/>
  <c r="I841" i="216" s="1"/>
  <c r="T840" i="216"/>
  <c r="S840" i="216"/>
  <c r="U840" i="216" s="1"/>
  <c r="Q840" i="216"/>
  <c r="P840" i="216"/>
  <c r="R840" i="216" s="1"/>
  <c r="N840" i="216"/>
  <c r="M840" i="216"/>
  <c r="O840" i="216" s="1"/>
  <c r="K840" i="216"/>
  <c r="J840" i="216"/>
  <c r="L840" i="216" s="1"/>
  <c r="H840" i="216"/>
  <c r="G840" i="216"/>
  <c r="I840" i="216" s="1"/>
  <c r="T839" i="216"/>
  <c r="S839" i="216"/>
  <c r="U839" i="216" s="1"/>
  <c r="Q839" i="216"/>
  <c r="P839" i="216"/>
  <c r="R839" i="216" s="1"/>
  <c r="N839" i="216"/>
  <c r="M839" i="216"/>
  <c r="O839" i="216" s="1"/>
  <c r="K839" i="216"/>
  <c r="J839" i="216"/>
  <c r="L839" i="216" s="1"/>
  <c r="H839" i="216"/>
  <c r="G839" i="216"/>
  <c r="I839" i="216" s="1"/>
  <c r="T838" i="216"/>
  <c r="S838" i="216"/>
  <c r="U838" i="216" s="1"/>
  <c r="Q838" i="216"/>
  <c r="P838" i="216"/>
  <c r="R838" i="216" s="1"/>
  <c r="N838" i="216"/>
  <c r="M838" i="216"/>
  <c r="O838" i="216" s="1"/>
  <c r="K838" i="216"/>
  <c r="J838" i="216"/>
  <c r="L838" i="216" s="1"/>
  <c r="H838" i="216"/>
  <c r="G838" i="216"/>
  <c r="I838" i="216" s="1"/>
  <c r="T837" i="216"/>
  <c r="S837" i="216"/>
  <c r="U837" i="216" s="1"/>
  <c r="Q837" i="216"/>
  <c r="P837" i="216"/>
  <c r="R837" i="216" s="1"/>
  <c r="N837" i="216"/>
  <c r="M837" i="216"/>
  <c r="O837" i="216" s="1"/>
  <c r="K837" i="216"/>
  <c r="J837" i="216"/>
  <c r="L837" i="216" s="1"/>
  <c r="H837" i="216"/>
  <c r="G837" i="216"/>
  <c r="I837" i="216" s="1"/>
  <c r="T836" i="216"/>
  <c r="S836" i="216"/>
  <c r="U836" i="216" s="1"/>
  <c r="Q836" i="216"/>
  <c r="P836" i="216"/>
  <c r="R836" i="216" s="1"/>
  <c r="N836" i="216"/>
  <c r="M836" i="216"/>
  <c r="O836" i="216" s="1"/>
  <c r="K836" i="216"/>
  <c r="J836" i="216"/>
  <c r="L836" i="216" s="1"/>
  <c r="H836" i="216"/>
  <c r="G836" i="216"/>
  <c r="I836" i="216" s="1"/>
  <c r="T835" i="216"/>
  <c r="S835" i="216"/>
  <c r="U835" i="216" s="1"/>
  <c r="Q835" i="216"/>
  <c r="P835" i="216"/>
  <c r="R835" i="216" s="1"/>
  <c r="N835" i="216"/>
  <c r="M835" i="216"/>
  <c r="O835" i="216" s="1"/>
  <c r="K835" i="216"/>
  <c r="J835" i="216"/>
  <c r="L835" i="216" s="1"/>
  <c r="H835" i="216"/>
  <c r="G835" i="216"/>
  <c r="I835" i="216" s="1"/>
  <c r="T834" i="216"/>
  <c r="S834" i="216"/>
  <c r="U834" i="216" s="1"/>
  <c r="Q834" i="216"/>
  <c r="P834" i="216"/>
  <c r="R834" i="216" s="1"/>
  <c r="N834" i="216"/>
  <c r="M834" i="216"/>
  <c r="O834" i="216" s="1"/>
  <c r="K834" i="216"/>
  <c r="J834" i="216"/>
  <c r="L834" i="216" s="1"/>
  <c r="H834" i="216"/>
  <c r="G834" i="216"/>
  <c r="I834" i="216" s="1"/>
  <c r="T833" i="216"/>
  <c r="S833" i="216"/>
  <c r="U833" i="216" s="1"/>
  <c r="Q833" i="216"/>
  <c r="P833" i="216"/>
  <c r="R833" i="216" s="1"/>
  <c r="N833" i="216"/>
  <c r="M833" i="216"/>
  <c r="O833" i="216" s="1"/>
  <c r="K833" i="216"/>
  <c r="J833" i="216"/>
  <c r="L833" i="216" s="1"/>
  <c r="H833" i="216"/>
  <c r="G833" i="216"/>
  <c r="I833" i="216" s="1"/>
  <c r="T832" i="216"/>
  <c r="S832" i="216"/>
  <c r="U832" i="216" s="1"/>
  <c r="Q832" i="216"/>
  <c r="P832" i="216"/>
  <c r="R832" i="216" s="1"/>
  <c r="N832" i="216"/>
  <c r="M832" i="216"/>
  <c r="O832" i="216" s="1"/>
  <c r="K832" i="216"/>
  <c r="J832" i="216"/>
  <c r="L832" i="216" s="1"/>
  <c r="H832" i="216"/>
  <c r="G832" i="216"/>
  <c r="I832" i="216" s="1"/>
  <c r="T831" i="216"/>
  <c r="S831" i="216"/>
  <c r="U831" i="216" s="1"/>
  <c r="Q831" i="216"/>
  <c r="P831" i="216"/>
  <c r="R831" i="216" s="1"/>
  <c r="N831" i="216"/>
  <c r="M831" i="216"/>
  <c r="O831" i="216" s="1"/>
  <c r="K831" i="216"/>
  <c r="J831" i="216"/>
  <c r="L831" i="216" s="1"/>
  <c r="H831" i="216"/>
  <c r="G831" i="216"/>
  <c r="I831" i="216" s="1"/>
  <c r="T830" i="216"/>
  <c r="S830" i="216"/>
  <c r="U830" i="216" s="1"/>
  <c r="Q830" i="216"/>
  <c r="P830" i="216"/>
  <c r="R830" i="216" s="1"/>
  <c r="N830" i="216"/>
  <c r="M830" i="216"/>
  <c r="O830" i="216" s="1"/>
  <c r="K830" i="216"/>
  <c r="J830" i="216"/>
  <c r="L830" i="216" s="1"/>
  <c r="H830" i="216"/>
  <c r="G830" i="216"/>
  <c r="I830" i="216" s="1"/>
  <c r="T829" i="216"/>
  <c r="S829" i="216"/>
  <c r="U829" i="216" s="1"/>
  <c r="Q829" i="216"/>
  <c r="P829" i="216"/>
  <c r="R829" i="216" s="1"/>
  <c r="N829" i="216"/>
  <c r="M829" i="216"/>
  <c r="O829" i="216" s="1"/>
  <c r="K829" i="216"/>
  <c r="J829" i="216"/>
  <c r="L829" i="216" s="1"/>
  <c r="H829" i="216"/>
  <c r="G829" i="216"/>
  <c r="I829" i="216" s="1"/>
  <c r="T828" i="216"/>
  <c r="S828" i="216"/>
  <c r="U828" i="216" s="1"/>
  <c r="Q828" i="216"/>
  <c r="P828" i="216"/>
  <c r="R828" i="216" s="1"/>
  <c r="N828" i="216"/>
  <c r="M828" i="216"/>
  <c r="O828" i="216" s="1"/>
  <c r="K828" i="216"/>
  <c r="J828" i="216"/>
  <c r="L828" i="216" s="1"/>
  <c r="H828" i="216"/>
  <c r="G828" i="216"/>
  <c r="I828" i="216" s="1"/>
  <c r="T827" i="216"/>
  <c r="S827" i="216"/>
  <c r="U827" i="216" s="1"/>
  <c r="Q827" i="216"/>
  <c r="P827" i="216"/>
  <c r="R827" i="216" s="1"/>
  <c r="N827" i="216"/>
  <c r="M827" i="216"/>
  <c r="O827" i="216" s="1"/>
  <c r="K827" i="216"/>
  <c r="J827" i="216"/>
  <c r="L827" i="216" s="1"/>
  <c r="H827" i="216"/>
  <c r="G827" i="216"/>
  <c r="I827" i="216" s="1"/>
  <c r="T826" i="216"/>
  <c r="S826" i="216"/>
  <c r="U826" i="216" s="1"/>
  <c r="Q826" i="216"/>
  <c r="P826" i="216"/>
  <c r="R826" i="216" s="1"/>
  <c r="N826" i="216"/>
  <c r="M826" i="216"/>
  <c r="O826" i="216" s="1"/>
  <c r="K826" i="216"/>
  <c r="J826" i="216"/>
  <c r="L826" i="216" s="1"/>
  <c r="H826" i="216"/>
  <c r="G826" i="216"/>
  <c r="I826" i="216" s="1"/>
  <c r="T825" i="216"/>
  <c r="S825" i="216"/>
  <c r="U825" i="216" s="1"/>
  <c r="Q825" i="216"/>
  <c r="P825" i="216"/>
  <c r="R825" i="216" s="1"/>
  <c r="N825" i="216"/>
  <c r="M825" i="216"/>
  <c r="O825" i="216" s="1"/>
  <c r="K825" i="216"/>
  <c r="J825" i="216"/>
  <c r="L825" i="216" s="1"/>
  <c r="H825" i="216"/>
  <c r="G825" i="216"/>
  <c r="I825" i="216" s="1"/>
  <c r="T824" i="216"/>
  <c r="S824" i="216"/>
  <c r="U824" i="216" s="1"/>
  <c r="Q824" i="216"/>
  <c r="P824" i="216"/>
  <c r="R824" i="216" s="1"/>
  <c r="N824" i="216"/>
  <c r="M824" i="216"/>
  <c r="O824" i="216" s="1"/>
  <c r="K824" i="216"/>
  <c r="J824" i="216"/>
  <c r="L824" i="216" s="1"/>
  <c r="H824" i="216"/>
  <c r="G824" i="216"/>
  <c r="I824" i="216" s="1"/>
  <c r="T823" i="216"/>
  <c r="S823" i="216"/>
  <c r="U823" i="216" s="1"/>
  <c r="Q823" i="216"/>
  <c r="P823" i="216"/>
  <c r="R823" i="216" s="1"/>
  <c r="N823" i="216"/>
  <c r="M823" i="216"/>
  <c r="O823" i="216" s="1"/>
  <c r="K823" i="216"/>
  <c r="J823" i="216"/>
  <c r="L823" i="216" s="1"/>
  <c r="H823" i="216"/>
  <c r="G823" i="216"/>
  <c r="I823" i="216" s="1"/>
  <c r="T822" i="216"/>
  <c r="S822" i="216"/>
  <c r="U822" i="216" s="1"/>
  <c r="Q822" i="216"/>
  <c r="P822" i="216"/>
  <c r="R822" i="216" s="1"/>
  <c r="N822" i="216"/>
  <c r="M822" i="216"/>
  <c r="O822" i="216" s="1"/>
  <c r="K822" i="216"/>
  <c r="J822" i="216"/>
  <c r="L822" i="216" s="1"/>
  <c r="H822" i="216"/>
  <c r="G822" i="216"/>
  <c r="I822" i="216" s="1"/>
  <c r="T821" i="216"/>
  <c r="S821" i="216"/>
  <c r="U821" i="216" s="1"/>
  <c r="Q821" i="216"/>
  <c r="P821" i="216"/>
  <c r="R821" i="216" s="1"/>
  <c r="N821" i="216"/>
  <c r="M821" i="216"/>
  <c r="O821" i="216" s="1"/>
  <c r="K821" i="216"/>
  <c r="J821" i="216"/>
  <c r="L821" i="216" s="1"/>
  <c r="H821" i="216"/>
  <c r="G821" i="216"/>
  <c r="I821" i="216" s="1"/>
  <c r="T820" i="216"/>
  <c r="S820" i="216"/>
  <c r="U820" i="216" s="1"/>
  <c r="Q820" i="216"/>
  <c r="P820" i="216"/>
  <c r="R820" i="216" s="1"/>
  <c r="N820" i="216"/>
  <c r="M820" i="216"/>
  <c r="O820" i="216" s="1"/>
  <c r="K820" i="216"/>
  <c r="J820" i="216"/>
  <c r="L820" i="216" s="1"/>
  <c r="H820" i="216"/>
  <c r="G820" i="216"/>
  <c r="I820" i="216" s="1"/>
  <c r="T819" i="216"/>
  <c r="S819" i="216"/>
  <c r="U819" i="216" s="1"/>
  <c r="Q819" i="216"/>
  <c r="P819" i="216"/>
  <c r="R819" i="216" s="1"/>
  <c r="N819" i="216"/>
  <c r="M819" i="216"/>
  <c r="O819" i="216" s="1"/>
  <c r="K819" i="216"/>
  <c r="J819" i="216"/>
  <c r="L819" i="216" s="1"/>
  <c r="H819" i="216"/>
  <c r="G819" i="216"/>
  <c r="I819" i="216" s="1"/>
  <c r="T818" i="216"/>
  <c r="S818" i="216"/>
  <c r="U818" i="216" s="1"/>
  <c r="Q818" i="216"/>
  <c r="P818" i="216"/>
  <c r="R818" i="216" s="1"/>
  <c r="N818" i="216"/>
  <c r="M818" i="216"/>
  <c r="O818" i="216" s="1"/>
  <c r="K818" i="216"/>
  <c r="J818" i="216"/>
  <c r="L818" i="216" s="1"/>
  <c r="H818" i="216"/>
  <c r="G818" i="216"/>
  <c r="I818" i="216" s="1"/>
  <c r="T817" i="216"/>
  <c r="S817" i="216"/>
  <c r="U817" i="216" s="1"/>
  <c r="Q817" i="216"/>
  <c r="P817" i="216"/>
  <c r="R817" i="216" s="1"/>
  <c r="N817" i="216"/>
  <c r="M817" i="216"/>
  <c r="O817" i="216" s="1"/>
  <c r="K817" i="216"/>
  <c r="J817" i="216"/>
  <c r="L817" i="216" s="1"/>
  <c r="H817" i="216"/>
  <c r="G817" i="216"/>
  <c r="I817" i="216" s="1"/>
  <c r="T816" i="216"/>
  <c r="S816" i="216"/>
  <c r="U816" i="216" s="1"/>
  <c r="Q816" i="216"/>
  <c r="P816" i="216"/>
  <c r="R816" i="216" s="1"/>
  <c r="N816" i="216"/>
  <c r="M816" i="216"/>
  <c r="O816" i="216" s="1"/>
  <c r="K816" i="216"/>
  <c r="J816" i="216"/>
  <c r="L816" i="216" s="1"/>
  <c r="H816" i="216"/>
  <c r="G816" i="216"/>
  <c r="I816" i="216" s="1"/>
  <c r="T815" i="216"/>
  <c r="S815" i="216"/>
  <c r="U815" i="216" s="1"/>
  <c r="Q815" i="216"/>
  <c r="P815" i="216"/>
  <c r="R815" i="216" s="1"/>
  <c r="N815" i="216"/>
  <c r="M815" i="216"/>
  <c r="O815" i="216" s="1"/>
  <c r="K815" i="216"/>
  <c r="J815" i="216"/>
  <c r="L815" i="216" s="1"/>
  <c r="H815" i="216"/>
  <c r="G815" i="216"/>
  <c r="I815" i="216" s="1"/>
  <c r="T814" i="216"/>
  <c r="S814" i="216"/>
  <c r="U814" i="216" s="1"/>
  <c r="Q814" i="216"/>
  <c r="P814" i="216"/>
  <c r="R814" i="216" s="1"/>
  <c r="N814" i="216"/>
  <c r="M814" i="216"/>
  <c r="O814" i="216" s="1"/>
  <c r="K814" i="216"/>
  <c r="J814" i="216"/>
  <c r="L814" i="216" s="1"/>
  <c r="H814" i="216"/>
  <c r="G814" i="216"/>
  <c r="I814" i="216" s="1"/>
  <c r="T813" i="216"/>
  <c r="S813" i="216"/>
  <c r="U813" i="216" s="1"/>
  <c r="Q813" i="216"/>
  <c r="P813" i="216"/>
  <c r="R813" i="216" s="1"/>
  <c r="N813" i="216"/>
  <c r="M813" i="216"/>
  <c r="O813" i="216" s="1"/>
  <c r="K813" i="216"/>
  <c r="J813" i="216"/>
  <c r="L813" i="216" s="1"/>
  <c r="H813" i="216"/>
  <c r="G813" i="216"/>
  <c r="I813" i="216" s="1"/>
  <c r="T812" i="216"/>
  <c r="S812" i="216"/>
  <c r="U812" i="216" s="1"/>
  <c r="Q812" i="216"/>
  <c r="P812" i="216"/>
  <c r="R812" i="216" s="1"/>
  <c r="N812" i="216"/>
  <c r="M812" i="216"/>
  <c r="O812" i="216" s="1"/>
  <c r="K812" i="216"/>
  <c r="J812" i="216"/>
  <c r="L812" i="216" s="1"/>
  <c r="H812" i="216"/>
  <c r="G812" i="216"/>
  <c r="I812" i="216" s="1"/>
  <c r="T811" i="216"/>
  <c r="S811" i="216"/>
  <c r="U811" i="216" s="1"/>
  <c r="Q811" i="216"/>
  <c r="P811" i="216"/>
  <c r="R811" i="216" s="1"/>
  <c r="N811" i="216"/>
  <c r="M811" i="216"/>
  <c r="O811" i="216" s="1"/>
  <c r="K811" i="216"/>
  <c r="J811" i="216"/>
  <c r="L811" i="216" s="1"/>
  <c r="H811" i="216"/>
  <c r="G811" i="216"/>
  <c r="I811" i="216" s="1"/>
  <c r="T810" i="216"/>
  <c r="S810" i="216"/>
  <c r="U810" i="216" s="1"/>
  <c r="Q810" i="216"/>
  <c r="P810" i="216"/>
  <c r="R810" i="216" s="1"/>
  <c r="N810" i="216"/>
  <c r="M810" i="216"/>
  <c r="O810" i="216" s="1"/>
  <c r="K810" i="216"/>
  <c r="J810" i="216"/>
  <c r="L810" i="216" s="1"/>
  <c r="H810" i="216"/>
  <c r="G810" i="216"/>
  <c r="I810" i="216" s="1"/>
  <c r="T809" i="216"/>
  <c r="S809" i="216"/>
  <c r="U809" i="216" s="1"/>
  <c r="Q809" i="216"/>
  <c r="P809" i="216"/>
  <c r="R809" i="216" s="1"/>
  <c r="N809" i="216"/>
  <c r="M809" i="216"/>
  <c r="O809" i="216" s="1"/>
  <c r="K809" i="216"/>
  <c r="J809" i="216"/>
  <c r="L809" i="216" s="1"/>
  <c r="H809" i="216"/>
  <c r="G809" i="216"/>
  <c r="I809" i="216" s="1"/>
  <c r="T808" i="216"/>
  <c r="S808" i="216"/>
  <c r="U808" i="216" s="1"/>
  <c r="Q808" i="216"/>
  <c r="P808" i="216"/>
  <c r="R808" i="216" s="1"/>
  <c r="N808" i="216"/>
  <c r="M808" i="216"/>
  <c r="O808" i="216" s="1"/>
  <c r="K808" i="216"/>
  <c r="J808" i="216"/>
  <c r="L808" i="216" s="1"/>
  <c r="H808" i="216"/>
  <c r="G808" i="216"/>
  <c r="I808" i="216" s="1"/>
  <c r="T807" i="216"/>
  <c r="S807" i="216"/>
  <c r="U807" i="216" s="1"/>
  <c r="Q807" i="216"/>
  <c r="P807" i="216"/>
  <c r="R807" i="216" s="1"/>
  <c r="N807" i="216"/>
  <c r="M807" i="216"/>
  <c r="O807" i="216" s="1"/>
  <c r="K807" i="216"/>
  <c r="J807" i="216"/>
  <c r="L807" i="216" s="1"/>
  <c r="H807" i="216"/>
  <c r="G807" i="216"/>
  <c r="I807" i="216" s="1"/>
  <c r="T806" i="216"/>
  <c r="S806" i="216"/>
  <c r="U806" i="216" s="1"/>
  <c r="Q806" i="216"/>
  <c r="P806" i="216"/>
  <c r="R806" i="216" s="1"/>
  <c r="N806" i="216"/>
  <c r="M806" i="216"/>
  <c r="O806" i="216" s="1"/>
  <c r="K806" i="216"/>
  <c r="J806" i="216"/>
  <c r="L806" i="216" s="1"/>
  <c r="H806" i="216"/>
  <c r="G806" i="216"/>
  <c r="I806" i="216" s="1"/>
  <c r="T805" i="216"/>
  <c r="S805" i="216"/>
  <c r="U805" i="216" s="1"/>
  <c r="Q805" i="216"/>
  <c r="P805" i="216"/>
  <c r="R805" i="216" s="1"/>
  <c r="N805" i="216"/>
  <c r="M805" i="216"/>
  <c r="O805" i="216" s="1"/>
  <c r="K805" i="216"/>
  <c r="J805" i="216"/>
  <c r="L805" i="216" s="1"/>
  <c r="H805" i="216"/>
  <c r="G805" i="216"/>
  <c r="I805" i="216" s="1"/>
  <c r="T804" i="216"/>
  <c r="S804" i="216"/>
  <c r="U804" i="216" s="1"/>
  <c r="Q804" i="216"/>
  <c r="P804" i="216"/>
  <c r="R804" i="216" s="1"/>
  <c r="N804" i="216"/>
  <c r="M804" i="216"/>
  <c r="O804" i="216" s="1"/>
  <c r="K804" i="216"/>
  <c r="J804" i="216"/>
  <c r="L804" i="216" s="1"/>
  <c r="H804" i="216"/>
  <c r="G804" i="216"/>
  <c r="I804" i="216" s="1"/>
  <c r="T803" i="216"/>
  <c r="S803" i="216"/>
  <c r="U803" i="216" s="1"/>
  <c r="Q803" i="216"/>
  <c r="P803" i="216"/>
  <c r="R803" i="216" s="1"/>
  <c r="N803" i="216"/>
  <c r="M803" i="216"/>
  <c r="O803" i="216" s="1"/>
  <c r="K803" i="216"/>
  <c r="J803" i="216"/>
  <c r="L803" i="216" s="1"/>
  <c r="H803" i="216"/>
  <c r="G803" i="216"/>
  <c r="I803" i="216" s="1"/>
  <c r="T802" i="216"/>
  <c r="S802" i="216"/>
  <c r="U802" i="216" s="1"/>
  <c r="Q802" i="216"/>
  <c r="P802" i="216"/>
  <c r="R802" i="216" s="1"/>
  <c r="N802" i="216"/>
  <c r="M802" i="216"/>
  <c r="O802" i="216" s="1"/>
  <c r="K802" i="216"/>
  <c r="J802" i="216"/>
  <c r="L802" i="216" s="1"/>
  <c r="H802" i="216"/>
  <c r="G802" i="216"/>
  <c r="I802" i="216" s="1"/>
  <c r="T801" i="216"/>
  <c r="S801" i="216"/>
  <c r="U801" i="216" s="1"/>
  <c r="Q801" i="216"/>
  <c r="P801" i="216"/>
  <c r="R801" i="216" s="1"/>
  <c r="N801" i="216"/>
  <c r="M801" i="216"/>
  <c r="O801" i="216" s="1"/>
  <c r="K801" i="216"/>
  <c r="J801" i="216"/>
  <c r="L801" i="216" s="1"/>
  <c r="H801" i="216"/>
  <c r="G801" i="216"/>
  <c r="I801" i="216" s="1"/>
  <c r="T800" i="216"/>
  <c r="S800" i="216"/>
  <c r="U800" i="216" s="1"/>
  <c r="Q800" i="216"/>
  <c r="P800" i="216"/>
  <c r="R800" i="216" s="1"/>
  <c r="N800" i="216"/>
  <c r="M800" i="216"/>
  <c r="O800" i="216" s="1"/>
  <c r="K800" i="216"/>
  <c r="J800" i="216"/>
  <c r="L800" i="216" s="1"/>
  <c r="H800" i="216"/>
  <c r="G800" i="216"/>
  <c r="I800" i="216" s="1"/>
  <c r="T799" i="216"/>
  <c r="S799" i="216"/>
  <c r="U799" i="216" s="1"/>
  <c r="Q799" i="216"/>
  <c r="P799" i="216"/>
  <c r="R799" i="216" s="1"/>
  <c r="N799" i="216"/>
  <c r="M799" i="216"/>
  <c r="O799" i="216" s="1"/>
  <c r="K799" i="216"/>
  <c r="J799" i="216"/>
  <c r="L799" i="216" s="1"/>
  <c r="H799" i="216"/>
  <c r="G799" i="216"/>
  <c r="I799" i="216" s="1"/>
  <c r="T798" i="216"/>
  <c r="S798" i="216"/>
  <c r="U798" i="216" s="1"/>
  <c r="Q798" i="216"/>
  <c r="P798" i="216"/>
  <c r="R798" i="216" s="1"/>
  <c r="N798" i="216"/>
  <c r="M798" i="216"/>
  <c r="O798" i="216" s="1"/>
  <c r="K798" i="216"/>
  <c r="J798" i="216"/>
  <c r="L798" i="216" s="1"/>
  <c r="H798" i="216"/>
  <c r="G798" i="216"/>
  <c r="I798" i="216" s="1"/>
  <c r="T797" i="216"/>
  <c r="S797" i="216"/>
  <c r="U797" i="216" s="1"/>
  <c r="Q797" i="216"/>
  <c r="P797" i="216"/>
  <c r="R797" i="216" s="1"/>
  <c r="N797" i="216"/>
  <c r="M797" i="216"/>
  <c r="O797" i="216" s="1"/>
  <c r="K797" i="216"/>
  <c r="J797" i="216"/>
  <c r="L797" i="216" s="1"/>
  <c r="H797" i="216"/>
  <c r="G797" i="216"/>
  <c r="I797" i="216" s="1"/>
  <c r="T796" i="216"/>
  <c r="S796" i="216"/>
  <c r="U796" i="216" s="1"/>
  <c r="Q796" i="216"/>
  <c r="P796" i="216"/>
  <c r="R796" i="216" s="1"/>
  <c r="N796" i="216"/>
  <c r="M796" i="216"/>
  <c r="O796" i="216" s="1"/>
  <c r="K796" i="216"/>
  <c r="J796" i="216"/>
  <c r="L796" i="216" s="1"/>
  <c r="H796" i="216"/>
  <c r="G796" i="216"/>
  <c r="I796" i="216" s="1"/>
  <c r="T795" i="216"/>
  <c r="S795" i="216"/>
  <c r="U795" i="216" s="1"/>
  <c r="Q795" i="216"/>
  <c r="P795" i="216"/>
  <c r="R795" i="216" s="1"/>
  <c r="N795" i="216"/>
  <c r="M795" i="216"/>
  <c r="O795" i="216" s="1"/>
  <c r="K795" i="216"/>
  <c r="J795" i="216"/>
  <c r="L795" i="216" s="1"/>
  <c r="H795" i="216"/>
  <c r="G795" i="216"/>
  <c r="I795" i="216" s="1"/>
  <c r="T794" i="216"/>
  <c r="S794" i="216"/>
  <c r="U794" i="216" s="1"/>
  <c r="Q794" i="216"/>
  <c r="P794" i="216"/>
  <c r="R794" i="216" s="1"/>
  <c r="N794" i="216"/>
  <c r="M794" i="216"/>
  <c r="O794" i="216" s="1"/>
  <c r="K794" i="216"/>
  <c r="J794" i="216"/>
  <c r="L794" i="216" s="1"/>
  <c r="H794" i="216"/>
  <c r="G794" i="216"/>
  <c r="I794" i="216" s="1"/>
  <c r="T793" i="216"/>
  <c r="S793" i="216"/>
  <c r="U793" i="216" s="1"/>
  <c r="Q793" i="216"/>
  <c r="P793" i="216"/>
  <c r="R793" i="216" s="1"/>
  <c r="N793" i="216"/>
  <c r="M793" i="216"/>
  <c r="O793" i="216" s="1"/>
  <c r="K793" i="216"/>
  <c r="J793" i="216"/>
  <c r="L793" i="216" s="1"/>
  <c r="H793" i="216"/>
  <c r="G793" i="216"/>
  <c r="I793" i="216" s="1"/>
  <c r="T792" i="216"/>
  <c r="S792" i="216"/>
  <c r="U792" i="216" s="1"/>
  <c r="Q792" i="216"/>
  <c r="P792" i="216"/>
  <c r="R792" i="216" s="1"/>
  <c r="N792" i="216"/>
  <c r="M792" i="216"/>
  <c r="O792" i="216" s="1"/>
  <c r="K792" i="216"/>
  <c r="J792" i="216"/>
  <c r="L792" i="216" s="1"/>
  <c r="H792" i="216"/>
  <c r="G792" i="216"/>
  <c r="I792" i="216" s="1"/>
  <c r="T791" i="216"/>
  <c r="S791" i="216"/>
  <c r="U791" i="216" s="1"/>
  <c r="Q791" i="216"/>
  <c r="P791" i="216"/>
  <c r="R791" i="216" s="1"/>
  <c r="N791" i="216"/>
  <c r="M791" i="216"/>
  <c r="O791" i="216" s="1"/>
  <c r="K791" i="216"/>
  <c r="J791" i="216"/>
  <c r="L791" i="216" s="1"/>
  <c r="H791" i="216"/>
  <c r="G791" i="216"/>
  <c r="I791" i="216" s="1"/>
  <c r="T790" i="216"/>
  <c r="S790" i="216"/>
  <c r="U790" i="216" s="1"/>
  <c r="Q790" i="216"/>
  <c r="P790" i="216"/>
  <c r="R790" i="216" s="1"/>
  <c r="N790" i="216"/>
  <c r="M790" i="216"/>
  <c r="O790" i="216" s="1"/>
  <c r="K790" i="216"/>
  <c r="J790" i="216"/>
  <c r="L790" i="216" s="1"/>
  <c r="H790" i="216"/>
  <c r="G790" i="216"/>
  <c r="I790" i="216" s="1"/>
  <c r="T789" i="216"/>
  <c r="S789" i="216"/>
  <c r="U789" i="216" s="1"/>
  <c r="Q789" i="216"/>
  <c r="P789" i="216"/>
  <c r="R789" i="216" s="1"/>
  <c r="N789" i="216"/>
  <c r="M789" i="216"/>
  <c r="O789" i="216" s="1"/>
  <c r="K789" i="216"/>
  <c r="J789" i="216"/>
  <c r="L789" i="216" s="1"/>
  <c r="H789" i="216"/>
  <c r="G789" i="216"/>
  <c r="I789" i="216" s="1"/>
  <c r="T788" i="216"/>
  <c r="S788" i="216"/>
  <c r="U788" i="216" s="1"/>
  <c r="Q788" i="216"/>
  <c r="P788" i="216"/>
  <c r="R788" i="216" s="1"/>
  <c r="N788" i="216"/>
  <c r="M788" i="216"/>
  <c r="O788" i="216" s="1"/>
  <c r="K788" i="216"/>
  <c r="J788" i="216"/>
  <c r="L788" i="216" s="1"/>
  <c r="H788" i="216"/>
  <c r="G788" i="216"/>
  <c r="I788" i="216" s="1"/>
  <c r="T787" i="216"/>
  <c r="S787" i="216"/>
  <c r="U787" i="216" s="1"/>
  <c r="Q787" i="216"/>
  <c r="P787" i="216"/>
  <c r="R787" i="216" s="1"/>
  <c r="N787" i="216"/>
  <c r="M787" i="216"/>
  <c r="O787" i="216" s="1"/>
  <c r="K787" i="216"/>
  <c r="J787" i="216"/>
  <c r="L787" i="216" s="1"/>
  <c r="H787" i="216"/>
  <c r="G787" i="216"/>
  <c r="I787" i="216" s="1"/>
  <c r="T786" i="216"/>
  <c r="S786" i="216"/>
  <c r="U786" i="216" s="1"/>
  <c r="Q786" i="216"/>
  <c r="P786" i="216"/>
  <c r="R786" i="216" s="1"/>
  <c r="N786" i="216"/>
  <c r="M786" i="216"/>
  <c r="O786" i="216" s="1"/>
  <c r="K786" i="216"/>
  <c r="J786" i="216"/>
  <c r="L786" i="216" s="1"/>
  <c r="H786" i="216"/>
  <c r="G786" i="216"/>
  <c r="I786" i="216" s="1"/>
  <c r="T785" i="216"/>
  <c r="S785" i="216"/>
  <c r="U785" i="216" s="1"/>
  <c r="Q785" i="216"/>
  <c r="P785" i="216"/>
  <c r="R785" i="216" s="1"/>
  <c r="N785" i="216"/>
  <c r="M785" i="216"/>
  <c r="O785" i="216" s="1"/>
  <c r="K785" i="216"/>
  <c r="J785" i="216"/>
  <c r="L785" i="216" s="1"/>
  <c r="H785" i="216"/>
  <c r="G785" i="216"/>
  <c r="I785" i="216" s="1"/>
  <c r="T784" i="216"/>
  <c r="S784" i="216"/>
  <c r="U784" i="216" s="1"/>
  <c r="Q784" i="216"/>
  <c r="P784" i="216"/>
  <c r="R784" i="216" s="1"/>
  <c r="N784" i="216"/>
  <c r="M784" i="216"/>
  <c r="O784" i="216" s="1"/>
  <c r="K784" i="216"/>
  <c r="J784" i="216"/>
  <c r="L784" i="216" s="1"/>
  <c r="H784" i="216"/>
  <c r="G784" i="216"/>
  <c r="I784" i="216" s="1"/>
  <c r="T783" i="216"/>
  <c r="S783" i="216"/>
  <c r="U783" i="216" s="1"/>
  <c r="Q783" i="216"/>
  <c r="P783" i="216"/>
  <c r="R783" i="216" s="1"/>
  <c r="N783" i="216"/>
  <c r="M783" i="216"/>
  <c r="O783" i="216" s="1"/>
  <c r="K783" i="216"/>
  <c r="J783" i="216"/>
  <c r="L783" i="216" s="1"/>
  <c r="H783" i="216"/>
  <c r="G783" i="216"/>
  <c r="I783" i="216" s="1"/>
  <c r="T782" i="216"/>
  <c r="S782" i="216"/>
  <c r="U782" i="216" s="1"/>
  <c r="Q782" i="216"/>
  <c r="P782" i="216"/>
  <c r="R782" i="216" s="1"/>
  <c r="N782" i="216"/>
  <c r="M782" i="216"/>
  <c r="O782" i="216" s="1"/>
  <c r="K782" i="216"/>
  <c r="J782" i="216"/>
  <c r="L782" i="216" s="1"/>
  <c r="H782" i="216"/>
  <c r="G782" i="216"/>
  <c r="I782" i="216" s="1"/>
  <c r="T781" i="216"/>
  <c r="S781" i="216"/>
  <c r="U781" i="216" s="1"/>
  <c r="Q781" i="216"/>
  <c r="P781" i="216"/>
  <c r="R781" i="216" s="1"/>
  <c r="N781" i="216"/>
  <c r="M781" i="216"/>
  <c r="O781" i="216" s="1"/>
  <c r="K781" i="216"/>
  <c r="J781" i="216"/>
  <c r="L781" i="216" s="1"/>
  <c r="H781" i="216"/>
  <c r="G781" i="216"/>
  <c r="I781" i="216" s="1"/>
  <c r="T780" i="216"/>
  <c r="S780" i="216"/>
  <c r="U780" i="216" s="1"/>
  <c r="Q780" i="216"/>
  <c r="P780" i="216"/>
  <c r="R780" i="216" s="1"/>
  <c r="N780" i="216"/>
  <c r="M780" i="216"/>
  <c r="O780" i="216" s="1"/>
  <c r="K780" i="216"/>
  <c r="J780" i="216"/>
  <c r="L780" i="216" s="1"/>
  <c r="H780" i="216"/>
  <c r="G780" i="216"/>
  <c r="I780" i="216" s="1"/>
  <c r="T779" i="216"/>
  <c r="S779" i="216"/>
  <c r="U779" i="216" s="1"/>
  <c r="Q779" i="216"/>
  <c r="P779" i="216"/>
  <c r="R779" i="216" s="1"/>
  <c r="N779" i="216"/>
  <c r="M779" i="216"/>
  <c r="O779" i="216" s="1"/>
  <c r="K779" i="216"/>
  <c r="J779" i="216"/>
  <c r="L779" i="216" s="1"/>
  <c r="H779" i="216"/>
  <c r="G779" i="216"/>
  <c r="I779" i="216" s="1"/>
  <c r="T778" i="216"/>
  <c r="S778" i="216"/>
  <c r="U778" i="216" s="1"/>
  <c r="Q778" i="216"/>
  <c r="P778" i="216"/>
  <c r="R778" i="216" s="1"/>
  <c r="N778" i="216"/>
  <c r="M778" i="216"/>
  <c r="O778" i="216" s="1"/>
  <c r="K778" i="216"/>
  <c r="J778" i="216"/>
  <c r="L778" i="216" s="1"/>
  <c r="H778" i="216"/>
  <c r="G778" i="216"/>
  <c r="I778" i="216" s="1"/>
  <c r="T777" i="216"/>
  <c r="S777" i="216"/>
  <c r="U777" i="216" s="1"/>
  <c r="Q777" i="216"/>
  <c r="P777" i="216"/>
  <c r="R777" i="216" s="1"/>
  <c r="N777" i="216"/>
  <c r="M777" i="216"/>
  <c r="O777" i="216" s="1"/>
  <c r="K777" i="216"/>
  <c r="J777" i="216"/>
  <c r="L777" i="216" s="1"/>
  <c r="H777" i="216"/>
  <c r="G777" i="216"/>
  <c r="I777" i="216" s="1"/>
  <c r="T776" i="216"/>
  <c r="S776" i="216"/>
  <c r="U776" i="216" s="1"/>
  <c r="Q776" i="216"/>
  <c r="P776" i="216"/>
  <c r="R776" i="216" s="1"/>
  <c r="N776" i="216"/>
  <c r="M776" i="216"/>
  <c r="O776" i="216" s="1"/>
  <c r="K776" i="216"/>
  <c r="J776" i="216"/>
  <c r="L776" i="216" s="1"/>
  <c r="H776" i="216"/>
  <c r="G776" i="216"/>
  <c r="I776" i="216" s="1"/>
  <c r="T775" i="216"/>
  <c r="S775" i="216"/>
  <c r="U775" i="216" s="1"/>
  <c r="Q775" i="216"/>
  <c r="P775" i="216"/>
  <c r="R775" i="216" s="1"/>
  <c r="N775" i="216"/>
  <c r="M775" i="216"/>
  <c r="O775" i="216" s="1"/>
  <c r="K775" i="216"/>
  <c r="J775" i="216"/>
  <c r="L775" i="216" s="1"/>
  <c r="H775" i="216"/>
  <c r="G775" i="216"/>
  <c r="I775" i="216" s="1"/>
  <c r="T774" i="216"/>
  <c r="S774" i="216"/>
  <c r="U774" i="216" s="1"/>
  <c r="Q774" i="216"/>
  <c r="P774" i="216"/>
  <c r="R774" i="216" s="1"/>
  <c r="N774" i="216"/>
  <c r="M774" i="216"/>
  <c r="O774" i="216" s="1"/>
  <c r="K774" i="216"/>
  <c r="J774" i="216"/>
  <c r="L774" i="216" s="1"/>
  <c r="H774" i="216"/>
  <c r="G774" i="216"/>
  <c r="I774" i="216" s="1"/>
  <c r="T773" i="216"/>
  <c r="S773" i="216"/>
  <c r="U773" i="216" s="1"/>
  <c r="Q773" i="216"/>
  <c r="P773" i="216"/>
  <c r="R773" i="216" s="1"/>
  <c r="N773" i="216"/>
  <c r="M773" i="216"/>
  <c r="O773" i="216" s="1"/>
  <c r="K773" i="216"/>
  <c r="J773" i="216"/>
  <c r="L773" i="216" s="1"/>
  <c r="H773" i="216"/>
  <c r="G773" i="216"/>
  <c r="I773" i="216" s="1"/>
  <c r="T772" i="216"/>
  <c r="S772" i="216"/>
  <c r="U772" i="216" s="1"/>
  <c r="Q772" i="216"/>
  <c r="P772" i="216"/>
  <c r="R772" i="216" s="1"/>
  <c r="N772" i="216"/>
  <c r="M772" i="216"/>
  <c r="O772" i="216" s="1"/>
  <c r="K772" i="216"/>
  <c r="J772" i="216"/>
  <c r="L772" i="216" s="1"/>
  <c r="H772" i="216"/>
  <c r="G772" i="216"/>
  <c r="I772" i="216" s="1"/>
  <c r="T771" i="216"/>
  <c r="S771" i="216"/>
  <c r="U771" i="216" s="1"/>
  <c r="Q771" i="216"/>
  <c r="P771" i="216"/>
  <c r="R771" i="216" s="1"/>
  <c r="N771" i="216"/>
  <c r="M771" i="216"/>
  <c r="O771" i="216" s="1"/>
  <c r="K771" i="216"/>
  <c r="J771" i="216"/>
  <c r="L771" i="216" s="1"/>
  <c r="H771" i="216"/>
  <c r="G771" i="216"/>
  <c r="I771" i="216" s="1"/>
  <c r="T770" i="216"/>
  <c r="S770" i="216"/>
  <c r="U770" i="216" s="1"/>
  <c r="Q770" i="216"/>
  <c r="P770" i="216"/>
  <c r="R770" i="216" s="1"/>
  <c r="N770" i="216"/>
  <c r="M770" i="216"/>
  <c r="O770" i="216" s="1"/>
  <c r="K770" i="216"/>
  <c r="J770" i="216"/>
  <c r="L770" i="216" s="1"/>
  <c r="H770" i="216"/>
  <c r="G770" i="216"/>
  <c r="I770" i="216" s="1"/>
  <c r="T769" i="216"/>
  <c r="S769" i="216"/>
  <c r="U769" i="216" s="1"/>
  <c r="Q769" i="216"/>
  <c r="P769" i="216"/>
  <c r="R769" i="216" s="1"/>
  <c r="N769" i="216"/>
  <c r="M769" i="216"/>
  <c r="O769" i="216" s="1"/>
  <c r="K769" i="216"/>
  <c r="J769" i="216"/>
  <c r="L769" i="216" s="1"/>
  <c r="H769" i="216"/>
  <c r="G769" i="216"/>
  <c r="I769" i="216" s="1"/>
  <c r="T768" i="216"/>
  <c r="S768" i="216"/>
  <c r="U768" i="216" s="1"/>
  <c r="Q768" i="216"/>
  <c r="P768" i="216"/>
  <c r="R768" i="216" s="1"/>
  <c r="N768" i="216"/>
  <c r="M768" i="216"/>
  <c r="O768" i="216" s="1"/>
  <c r="K768" i="216"/>
  <c r="J768" i="216"/>
  <c r="L768" i="216" s="1"/>
  <c r="H768" i="216"/>
  <c r="G768" i="216"/>
  <c r="I768" i="216" s="1"/>
  <c r="T767" i="216"/>
  <c r="S767" i="216"/>
  <c r="U767" i="216" s="1"/>
  <c r="Q767" i="216"/>
  <c r="P767" i="216"/>
  <c r="R767" i="216" s="1"/>
  <c r="N767" i="216"/>
  <c r="M767" i="216"/>
  <c r="O767" i="216" s="1"/>
  <c r="K767" i="216"/>
  <c r="J767" i="216"/>
  <c r="L767" i="216" s="1"/>
  <c r="H767" i="216"/>
  <c r="G767" i="216"/>
  <c r="I767" i="216" s="1"/>
  <c r="T766" i="216"/>
  <c r="S766" i="216"/>
  <c r="U766" i="216" s="1"/>
  <c r="Q766" i="216"/>
  <c r="P766" i="216"/>
  <c r="R766" i="216" s="1"/>
  <c r="N766" i="216"/>
  <c r="M766" i="216"/>
  <c r="O766" i="216" s="1"/>
  <c r="K766" i="216"/>
  <c r="J766" i="216"/>
  <c r="L766" i="216" s="1"/>
  <c r="H766" i="216"/>
  <c r="G766" i="216"/>
  <c r="I766" i="216" s="1"/>
  <c r="T765" i="216"/>
  <c r="S765" i="216"/>
  <c r="U765" i="216" s="1"/>
  <c r="Q765" i="216"/>
  <c r="P765" i="216"/>
  <c r="R765" i="216" s="1"/>
  <c r="N765" i="216"/>
  <c r="M765" i="216"/>
  <c r="O765" i="216" s="1"/>
  <c r="K765" i="216"/>
  <c r="J765" i="216"/>
  <c r="L765" i="216" s="1"/>
  <c r="H765" i="216"/>
  <c r="G765" i="216"/>
  <c r="I765" i="216" s="1"/>
  <c r="T764" i="216"/>
  <c r="S764" i="216"/>
  <c r="U764" i="216" s="1"/>
  <c r="Q764" i="216"/>
  <c r="P764" i="216"/>
  <c r="R764" i="216" s="1"/>
  <c r="N764" i="216"/>
  <c r="M764" i="216"/>
  <c r="O764" i="216" s="1"/>
  <c r="K764" i="216"/>
  <c r="J764" i="216"/>
  <c r="L764" i="216" s="1"/>
  <c r="H764" i="216"/>
  <c r="G764" i="216"/>
  <c r="I764" i="216" s="1"/>
  <c r="T763" i="216"/>
  <c r="S763" i="216"/>
  <c r="U763" i="216" s="1"/>
  <c r="Q763" i="216"/>
  <c r="P763" i="216"/>
  <c r="R763" i="216" s="1"/>
  <c r="N763" i="216"/>
  <c r="M763" i="216"/>
  <c r="O763" i="216" s="1"/>
  <c r="K763" i="216"/>
  <c r="J763" i="216"/>
  <c r="L763" i="216" s="1"/>
  <c r="H763" i="216"/>
  <c r="G763" i="216"/>
  <c r="I763" i="216" s="1"/>
  <c r="T762" i="216"/>
  <c r="S762" i="216"/>
  <c r="U762" i="216" s="1"/>
  <c r="Q762" i="216"/>
  <c r="P762" i="216"/>
  <c r="R762" i="216" s="1"/>
  <c r="N762" i="216"/>
  <c r="M762" i="216"/>
  <c r="O762" i="216" s="1"/>
  <c r="K762" i="216"/>
  <c r="J762" i="216"/>
  <c r="L762" i="216" s="1"/>
  <c r="H762" i="216"/>
  <c r="G762" i="216"/>
  <c r="I762" i="216" s="1"/>
  <c r="T761" i="216"/>
  <c r="S761" i="216"/>
  <c r="U761" i="216" s="1"/>
  <c r="Q761" i="216"/>
  <c r="P761" i="216"/>
  <c r="R761" i="216" s="1"/>
  <c r="N761" i="216"/>
  <c r="M761" i="216"/>
  <c r="O761" i="216" s="1"/>
  <c r="K761" i="216"/>
  <c r="J761" i="216"/>
  <c r="L761" i="216" s="1"/>
  <c r="H761" i="216"/>
  <c r="G761" i="216"/>
  <c r="I761" i="216" s="1"/>
  <c r="T760" i="216"/>
  <c r="S760" i="216"/>
  <c r="U760" i="216" s="1"/>
  <c r="Q760" i="216"/>
  <c r="P760" i="216"/>
  <c r="R760" i="216" s="1"/>
  <c r="N760" i="216"/>
  <c r="M760" i="216"/>
  <c r="O760" i="216" s="1"/>
  <c r="K760" i="216"/>
  <c r="J760" i="216"/>
  <c r="L760" i="216" s="1"/>
  <c r="H760" i="216"/>
  <c r="G760" i="216"/>
  <c r="I760" i="216" s="1"/>
  <c r="T759" i="216"/>
  <c r="S759" i="216"/>
  <c r="U759" i="216" s="1"/>
  <c r="Q759" i="216"/>
  <c r="P759" i="216"/>
  <c r="R759" i="216" s="1"/>
  <c r="N759" i="216"/>
  <c r="M759" i="216"/>
  <c r="O759" i="216" s="1"/>
  <c r="K759" i="216"/>
  <c r="J759" i="216"/>
  <c r="L759" i="216" s="1"/>
  <c r="H759" i="216"/>
  <c r="G759" i="216"/>
  <c r="I759" i="216" s="1"/>
  <c r="T758" i="216"/>
  <c r="S758" i="216"/>
  <c r="U758" i="216" s="1"/>
  <c r="Q758" i="216"/>
  <c r="P758" i="216"/>
  <c r="R758" i="216" s="1"/>
  <c r="N758" i="216"/>
  <c r="M758" i="216"/>
  <c r="O758" i="216" s="1"/>
  <c r="K758" i="216"/>
  <c r="J758" i="216"/>
  <c r="L758" i="216" s="1"/>
  <c r="H758" i="216"/>
  <c r="G758" i="216"/>
  <c r="I758" i="216" s="1"/>
  <c r="T757" i="216"/>
  <c r="S757" i="216"/>
  <c r="U757" i="216" s="1"/>
  <c r="Q757" i="216"/>
  <c r="P757" i="216"/>
  <c r="R757" i="216" s="1"/>
  <c r="N757" i="216"/>
  <c r="M757" i="216"/>
  <c r="O757" i="216" s="1"/>
  <c r="K757" i="216"/>
  <c r="J757" i="216"/>
  <c r="L757" i="216" s="1"/>
  <c r="H757" i="216"/>
  <c r="G757" i="216"/>
  <c r="I757" i="216" s="1"/>
  <c r="T756" i="216"/>
  <c r="S756" i="216"/>
  <c r="U756" i="216" s="1"/>
  <c r="Q756" i="216"/>
  <c r="P756" i="216"/>
  <c r="R756" i="216" s="1"/>
  <c r="N756" i="216"/>
  <c r="M756" i="216"/>
  <c r="O756" i="216" s="1"/>
  <c r="K756" i="216"/>
  <c r="J756" i="216"/>
  <c r="L756" i="216" s="1"/>
  <c r="H756" i="216"/>
  <c r="G756" i="216"/>
  <c r="I756" i="216" s="1"/>
  <c r="T755" i="216"/>
  <c r="S755" i="216"/>
  <c r="U755" i="216" s="1"/>
  <c r="Q755" i="216"/>
  <c r="P755" i="216"/>
  <c r="R755" i="216" s="1"/>
  <c r="N755" i="216"/>
  <c r="M755" i="216"/>
  <c r="O755" i="216" s="1"/>
  <c r="K755" i="216"/>
  <c r="J755" i="216"/>
  <c r="L755" i="216" s="1"/>
  <c r="H755" i="216"/>
  <c r="G755" i="216"/>
  <c r="I755" i="216" s="1"/>
  <c r="T754" i="216"/>
  <c r="S754" i="216"/>
  <c r="U754" i="216" s="1"/>
  <c r="Q754" i="216"/>
  <c r="P754" i="216"/>
  <c r="R754" i="216" s="1"/>
  <c r="N754" i="216"/>
  <c r="M754" i="216"/>
  <c r="O754" i="216" s="1"/>
  <c r="K754" i="216"/>
  <c r="J754" i="216"/>
  <c r="L754" i="216" s="1"/>
  <c r="H754" i="216"/>
  <c r="G754" i="216"/>
  <c r="I754" i="216" s="1"/>
  <c r="T753" i="216"/>
  <c r="S753" i="216"/>
  <c r="U753" i="216" s="1"/>
  <c r="Q753" i="216"/>
  <c r="P753" i="216"/>
  <c r="R753" i="216" s="1"/>
  <c r="N753" i="216"/>
  <c r="M753" i="216"/>
  <c r="O753" i="216" s="1"/>
  <c r="K753" i="216"/>
  <c r="J753" i="216"/>
  <c r="L753" i="216" s="1"/>
  <c r="H753" i="216"/>
  <c r="G753" i="216"/>
  <c r="I753" i="216" s="1"/>
  <c r="T752" i="216"/>
  <c r="S752" i="216"/>
  <c r="U752" i="216" s="1"/>
  <c r="Q752" i="216"/>
  <c r="P752" i="216"/>
  <c r="R752" i="216" s="1"/>
  <c r="N752" i="216"/>
  <c r="M752" i="216"/>
  <c r="O752" i="216" s="1"/>
  <c r="K752" i="216"/>
  <c r="J752" i="216"/>
  <c r="L752" i="216" s="1"/>
  <c r="H752" i="216"/>
  <c r="G752" i="216"/>
  <c r="I752" i="216" s="1"/>
  <c r="T751" i="216"/>
  <c r="S751" i="216"/>
  <c r="U751" i="216" s="1"/>
  <c r="Q751" i="216"/>
  <c r="P751" i="216"/>
  <c r="R751" i="216" s="1"/>
  <c r="N751" i="216"/>
  <c r="M751" i="216"/>
  <c r="O751" i="216" s="1"/>
  <c r="K751" i="216"/>
  <c r="J751" i="216"/>
  <c r="L751" i="216" s="1"/>
  <c r="H751" i="216"/>
  <c r="G751" i="216"/>
  <c r="I751" i="216" s="1"/>
  <c r="T750" i="216"/>
  <c r="S750" i="216"/>
  <c r="U750" i="216" s="1"/>
  <c r="Q750" i="216"/>
  <c r="P750" i="216"/>
  <c r="R750" i="216" s="1"/>
  <c r="N750" i="216"/>
  <c r="M750" i="216"/>
  <c r="O750" i="216" s="1"/>
  <c r="K750" i="216"/>
  <c r="J750" i="216"/>
  <c r="L750" i="216" s="1"/>
  <c r="H750" i="216"/>
  <c r="G750" i="216"/>
  <c r="I750" i="216" s="1"/>
  <c r="T749" i="216"/>
  <c r="S749" i="216"/>
  <c r="U749" i="216" s="1"/>
  <c r="Q749" i="216"/>
  <c r="P749" i="216"/>
  <c r="R749" i="216" s="1"/>
  <c r="N749" i="216"/>
  <c r="M749" i="216"/>
  <c r="O749" i="216" s="1"/>
  <c r="K749" i="216"/>
  <c r="J749" i="216"/>
  <c r="L749" i="216" s="1"/>
  <c r="H749" i="216"/>
  <c r="G749" i="216"/>
  <c r="I749" i="216" s="1"/>
  <c r="T748" i="216"/>
  <c r="S748" i="216"/>
  <c r="U748" i="216" s="1"/>
  <c r="Q748" i="216"/>
  <c r="P748" i="216"/>
  <c r="R748" i="216" s="1"/>
  <c r="N748" i="216"/>
  <c r="M748" i="216"/>
  <c r="O748" i="216" s="1"/>
  <c r="K748" i="216"/>
  <c r="J748" i="216"/>
  <c r="L748" i="216" s="1"/>
  <c r="H748" i="216"/>
  <c r="G748" i="216"/>
  <c r="I748" i="216" s="1"/>
  <c r="T747" i="216"/>
  <c r="S747" i="216"/>
  <c r="U747" i="216" s="1"/>
  <c r="Q747" i="216"/>
  <c r="P747" i="216"/>
  <c r="R747" i="216" s="1"/>
  <c r="N747" i="216"/>
  <c r="M747" i="216"/>
  <c r="O747" i="216" s="1"/>
  <c r="K747" i="216"/>
  <c r="J747" i="216"/>
  <c r="L747" i="216" s="1"/>
  <c r="H747" i="216"/>
  <c r="G747" i="216"/>
  <c r="I747" i="216" s="1"/>
  <c r="T746" i="216"/>
  <c r="S746" i="216"/>
  <c r="U746" i="216" s="1"/>
  <c r="Q746" i="216"/>
  <c r="P746" i="216"/>
  <c r="R746" i="216" s="1"/>
  <c r="N746" i="216"/>
  <c r="M746" i="216"/>
  <c r="O746" i="216" s="1"/>
  <c r="K746" i="216"/>
  <c r="J746" i="216"/>
  <c r="L746" i="216" s="1"/>
  <c r="H746" i="216"/>
  <c r="G746" i="216"/>
  <c r="I746" i="216" s="1"/>
  <c r="T745" i="216"/>
  <c r="S745" i="216"/>
  <c r="U745" i="216" s="1"/>
  <c r="Q745" i="216"/>
  <c r="P745" i="216"/>
  <c r="R745" i="216" s="1"/>
  <c r="N745" i="216"/>
  <c r="M745" i="216"/>
  <c r="O745" i="216" s="1"/>
  <c r="K745" i="216"/>
  <c r="J745" i="216"/>
  <c r="L745" i="216" s="1"/>
  <c r="H745" i="216"/>
  <c r="G745" i="216"/>
  <c r="I745" i="216" s="1"/>
  <c r="T744" i="216"/>
  <c r="S744" i="216"/>
  <c r="U744" i="216" s="1"/>
  <c r="Q744" i="216"/>
  <c r="P744" i="216"/>
  <c r="R744" i="216" s="1"/>
  <c r="N744" i="216"/>
  <c r="M744" i="216"/>
  <c r="O744" i="216" s="1"/>
  <c r="K744" i="216"/>
  <c r="J744" i="216"/>
  <c r="L744" i="216" s="1"/>
  <c r="H744" i="216"/>
  <c r="G744" i="216"/>
  <c r="I744" i="216" s="1"/>
  <c r="T743" i="216"/>
  <c r="S743" i="216"/>
  <c r="U743" i="216" s="1"/>
  <c r="Q743" i="216"/>
  <c r="P743" i="216"/>
  <c r="R743" i="216" s="1"/>
  <c r="N743" i="216"/>
  <c r="M743" i="216"/>
  <c r="O743" i="216" s="1"/>
  <c r="K743" i="216"/>
  <c r="J743" i="216"/>
  <c r="L743" i="216" s="1"/>
  <c r="H743" i="216"/>
  <c r="G743" i="216"/>
  <c r="I743" i="216" s="1"/>
  <c r="T742" i="216"/>
  <c r="S742" i="216"/>
  <c r="U742" i="216" s="1"/>
  <c r="Q742" i="216"/>
  <c r="P742" i="216"/>
  <c r="R742" i="216" s="1"/>
  <c r="N742" i="216"/>
  <c r="M742" i="216"/>
  <c r="O742" i="216" s="1"/>
  <c r="K742" i="216"/>
  <c r="J742" i="216"/>
  <c r="L742" i="216" s="1"/>
  <c r="H742" i="216"/>
  <c r="G742" i="216"/>
  <c r="I742" i="216" s="1"/>
  <c r="T741" i="216"/>
  <c r="S741" i="216"/>
  <c r="U741" i="216" s="1"/>
  <c r="Q741" i="216"/>
  <c r="P741" i="216"/>
  <c r="R741" i="216" s="1"/>
  <c r="N741" i="216"/>
  <c r="M741" i="216"/>
  <c r="O741" i="216" s="1"/>
  <c r="K741" i="216"/>
  <c r="J741" i="216"/>
  <c r="L741" i="216" s="1"/>
  <c r="H741" i="216"/>
  <c r="G741" i="216"/>
  <c r="I741" i="216" s="1"/>
  <c r="T740" i="216"/>
  <c r="S740" i="216"/>
  <c r="U740" i="216" s="1"/>
  <c r="Q740" i="216"/>
  <c r="P740" i="216"/>
  <c r="R740" i="216" s="1"/>
  <c r="N740" i="216"/>
  <c r="M740" i="216"/>
  <c r="O740" i="216" s="1"/>
  <c r="K740" i="216"/>
  <c r="J740" i="216"/>
  <c r="L740" i="216" s="1"/>
  <c r="H740" i="216"/>
  <c r="G740" i="216"/>
  <c r="I740" i="216" s="1"/>
  <c r="T739" i="216"/>
  <c r="S739" i="216"/>
  <c r="U739" i="216" s="1"/>
  <c r="Q739" i="216"/>
  <c r="P739" i="216"/>
  <c r="R739" i="216" s="1"/>
  <c r="N739" i="216"/>
  <c r="M739" i="216"/>
  <c r="O739" i="216" s="1"/>
  <c r="K739" i="216"/>
  <c r="J739" i="216"/>
  <c r="L739" i="216" s="1"/>
  <c r="H739" i="216"/>
  <c r="G739" i="216"/>
  <c r="I739" i="216" s="1"/>
  <c r="T738" i="216"/>
  <c r="S738" i="216"/>
  <c r="U738" i="216" s="1"/>
  <c r="Q738" i="216"/>
  <c r="P738" i="216"/>
  <c r="R738" i="216" s="1"/>
  <c r="N738" i="216"/>
  <c r="M738" i="216"/>
  <c r="O738" i="216" s="1"/>
  <c r="K738" i="216"/>
  <c r="J738" i="216"/>
  <c r="L738" i="216" s="1"/>
  <c r="H738" i="216"/>
  <c r="G738" i="216"/>
  <c r="I738" i="216" s="1"/>
  <c r="T737" i="216"/>
  <c r="S737" i="216"/>
  <c r="U737" i="216" s="1"/>
  <c r="Q737" i="216"/>
  <c r="P737" i="216"/>
  <c r="R737" i="216" s="1"/>
  <c r="N737" i="216"/>
  <c r="M737" i="216"/>
  <c r="O737" i="216" s="1"/>
  <c r="K737" i="216"/>
  <c r="J737" i="216"/>
  <c r="L737" i="216" s="1"/>
  <c r="H737" i="216"/>
  <c r="G737" i="216"/>
  <c r="I737" i="216" s="1"/>
  <c r="T736" i="216"/>
  <c r="S736" i="216"/>
  <c r="U736" i="216" s="1"/>
  <c r="Q736" i="216"/>
  <c r="P736" i="216"/>
  <c r="R736" i="216" s="1"/>
  <c r="N736" i="216"/>
  <c r="M736" i="216"/>
  <c r="O736" i="216" s="1"/>
  <c r="K736" i="216"/>
  <c r="J736" i="216"/>
  <c r="L736" i="216" s="1"/>
  <c r="H736" i="216"/>
  <c r="G736" i="216"/>
  <c r="I736" i="216" s="1"/>
  <c r="T735" i="216"/>
  <c r="S735" i="216"/>
  <c r="U735" i="216" s="1"/>
  <c r="Q735" i="216"/>
  <c r="P735" i="216"/>
  <c r="R735" i="216" s="1"/>
  <c r="N735" i="216"/>
  <c r="M735" i="216"/>
  <c r="O735" i="216" s="1"/>
  <c r="K735" i="216"/>
  <c r="J735" i="216"/>
  <c r="L735" i="216" s="1"/>
  <c r="H735" i="216"/>
  <c r="G735" i="216"/>
  <c r="I735" i="216" s="1"/>
  <c r="T734" i="216"/>
  <c r="S734" i="216"/>
  <c r="U734" i="216" s="1"/>
  <c r="Q734" i="216"/>
  <c r="P734" i="216"/>
  <c r="R734" i="216" s="1"/>
  <c r="N734" i="216"/>
  <c r="M734" i="216"/>
  <c r="O734" i="216" s="1"/>
  <c r="K734" i="216"/>
  <c r="J734" i="216"/>
  <c r="L734" i="216" s="1"/>
  <c r="H734" i="216"/>
  <c r="G734" i="216"/>
  <c r="I734" i="216" s="1"/>
  <c r="T733" i="216"/>
  <c r="S733" i="216"/>
  <c r="U733" i="216" s="1"/>
  <c r="Q733" i="216"/>
  <c r="P733" i="216"/>
  <c r="R733" i="216" s="1"/>
  <c r="N733" i="216"/>
  <c r="M733" i="216"/>
  <c r="O733" i="216" s="1"/>
  <c r="K733" i="216"/>
  <c r="J733" i="216"/>
  <c r="L733" i="216" s="1"/>
  <c r="H733" i="216"/>
  <c r="G733" i="216"/>
  <c r="I733" i="216" s="1"/>
  <c r="T732" i="216"/>
  <c r="S732" i="216"/>
  <c r="U732" i="216" s="1"/>
  <c r="Q732" i="216"/>
  <c r="P732" i="216"/>
  <c r="R732" i="216" s="1"/>
  <c r="N732" i="216"/>
  <c r="M732" i="216"/>
  <c r="O732" i="216" s="1"/>
  <c r="K732" i="216"/>
  <c r="J732" i="216"/>
  <c r="L732" i="216" s="1"/>
  <c r="H732" i="216"/>
  <c r="G732" i="216"/>
  <c r="I732" i="216" s="1"/>
  <c r="T731" i="216"/>
  <c r="S731" i="216"/>
  <c r="U731" i="216" s="1"/>
  <c r="Q731" i="216"/>
  <c r="P731" i="216"/>
  <c r="R731" i="216" s="1"/>
  <c r="N731" i="216"/>
  <c r="M731" i="216"/>
  <c r="O731" i="216" s="1"/>
  <c r="K731" i="216"/>
  <c r="J731" i="216"/>
  <c r="L731" i="216" s="1"/>
  <c r="H731" i="216"/>
  <c r="G731" i="216"/>
  <c r="I731" i="216" s="1"/>
  <c r="T730" i="216"/>
  <c r="S730" i="216"/>
  <c r="U730" i="216" s="1"/>
  <c r="Q730" i="216"/>
  <c r="P730" i="216"/>
  <c r="R730" i="216" s="1"/>
  <c r="N730" i="216"/>
  <c r="M730" i="216"/>
  <c r="O730" i="216" s="1"/>
  <c r="K730" i="216"/>
  <c r="J730" i="216"/>
  <c r="L730" i="216" s="1"/>
  <c r="H730" i="216"/>
  <c r="G730" i="216"/>
  <c r="I730" i="216" s="1"/>
  <c r="T729" i="216"/>
  <c r="S729" i="216"/>
  <c r="U729" i="216" s="1"/>
  <c r="Q729" i="216"/>
  <c r="P729" i="216"/>
  <c r="R729" i="216" s="1"/>
  <c r="N729" i="216"/>
  <c r="M729" i="216"/>
  <c r="O729" i="216" s="1"/>
  <c r="K729" i="216"/>
  <c r="J729" i="216"/>
  <c r="L729" i="216" s="1"/>
  <c r="H729" i="216"/>
  <c r="G729" i="216"/>
  <c r="I729" i="216" s="1"/>
  <c r="T728" i="216"/>
  <c r="S728" i="216"/>
  <c r="U728" i="216" s="1"/>
  <c r="Q728" i="216"/>
  <c r="P728" i="216"/>
  <c r="R728" i="216" s="1"/>
  <c r="N728" i="216"/>
  <c r="M728" i="216"/>
  <c r="O728" i="216" s="1"/>
  <c r="K728" i="216"/>
  <c r="J728" i="216"/>
  <c r="L728" i="216" s="1"/>
  <c r="H728" i="216"/>
  <c r="G728" i="216"/>
  <c r="I728" i="216" s="1"/>
  <c r="T727" i="216"/>
  <c r="S727" i="216"/>
  <c r="U727" i="216" s="1"/>
  <c r="Q727" i="216"/>
  <c r="P727" i="216"/>
  <c r="R727" i="216" s="1"/>
  <c r="N727" i="216"/>
  <c r="M727" i="216"/>
  <c r="O727" i="216" s="1"/>
  <c r="K727" i="216"/>
  <c r="J727" i="216"/>
  <c r="L727" i="216" s="1"/>
  <c r="H727" i="216"/>
  <c r="G727" i="216"/>
  <c r="I727" i="216" s="1"/>
  <c r="T726" i="216"/>
  <c r="S726" i="216"/>
  <c r="U726" i="216" s="1"/>
  <c r="Q726" i="216"/>
  <c r="P726" i="216"/>
  <c r="R726" i="216" s="1"/>
  <c r="N726" i="216"/>
  <c r="M726" i="216"/>
  <c r="O726" i="216" s="1"/>
  <c r="K726" i="216"/>
  <c r="J726" i="216"/>
  <c r="L726" i="216" s="1"/>
  <c r="H726" i="216"/>
  <c r="G726" i="216"/>
  <c r="I726" i="216" s="1"/>
  <c r="T725" i="216"/>
  <c r="S725" i="216"/>
  <c r="U725" i="216" s="1"/>
  <c r="Q725" i="216"/>
  <c r="P725" i="216"/>
  <c r="R725" i="216" s="1"/>
  <c r="N725" i="216"/>
  <c r="M725" i="216"/>
  <c r="O725" i="216" s="1"/>
  <c r="K725" i="216"/>
  <c r="J725" i="216"/>
  <c r="L725" i="216" s="1"/>
  <c r="H725" i="216"/>
  <c r="G725" i="216"/>
  <c r="I725" i="216" s="1"/>
  <c r="T724" i="216"/>
  <c r="S724" i="216"/>
  <c r="U724" i="216" s="1"/>
  <c r="Q724" i="216"/>
  <c r="P724" i="216"/>
  <c r="R724" i="216" s="1"/>
  <c r="N724" i="216"/>
  <c r="M724" i="216"/>
  <c r="O724" i="216" s="1"/>
  <c r="K724" i="216"/>
  <c r="J724" i="216"/>
  <c r="L724" i="216" s="1"/>
  <c r="H724" i="216"/>
  <c r="G724" i="216"/>
  <c r="I724" i="216" s="1"/>
  <c r="T723" i="216"/>
  <c r="S723" i="216"/>
  <c r="U723" i="216" s="1"/>
  <c r="Q723" i="216"/>
  <c r="P723" i="216"/>
  <c r="R723" i="216" s="1"/>
  <c r="N723" i="216"/>
  <c r="M723" i="216"/>
  <c r="O723" i="216" s="1"/>
  <c r="K723" i="216"/>
  <c r="J723" i="216"/>
  <c r="L723" i="216" s="1"/>
  <c r="H723" i="216"/>
  <c r="G723" i="216"/>
  <c r="I723" i="216" s="1"/>
  <c r="T722" i="216"/>
  <c r="S722" i="216"/>
  <c r="U722" i="216" s="1"/>
  <c r="Q722" i="216"/>
  <c r="P722" i="216"/>
  <c r="R722" i="216" s="1"/>
  <c r="N722" i="216"/>
  <c r="M722" i="216"/>
  <c r="O722" i="216" s="1"/>
  <c r="K722" i="216"/>
  <c r="J722" i="216"/>
  <c r="L722" i="216" s="1"/>
  <c r="H722" i="216"/>
  <c r="G722" i="216"/>
  <c r="I722" i="216" s="1"/>
  <c r="T721" i="216"/>
  <c r="S721" i="216"/>
  <c r="U721" i="216" s="1"/>
  <c r="Q721" i="216"/>
  <c r="P721" i="216"/>
  <c r="R721" i="216" s="1"/>
  <c r="N721" i="216"/>
  <c r="M721" i="216"/>
  <c r="O721" i="216" s="1"/>
  <c r="K721" i="216"/>
  <c r="J721" i="216"/>
  <c r="L721" i="216" s="1"/>
  <c r="H721" i="216"/>
  <c r="G721" i="216"/>
  <c r="I721" i="216" s="1"/>
  <c r="T720" i="216"/>
  <c r="S720" i="216"/>
  <c r="U720" i="216" s="1"/>
  <c r="Q720" i="216"/>
  <c r="P720" i="216"/>
  <c r="R720" i="216" s="1"/>
  <c r="N720" i="216"/>
  <c r="M720" i="216"/>
  <c r="O720" i="216" s="1"/>
  <c r="K720" i="216"/>
  <c r="J720" i="216"/>
  <c r="L720" i="216" s="1"/>
  <c r="H720" i="216"/>
  <c r="G720" i="216"/>
  <c r="I720" i="216" s="1"/>
  <c r="T719" i="216"/>
  <c r="S719" i="216"/>
  <c r="U719" i="216" s="1"/>
  <c r="Q719" i="216"/>
  <c r="P719" i="216"/>
  <c r="R719" i="216" s="1"/>
  <c r="N719" i="216"/>
  <c r="M719" i="216"/>
  <c r="O719" i="216" s="1"/>
  <c r="K719" i="216"/>
  <c r="J719" i="216"/>
  <c r="L719" i="216" s="1"/>
  <c r="H719" i="216"/>
  <c r="G719" i="216"/>
  <c r="I719" i="216" s="1"/>
  <c r="T718" i="216"/>
  <c r="S718" i="216"/>
  <c r="U718" i="216" s="1"/>
  <c r="Q718" i="216"/>
  <c r="P718" i="216"/>
  <c r="R718" i="216" s="1"/>
  <c r="N718" i="216"/>
  <c r="M718" i="216"/>
  <c r="O718" i="216" s="1"/>
  <c r="K718" i="216"/>
  <c r="J718" i="216"/>
  <c r="L718" i="216" s="1"/>
  <c r="H718" i="216"/>
  <c r="G718" i="216"/>
  <c r="I718" i="216" s="1"/>
  <c r="T717" i="216"/>
  <c r="S717" i="216"/>
  <c r="U717" i="216" s="1"/>
  <c r="Q717" i="216"/>
  <c r="P717" i="216"/>
  <c r="R717" i="216" s="1"/>
  <c r="N717" i="216"/>
  <c r="M717" i="216"/>
  <c r="O717" i="216" s="1"/>
  <c r="K717" i="216"/>
  <c r="J717" i="216"/>
  <c r="L717" i="216" s="1"/>
  <c r="H717" i="216"/>
  <c r="G717" i="216"/>
  <c r="I717" i="216" s="1"/>
  <c r="T716" i="216"/>
  <c r="S716" i="216"/>
  <c r="U716" i="216" s="1"/>
  <c r="Q716" i="216"/>
  <c r="P716" i="216"/>
  <c r="R716" i="216" s="1"/>
  <c r="N716" i="216"/>
  <c r="M716" i="216"/>
  <c r="O716" i="216" s="1"/>
  <c r="K716" i="216"/>
  <c r="J716" i="216"/>
  <c r="L716" i="216" s="1"/>
  <c r="H716" i="216"/>
  <c r="G716" i="216"/>
  <c r="I716" i="216" s="1"/>
  <c r="T715" i="216"/>
  <c r="S715" i="216"/>
  <c r="U715" i="216" s="1"/>
  <c r="Q715" i="216"/>
  <c r="P715" i="216"/>
  <c r="R715" i="216" s="1"/>
  <c r="N715" i="216"/>
  <c r="M715" i="216"/>
  <c r="O715" i="216" s="1"/>
  <c r="K715" i="216"/>
  <c r="J715" i="216"/>
  <c r="L715" i="216" s="1"/>
  <c r="H715" i="216"/>
  <c r="G715" i="216"/>
  <c r="I715" i="216" s="1"/>
  <c r="T714" i="216"/>
  <c r="S714" i="216"/>
  <c r="U714" i="216" s="1"/>
  <c r="Q714" i="216"/>
  <c r="P714" i="216"/>
  <c r="R714" i="216" s="1"/>
  <c r="N714" i="216"/>
  <c r="M714" i="216"/>
  <c r="O714" i="216" s="1"/>
  <c r="K714" i="216"/>
  <c r="J714" i="216"/>
  <c r="L714" i="216" s="1"/>
  <c r="H714" i="216"/>
  <c r="G714" i="216"/>
  <c r="I714" i="216" s="1"/>
  <c r="T713" i="216"/>
  <c r="S713" i="216"/>
  <c r="U713" i="216" s="1"/>
  <c r="Q713" i="216"/>
  <c r="P713" i="216"/>
  <c r="R713" i="216" s="1"/>
  <c r="N713" i="216"/>
  <c r="M713" i="216"/>
  <c r="O713" i="216" s="1"/>
  <c r="K713" i="216"/>
  <c r="J713" i="216"/>
  <c r="L713" i="216" s="1"/>
  <c r="H713" i="216"/>
  <c r="G713" i="216"/>
  <c r="I713" i="216" s="1"/>
  <c r="T712" i="216"/>
  <c r="S712" i="216"/>
  <c r="U712" i="216" s="1"/>
  <c r="Q712" i="216"/>
  <c r="P712" i="216"/>
  <c r="R712" i="216" s="1"/>
  <c r="N712" i="216"/>
  <c r="M712" i="216"/>
  <c r="O712" i="216" s="1"/>
  <c r="K712" i="216"/>
  <c r="J712" i="216"/>
  <c r="L712" i="216" s="1"/>
  <c r="H712" i="216"/>
  <c r="G712" i="216"/>
  <c r="I712" i="216" s="1"/>
  <c r="T711" i="216"/>
  <c r="S711" i="216"/>
  <c r="U711" i="216" s="1"/>
  <c r="Q711" i="216"/>
  <c r="P711" i="216"/>
  <c r="R711" i="216" s="1"/>
  <c r="N711" i="216"/>
  <c r="M711" i="216"/>
  <c r="O711" i="216" s="1"/>
  <c r="K711" i="216"/>
  <c r="J711" i="216"/>
  <c r="L711" i="216" s="1"/>
  <c r="H711" i="216"/>
  <c r="G711" i="216"/>
  <c r="I711" i="216" s="1"/>
  <c r="T710" i="216"/>
  <c r="S710" i="216"/>
  <c r="U710" i="216" s="1"/>
  <c r="Q710" i="216"/>
  <c r="P710" i="216"/>
  <c r="R710" i="216" s="1"/>
  <c r="N710" i="216"/>
  <c r="M710" i="216"/>
  <c r="O710" i="216" s="1"/>
  <c r="K710" i="216"/>
  <c r="J710" i="216"/>
  <c r="L710" i="216" s="1"/>
  <c r="H710" i="216"/>
  <c r="G710" i="216"/>
  <c r="I710" i="216" s="1"/>
  <c r="T709" i="216"/>
  <c r="S709" i="216"/>
  <c r="U709" i="216" s="1"/>
  <c r="Q709" i="216"/>
  <c r="P709" i="216"/>
  <c r="R709" i="216" s="1"/>
  <c r="N709" i="216"/>
  <c r="M709" i="216"/>
  <c r="O709" i="216" s="1"/>
  <c r="K709" i="216"/>
  <c r="J709" i="216"/>
  <c r="L709" i="216" s="1"/>
  <c r="H709" i="216"/>
  <c r="G709" i="216"/>
  <c r="I709" i="216" s="1"/>
  <c r="T708" i="216"/>
  <c r="S708" i="216"/>
  <c r="U708" i="216" s="1"/>
  <c r="Q708" i="216"/>
  <c r="P708" i="216"/>
  <c r="R708" i="216" s="1"/>
  <c r="N708" i="216"/>
  <c r="M708" i="216"/>
  <c r="O708" i="216" s="1"/>
  <c r="K708" i="216"/>
  <c r="J708" i="216"/>
  <c r="L708" i="216" s="1"/>
  <c r="H708" i="216"/>
  <c r="G708" i="216"/>
  <c r="I708" i="216" s="1"/>
  <c r="T707" i="216"/>
  <c r="S707" i="216"/>
  <c r="U707" i="216" s="1"/>
  <c r="Q707" i="216"/>
  <c r="P707" i="216"/>
  <c r="R707" i="216" s="1"/>
  <c r="N707" i="216"/>
  <c r="M707" i="216"/>
  <c r="O707" i="216" s="1"/>
  <c r="K707" i="216"/>
  <c r="J707" i="216"/>
  <c r="L707" i="216" s="1"/>
  <c r="H707" i="216"/>
  <c r="G707" i="216"/>
  <c r="I707" i="216" s="1"/>
  <c r="T706" i="216"/>
  <c r="S706" i="216"/>
  <c r="U706" i="216" s="1"/>
  <c r="Q706" i="216"/>
  <c r="P706" i="216"/>
  <c r="R706" i="216" s="1"/>
  <c r="N706" i="216"/>
  <c r="M706" i="216"/>
  <c r="O706" i="216" s="1"/>
  <c r="K706" i="216"/>
  <c r="J706" i="216"/>
  <c r="L706" i="216" s="1"/>
  <c r="H706" i="216"/>
  <c r="G706" i="216"/>
  <c r="I706" i="216" s="1"/>
  <c r="T705" i="216"/>
  <c r="S705" i="216"/>
  <c r="U705" i="216" s="1"/>
  <c r="Q705" i="216"/>
  <c r="P705" i="216"/>
  <c r="R705" i="216" s="1"/>
  <c r="N705" i="216"/>
  <c r="M705" i="216"/>
  <c r="O705" i="216" s="1"/>
  <c r="K705" i="216"/>
  <c r="J705" i="216"/>
  <c r="L705" i="216" s="1"/>
  <c r="H705" i="216"/>
  <c r="G705" i="216"/>
  <c r="I705" i="216" s="1"/>
  <c r="T704" i="216"/>
  <c r="S704" i="216"/>
  <c r="U704" i="216" s="1"/>
  <c r="Q704" i="216"/>
  <c r="P704" i="216"/>
  <c r="R704" i="216" s="1"/>
  <c r="N704" i="216"/>
  <c r="M704" i="216"/>
  <c r="O704" i="216" s="1"/>
  <c r="K704" i="216"/>
  <c r="J704" i="216"/>
  <c r="L704" i="216" s="1"/>
  <c r="H704" i="216"/>
  <c r="G704" i="216"/>
  <c r="I704" i="216" s="1"/>
  <c r="T703" i="216"/>
  <c r="S703" i="216"/>
  <c r="U703" i="216" s="1"/>
  <c r="Q703" i="216"/>
  <c r="P703" i="216"/>
  <c r="R703" i="216" s="1"/>
  <c r="N703" i="216"/>
  <c r="M703" i="216"/>
  <c r="O703" i="216" s="1"/>
  <c r="K703" i="216"/>
  <c r="J703" i="216"/>
  <c r="L703" i="216" s="1"/>
  <c r="H703" i="216"/>
  <c r="G703" i="216"/>
  <c r="I703" i="216" s="1"/>
  <c r="T702" i="216"/>
  <c r="S702" i="216"/>
  <c r="U702" i="216" s="1"/>
  <c r="Q702" i="216"/>
  <c r="P702" i="216"/>
  <c r="R702" i="216" s="1"/>
  <c r="N702" i="216"/>
  <c r="M702" i="216"/>
  <c r="O702" i="216" s="1"/>
  <c r="K702" i="216"/>
  <c r="J702" i="216"/>
  <c r="L702" i="216" s="1"/>
  <c r="H702" i="216"/>
  <c r="G702" i="216"/>
  <c r="I702" i="216" s="1"/>
  <c r="T701" i="216"/>
  <c r="S701" i="216"/>
  <c r="U701" i="216" s="1"/>
  <c r="Q701" i="216"/>
  <c r="P701" i="216"/>
  <c r="R701" i="216" s="1"/>
  <c r="N701" i="216"/>
  <c r="M701" i="216"/>
  <c r="O701" i="216" s="1"/>
  <c r="K701" i="216"/>
  <c r="J701" i="216"/>
  <c r="L701" i="216" s="1"/>
  <c r="H701" i="216"/>
  <c r="G701" i="216"/>
  <c r="I701" i="216" s="1"/>
  <c r="T700" i="216"/>
  <c r="S700" i="216"/>
  <c r="U700" i="216" s="1"/>
  <c r="Q700" i="216"/>
  <c r="P700" i="216"/>
  <c r="R700" i="216" s="1"/>
  <c r="N700" i="216"/>
  <c r="M700" i="216"/>
  <c r="O700" i="216" s="1"/>
  <c r="K700" i="216"/>
  <c r="J700" i="216"/>
  <c r="L700" i="216" s="1"/>
  <c r="H700" i="216"/>
  <c r="G700" i="216"/>
  <c r="I700" i="216" s="1"/>
  <c r="T699" i="216"/>
  <c r="S699" i="216"/>
  <c r="U699" i="216" s="1"/>
  <c r="Q699" i="216"/>
  <c r="P699" i="216"/>
  <c r="R699" i="216" s="1"/>
  <c r="N699" i="216"/>
  <c r="M699" i="216"/>
  <c r="O699" i="216" s="1"/>
  <c r="K699" i="216"/>
  <c r="J699" i="216"/>
  <c r="L699" i="216" s="1"/>
  <c r="H699" i="216"/>
  <c r="G699" i="216"/>
  <c r="I699" i="216" s="1"/>
  <c r="T698" i="216"/>
  <c r="S698" i="216"/>
  <c r="U698" i="216" s="1"/>
  <c r="Q698" i="216"/>
  <c r="P698" i="216"/>
  <c r="R698" i="216" s="1"/>
  <c r="N698" i="216"/>
  <c r="M698" i="216"/>
  <c r="O698" i="216" s="1"/>
  <c r="K698" i="216"/>
  <c r="J698" i="216"/>
  <c r="L698" i="216" s="1"/>
  <c r="H698" i="216"/>
  <c r="G698" i="216"/>
  <c r="I698" i="216" s="1"/>
  <c r="T697" i="216"/>
  <c r="S697" i="216"/>
  <c r="U697" i="216" s="1"/>
  <c r="Q697" i="216"/>
  <c r="P697" i="216"/>
  <c r="R697" i="216" s="1"/>
  <c r="N697" i="216"/>
  <c r="M697" i="216"/>
  <c r="O697" i="216" s="1"/>
  <c r="K697" i="216"/>
  <c r="J697" i="216"/>
  <c r="L697" i="216" s="1"/>
  <c r="H697" i="216"/>
  <c r="G697" i="216"/>
  <c r="I697" i="216" s="1"/>
  <c r="T696" i="216"/>
  <c r="S696" i="216"/>
  <c r="U696" i="216" s="1"/>
  <c r="Q696" i="216"/>
  <c r="P696" i="216"/>
  <c r="R696" i="216" s="1"/>
  <c r="N696" i="216"/>
  <c r="M696" i="216"/>
  <c r="O696" i="216" s="1"/>
  <c r="K696" i="216"/>
  <c r="J696" i="216"/>
  <c r="L696" i="216" s="1"/>
  <c r="H696" i="216"/>
  <c r="G696" i="216"/>
  <c r="I696" i="216" s="1"/>
  <c r="T695" i="216"/>
  <c r="S695" i="216"/>
  <c r="U695" i="216" s="1"/>
  <c r="Q695" i="216"/>
  <c r="P695" i="216"/>
  <c r="R695" i="216" s="1"/>
  <c r="N695" i="216"/>
  <c r="M695" i="216"/>
  <c r="O695" i="216" s="1"/>
  <c r="K695" i="216"/>
  <c r="J695" i="216"/>
  <c r="L695" i="216" s="1"/>
  <c r="H695" i="216"/>
  <c r="G695" i="216"/>
  <c r="I695" i="216" s="1"/>
  <c r="T694" i="216"/>
  <c r="S694" i="216"/>
  <c r="U694" i="216" s="1"/>
  <c r="Q694" i="216"/>
  <c r="P694" i="216"/>
  <c r="R694" i="216" s="1"/>
  <c r="N694" i="216"/>
  <c r="M694" i="216"/>
  <c r="O694" i="216" s="1"/>
  <c r="K694" i="216"/>
  <c r="J694" i="216"/>
  <c r="L694" i="216" s="1"/>
  <c r="H694" i="216"/>
  <c r="G694" i="216"/>
  <c r="I694" i="216" s="1"/>
  <c r="T693" i="216"/>
  <c r="S693" i="216"/>
  <c r="U693" i="216" s="1"/>
  <c r="Q693" i="216"/>
  <c r="P693" i="216"/>
  <c r="R693" i="216" s="1"/>
  <c r="N693" i="216"/>
  <c r="M693" i="216"/>
  <c r="O693" i="216" s="1"/>
  <c r="K693" i="216"/>
  <c r="J693" i="216"/>
  <c r="L693" i="216" s="1"/>
  <c r="H693" i="216"/>
  <c r="G693" i="216"/>
  <c r="I693" i="216" s="1"/>
  <c r="T692" i="216"/>
  <c r="S692" i="216"/>
  <c r="U692" i="216" s="1"/>
  <c r="Q692" i="216"/>
  <c r="P692" i="216"/>
  <c r="R692" i="216" s="1"/>
  <c r="N692" i="216"/>
  <c r="M692" i="216"/>
  <c r="O692" i="216" s="1"/>
  <c r="K692" i="216"/>
  <c r="J692" i="216"/>
  <c r="L692" i="216" s="1"/>
  <c r="H692" i="216"/>
  <c r="G692" i="216"/>
  <c r="I692" i="216" s="1"/>
  <c r="T691" i="216"/>
  <c r="S691" i="216"/>
  <c r="U691" i="216" s="1"/>
  <c r="Q691" i="216"/>
  <c r="P691" i="216"/>
  <c r="R691" i="216" s="1"/>
  <c r="N691" i="216"/>
  <c r="M691" i="216"/>
  <c r="O691" i="216" s="1"/>
  <c r="K691" i="216"/>
  <c r="J691" i="216"/>
  <c r="L691" i="216" s="1"/>
  <c r="H691" i="216"/>
  <c r="G691" i="216"/>
  <c r="I691" i="216" s="1"/>
  <c r="T690" i="216"/>
  <c r="S690" i="216"/>
  <c r="U690" i="216" s="1"/>
  <c r="Q690" i="216"/>
  <c r="P690" i="216"/>
  <c r="R690" i="216" s="1"/>
  <c r="N690" i="216"/>
  <c r="M690" i="216"/>
  <c r="O690" i="216" s="1"/>
  <c r="K690" i="216"/>
  <c r="J690" i="216"/>
  <c r="L690" i="216" s="1"/>
  <c r="H690" i="216"/>
  <c r="G690" i="216"/>
  <c r="I690" i="216" s="1"/>
  <c r="T689" i="216"/>
  <c r="S689" i="216"/>
  <c r="U689" i="216" s="1"/>
  <c r="Q689" i="216"/>
  <c r="P689" i="216"/>
  <c r="R689" i="216" s="1"/>
  <c r="N689" i="216"/>
  <c r="M689" i="216"/>
  <c r="O689" i="216" s="1"/>
  <c r="K689" i="216"/>
  <c r="J689" i="216"/>
  <c r="L689" i="216" s="1"/>
  <c r="H689" i="216"/>
  <c r="G689" i="216"/>
  <c r="I689" i="216" s="1"/>
  <c r="T688" i="216"/>
  <c r="S688" i="216"/>
  <c r="U688" i="216" s="1"/>
  <c r="Q688" i="216"/>
  <c r="P688" i="216"/>
  <c r="R688" i="216" s="1"/>
  <c r="N688" i="216"/>
  <c r="M688" i="216"/>
  <c r="O688" i="216" s="1"/>
  <c r="K688" i="216"/>
  <c r="J688" i="216"/>
  <c r="L688" i="216" s="1"/>
  <c r="H688" i="216"/>
  <c r="G688" i="216"/>
  <c r="I688" i="216" s="1"/>
  <c r="T687" i="216"/>
  <c r="S687" i="216"/>
  <c r="U687" i="216" s="1"/>
  <c r="Q687" i="216"/>
  <c r="P687" i="216"/>
  <c r="R687" i="216" s="1"/>
  <c r="N687" i="216"/>
  <c r="M687" i="216"/>
  <c r="O687" i="216" s="1"/>
  <c r="K687" i="216"/>
  <c r="J687" i="216"/>
  <c r="L687" i="216" s="1"/>
  <c r="H687" i="216"/>
  <c r="G687" i="216"/>
  <c r="I687" i="216" s="1"/>
  <c r="T686" i="216"/>
  <c r="S686" i="216"/>
  <c r="U686" i="216" s="1"/>
  <c r="Q686" i="216"/>
  <c r="P686" i="216"/>
  <c r="R686" i="216" s="1"/>
  <c r="N686" i="216"/>
  <c r="M686" i="216"/>
  <c r="O686" i="216" s="1"/>
  <c r="K686" i="216"/>
  <c r="J686" i="216"/>
  <c r="L686" i="216" s="1"/>
  <c r="H686" i="216"/>
  <c r="G686" i="216"/>
  <c r="I686" i="216" s="1"/>
  <c r="T685" i="216"/>
  <c r="S685" i="216"/>
  <c r="U685" i="216" s="1"/>
  <c r="Q685" i="216"/>
  <c r="P685" i="216"/>
  <c r="R685" i="216" s="1"/>
  <c r="N685" i="216"/>
  <c r="M685" i="216"/>
  <c r="O685" i="216" s="1"/>
  <c r="K685" i="216"/>
  <c r="J685" i="216"/>
  <c r="L685" i="216" s="1"/>
  <c r="H685" i="216"/>
  <c r="G685" i="216"/>
  <c r="I685" i="216" s="1"/>
  <c r="T684" i="216"/>
  <c r="S684" i="216"/>
  <c r="U684" i="216" s="1"/>
  <c r="Q684" i="216"/>
  <c r="P684" i="216"/>
  <c r="R684" i="216" s="1"/>
  <c r="N684" i="216"/>
  <c r="M684" i="216"/>
  <c r="O684" i="216" s="1"/>
  <c r="K684" i="216"/>
  <c r="J684" i="216"/>
  <c r="L684" i="216" s="1"/>
  <c r="H684" i="216"/>
  <c r="G684" i="216"/>
  <c r="I684" i="216" s="1"/>
  <c r="T683" i="216"/>
  <c r="S683" i="216"/>
  <c r="U683" i="216" s="1"/>
  <c r="Q683" i="216"/>
  <c r="P683" i="216"/>
  <c r="R683" i="216" s="1"/>
  <c r="N683" i="216"/>
  <c r="M683" i="216"/>
  <c r="O683" i="216" s="1"/>
  <c r="K683" i="216"/>
  <c r="J683" i="216"/>
  <c r="L683" i="216" s="1"/>
  <c r="H683" i="216"/>
  <c r="G683" i="216"/>
  <c r="I683" i="216" s="1"/>
  <c r="T682" i="216"/>
  <c r="S682" i="216"/>
  <c r="U682" i="216" s="1"/>
  <c r="Q682" i="216"/>
  <c r="P682" i="216"/>
  <c r="R682" i="216" s="1"/>
  <c r="N682" i="216"/>
  <c r="M682" i="216"/>
  <c r="O682" i="216" s="1"/>
  <c r="K682" i="216"/>
  <c r="J682" i="216"/>
  <c r="L682" i="216" s="1"/>
  <c r="H682" i="216"/>
  <c r="G682" i="216"/>
  <c r="I682" i="216" s="1"/>
  <c r="T681" i="216"/>
  <c r="S681" i="216"/>
  <c r="U681" i="216" s="1"/>
  <c r="Q681" i="216"/>
  <c r="P681" i="216"/>
  <c r="R681" i="216" s="1"/>
  <c r="N681" i="216"/>
  <c r="M681" i="216"/>
  <c r="O681" i="216" s="1"/>
  <c r="K681" i="216"/>
  <c r="J681" i="216"/>
  <c r="L681" i="216" s="1"/>
  <c r="H681" i="216"/>
  <c r="G681" i="216"/>
  <c r="I681" i="216" s="1"/>
  <c r="T680" i="216"/>
  <c r="S680" i="216"/>
  <c r="U680" i="216" s="1"/>
  <c r="Q680" i="216"/>
  <c r="P680" i="216"/>
  <c r="R680" i="216" s="1"/>
  <c r="N680" i="216"/>
  <c r="M680" i="216"/>
  <c r="O680" i="216" s="1"/>
  <c r="K680" i="216"/>
  <c r="J680" i="216"/>
  <c r="L680" i="216" s="1"/>
  <c r="H680" i="216"/>
  <c r="G680" i="216"/>
  <c r="I680" i="216" s="1"/>
  <c r="T679" i="216"/>
  <c r="S679" i="216"/>
  <c r="U679" i="216" s="1"/>
  <c r="Q679" i="216"/>
  <c r="P679" i="216"/>
  <c r="R679" i="216" s="1"/>
  <c r="N679" i="216"/>
  <c r="M679" i="216"/>
  <c r="O679" i="216" s="1"/>
  <c r="K679" i="216"/>
  <c r="J679" i="216"/>
  <c r="L679" i="216" s="1"/>
  <c r="H679" i="216"/>
  <c r="G679" i="216"/>
  <c r="I679" i="216" s="1"/>
  <c r="T678" i="216"/>
  <c r="S678" i="216"/>
  <c r="U678" i="216" s="1"/>
  <c r="Q678" i="216"/>
  <c r="P678" i="216"/>
  <c r="R678" i="216" s="1"/>
  <c r="N678" i="216"/>
  <c r="M678" i="216"/>
  <c r="O678" i="216" s="1"/>
  <c r="K678" i="216"/>
  <c r="J678" i="216"/>
  <c r="L678" i="216" s="1"/>
  <c r="H678" i="216"/>
  <c r="G678" i="216"/>
  <c r="I678" i="216" s="1"/>
  <c r="T677" i="216"/>
  <c r="S677" i="216"/>
  <c r="U677" i="216" s="1"/>
  <c r="Q677" i="216"/>
  <c r="P677" i="216"/>
  <c r="R677" i="216" s="1"/>
  <c r="N677" i="216"/>
  <c r="M677" i="216"/>
  <c r="O677" i="216" s="1"/>
  <c r="K677" i="216"/>
  <c r="J677" i="216"/>
  <c r="L677" i="216" s="1"/>
  <c r="H677" i="216"/>
  <c r="G677" i="216"/>
  <c r="I677" i="216" s="1"/>
  <c r="T676" i="216"/>
  <c r="S676" i="216"/>
  <c r="U676" i="216" s="1"/>
  <c r="Q676" i="216"/>
  <c r="P676" i="216"/>
  <c r="R676" i="216" s="1"/>
  <c r="N676" i="216"/>
  <c r="M676" i="216"/>
  <c r="O676" i="216" s="1"/>
  <c r="K676" i="216"/>
  <c r="J676" i="216"/>
  <c r="L676" i="216" s="1"/>
  <c r="H676" i="216"/>
  <c r="G676" i="216"/>
  <c r="I676" i="216" s="1"/>
  <c r="T675" i="216"/>
  <c r="S675" i="216"/>
  <c r="U675" i="216" s="1"/>
  <c r="Q675" i="216"/>
  <c r="P675" i="216"/>
  <c r="R675" i="216" s="1"/>
  <c r="N675" i="216"/>
  <c r="M675" i="216"/>
  <c r="O675" i="216" s="1"/>
  <c r="K675" i="216"/>
  <c r="J675" i="216"/>
  <c r="L675" i="216" s="1"/>
  <c r="H675" i="216"/>
  <c r="G675" i="216"/>
  <c r="I675" i="216" s="1"/>
  <c r="T674" i="216"/>
  <c r="S674" i="216"/>
  <c r="U674" i="216" s="1"/>
  <c r="Q674" i="216"/>
  <c r="P674" i="216"/>
  <c r="R674" i="216" s="1"/>
  <c r="N674" i="216"/>
  <c r="M674" i="216"/>
  <c r="O674" i="216" s="1"/>
  <c r="K674" i="216"/>
  <c r="J674" i="216"/>
  <c r="L674" i="216" s="1"/>
  <c r="H674" i="216"/>
  <c r="G674" i="216"/>
  <c r="I674" i="216" s="1"/>
  <c r="T673" i="216"/>
  <c r="S673" i="216"/>
  <c r="U673" i="216" s="1"/>
  <c r="Q673" i="216"/>
  <c r="P673" i="216"/>
  <c r="R673" i="216" s="1"/>
  <c r="N673" i="216"/>
  <c r="M673" i="216"/>
  <c r="O673" i="216" s="1"/>
  <c r="K673" i="216"/>
  <c r="J673" i="216"/>
  <c r="L673" i="216" s="1"/>
  <c r="H673" i="216"/>
  <c r="G673" i="216"/>
  <c r="I673" i="216" s="1"/>
  <c r="T672" i="216"/>
  <c r="S672" i="216"/>
  <c r="U672" i="216" s="1"/>
  <c r="Q672" i="216"/>
  <c r="P672" i="216"/>
  <c r="R672" i="216" s="1"/>
  <c r="N672" i="216"/>
  <c r="M672" i="216"/>
  <c r="O672" i="216" s="1"/>
  <c r="K672" i="216"/>
  <c r="J672" i="216"/>
  <c r="L672" i="216" s="1"/>
  <c r="H672" i="216"/>
  <c r="G672" i="216"/>
  <c r="I672" i="216" s="1"/>
  <c r="T671" i="216"/>
  <c r="S671" i="216"/>
  <c r="U671" i="216" s="1"/>
  <c r="Q671" i="216"/>
  <c r="P671" i="216"/>
  <c r="R671" i="216" s="1"/>
  <c r="N671" i="216"/>
  <c r="M671" i="216"/>
  <c r="O671" i="216" s="1"/>
  <c r="K671" i="216"/>
  <c r="J671" i="216"/>
  <c r="L671" i="216" s="1"/>
  <c r="H671" i="216"/>
  <c r="G671" i="216"/>
  <c r="I671" i="216" s="1"/>
  <c r="T670" i="216"/>
  <c r="S670" i="216"/>
  <c r="U670" i="216" s="1"/>
  <c r="Q670" i="216"/>
  <c r="P670" i="216"/>
  <c r="R670" i="216" s="1"/>
  <c r="N670" i="216"/>
  <c r="M670" i="216"/>
  <c r="O670" i="216" s="1"/>
  <c r="K670" i="216"/>
  <c r="J670" i="216"/>
  <c r="L670" i="216" s="1"/>
  <c r="H670" i="216"/>
  <c r="G670" i="216"/>
  <c r="I670" i="216" s="1"/>
  <c r="T669" i="216"/>
  <c r="S669" i="216"/>
  <c r="U669" i="216" s="1"/>
  <c r="Q669" i="216"/>
  <c r="P669" i="216"/>
  <c r="R669" i="216" s="1"/>
  <c r="N669" i="216"/>
  <c r="M669" i="216"/>
  <c r="O669" i="216" s="1"/>
  <c r="K669" i="216"/>
  <c r="J669" i="216"/>
  <c r="L669" i="216" s="1"/>
  <c r="H669" i="216"/>
  <c r="G669" i="216"/>
  <c r="I669" i="216" s="1"/>
  <c r="T668" i="216"/>
  <c r="S668" i="216"/>
  <c r="U668" i="216" s="1"/>
  <c r="Q668" i="216"/>
  <c r="P668" i="216"/>
  <c r="R668" i="216" s="1"/>
  <c r="N668" i="216"/>
  <c r="M668" i="216"/>
  <c r="O668" i="216" s="1"/>
  <c r="K668" i="216"/>
  <c r="J668" i="216"/>
  <c r="L668" i="216" s="1"/>
  <c r="H668" i="216"/>
  <c r="G668" i="216"/>
  <c r="I668" i="216" s="1"/>
  <c r="T667" i="216"/>
  <c r="S667" i="216"/>
  <c r="U667" i="216" s="1"/>
  <c r="Q667" i="216"/>
  <c r="P667" i="216"/>
  <c r="R667" i="216" s="1"/>
  <c r="N667" i="216"/>
  <c r="M667" i="216"/>
  <c r="O667" i="216" s="1"/>
  <c r="K667" i="216"/>
  <c r="J667" i="216"/>
  <c r="L667" i="216" s="1"/>
  <c r="H667" i="216"/>
  <c r="G667" i="216"/>
  <c r="I667" i="216" s="1"/>
  <c r="T666" i="216"/>
  <c r="S666" i="216"/>
  <c r="U666" i="216" s="1"/>
  <c r="Q666" i="216"/>
  <c r="P666" i="216"/>
  <c r="R666" i="216" s="1"/>
  <c r="N666" i="216"/>
  <c r="M666" i="216"/>
  <c r="O666" i="216" s="1"/>
  <c r="K666" i="216"/>
  <c r="J666" i="216"/>
  <c r="L666" i="216" s="1"/>
  <c r="H666" i="216"/>
  <c r="G666" i="216"/>
  <c r="I666" i="216" s="1"/>
  <c r="T665" i="216"/>
  <c r="S665" i="216"/>
  <c r="U665" i="216" s="1"/>
  <c r="Q665" i="216"/>
  <c r="P665" i="216"/>
  <c r="R665" i="216" s="1"/>
  <c r="N665" i="216"/>
  <c r="M665" i="216"/>
  <c r="O665" i="216" s="1"/>
  <c r="K665" i="216"/>
  <c r="J665" i="216"/>
  <c r="L665" i="216" s="1"/>
  <c r="H665" i="216"/>
  <c r="G665" i="216"/>
  <c r="I665" i="216" s="1"/>
  <c r="T664" i="216"/>
  <c r="S664" i="216"/>
  <c r="U664" i="216" s="1"/>
  <c r="Q664" i="216"/>
  <c r="P664" i="216"/>
  <c r="R664" i="216" s="1"/>
  <c r="N664" i="216"/>
  <c r="M664" i="216"/>
  <c r="O664" i="216" s="1"/>
  <c r="K664" i="216"/>
  <c r="J664" i="216"/>
  <c r="L664" i="216" s="1"/>
  <c r="H664" i="216"/>
  <c r="G664" i="216"/>
  <c r="I664" i="216" s="1"/>
  <c r="T663" i="216"/>
  <c r="S663" i="216"/>
  <c r="U663" i="216" s="1"/>
  <c r="Q663" i="216"/>
  <c r="P663" i="216"/>
  <c r="R663" i="216" s="1"/>
  <c r="N663" i="216"/>
  <c r="M663" i="216"/>
  <c r="O663" i="216" s="1"/>
  <c r="K663" i="216"/>
  <c r="J663" i="216"/>
  <c r="L663" i="216" s="1"/>
  <c r="H663" i="216"/>
  <c r="G663" i="216"/>
  <c r="I663" i="216" s="1"/>
  <c r="T662" i="216"/>
  <c r="S662" i="216"/>
  <c r="U662" i="216" s="1"/>
  <c r="Q662" i="216"/>
  <c r="P662" i="216"/>
  <c r="R662" i="216" s="1"/>
  <c r="N662" i="216"/>
  <c r="M662" i="216"/>
  <c r="O662" i="216" s="1"/>
  <c r="K662" i="216"/>
  <c r="J662" i="216"/>
  <c r="L662" i="216" s="1"/>
  <c r="H662" i="216"/>
  <c r="G662" i="216"/>
  <c r="I662" i="216" s="1"/>
  <c r="T661" i="216"/>
  <c r="S661" i="216"/>
  <c r="U661" i="216" s="1"/>
  <c r="Q661" i="216"/>
  <c r="P661" i="216"/>
  <c r="R661" i="216" s="1"/>
  <c r="N661" i="216"/>
  <c r="M661" i="216"/>
  <c r="O661" i="216" s="1"/>
  <c r="K661" i="216"/>
  <c r="J661" i="216"/>
  <c r="L661" i="216" s="1"/>
  <c r="H661" i="216"/>
  <c r="G661" i="216"/>
  <c r="I661" i="216" s="1"/>
  <c r="T660" i="216"/>
  <c r="S660" i="216"/>
  <c r="U660" i="216" s="1"/>
  <c r="Q660" i="216"/>
  <c r="P660" i="216"/>
  <c r="R660" i="216" s="1"/>
  <c r="N660" i="216"/>
  <c r="M660" i="216"/>
  <c r="O660" i="216" s="1"/>
  <c r="K660" i="216"/>
  <c r="J660" i="216"/>
  <c r="L660" i="216" s="1"/>
  <c r="H660" i="216"/>
  <c r="G660" i="216"/>
  <c r="I660" i="216" s="1"/>
  <c r="T659" i="216"/>
  <c r="S659" i="216"/>
  <c r="U659" i="216" s="1"/>
  <c r="Q659" i="216"/>
  <c r="P659" i="216"/>
  <c r="R659" i="216" s="1"/>
  <c r="N659" i="216"/>
  <c r="M659" i="216"/>
  <c r="O659" i="216" s="1"/>
  <c r="K659" i="216"/>
  <c r="J659" i="216"/>
  <c r="L659" i="216" s="1"/>
  <c r="H659" i="216"/>
  <c r="G659" i="216"/>
  <c r="I659" i="216" s="1"/>
  <c r="T658" i="216"/>
  <c r="S658" i="216"/>
  <c r="U658" i="216" s="1"/>
  <c r="Q658" i="216"/>
  <c r="P658" i="216"/>
  <c r="R658" i="216" s="1"/>
  <c r="N658" i="216"/>
  <c r="M658" i="216"/>
  <c r="O658" i="216" s="1"/>
  <c r="K658" i="216"/>
  <c r="J658" i="216"/>
  <c r="L658" i="216" s="1"/>
  <c r="H658" i="216"/>
  <c r="G658" i="216"/>
  <c r="I658" i="216" s="1"/>
  <c r="T657" i="216"/>
  <c r="S657" i="216"/>
  <c r="U657" i="216" s="1"/>
  <c r="Q657" i="216"/>
  <c r="P657" i="216"/>
  <c r="R657" i="216" s="1"/>
  <c r="N657" i="216"/>
  <c r="M657" i="216"/>
  <c r="O657" i="216" s="1"/>
  <c r="K657" i="216"/>
  <c r="J657" i="216"/>
  <c r="L657" i="216" s="1"/>
  <c r="H657" i="216"/>
  <c r="G657" i="216"/>
  <c r="I657" i="216" s="1"/>
  <c r="T656" i="216"/>
  <c r="S656" i="216"/>
  <c r="U656" i="216" s="1"/>
  <c r="Q656" i="216"/>
  <c r="P656" i="216"/>
  <c r="R656" i="216" s="1"/>
  <c r="N656" i="216"/>
  <c r="M656" i="216"/>
  <c r="O656" i="216" s="1"/>
  <c r="K656" i="216"/>
  <c r="J656" i="216"/>
  <c r="L656" i="216" s="1"/>
  <c r="H656" i="216"/>
  <c r="G656" i="216"/>
  <c r="I656" i="216" s="1"/>
  <c r="T655" i="216"/>
  <c r="S655" i="216"/>
  <c r="U655" i="216" s="1"/>
  <c r="Q655" i="216"/>
  <c r="P655" i="216"/>
  <c r="R655" i="216" s="1"/>
  <c r="N655" i="216"/>
  <c r="M655" i="216"/>
  <c r="O655" i="216" s="1"/>
  <c r="K655" i="216"/>
  <c r="J655" i="216"/>
  <c r="L655" i="216" s="1"/>
  <c r="H655" i="216"/>
  <c r="G655" i="216"/>
  <c r="I655" i="216" s="1"/>
  <c r="T654" i="216"/>
  <c r="S654" i="216"/>
  <c r="U654" i="216" s="1"/>
  <c r="Q654" i="216"/>
  <c r="P654" i="216"/>
  <c r="R654" i="216" s="1"/>
  <c r="N654" i="216"/>
  <c r="M654" i="216"/>
  <c r="O654" i="216" s="1"/>
  <c r="K654" i="216"/>
  <c r="J654" i="216"/>
  <c r="L654" i="216" s="1"/>
  <c r="H654" i="216"/>
  <c r="G654" i="216"/>
  <c r="I654" i="216" s="1"/>
  <c r="T653" i="216"/>
  <c r="S653" i="216"/>
  <c r="U653" i="216" s="1"/>
  <c r="Q653" i="216"/>
  <c r="P653" i="216"/>
  <c r="R653" i="216" s="1"/>
  <c r="N653" i="216"/>
  <c r="M653" i="216"/>
  <c r="O653" i="216" s="1"/>
  <c r="K653" i="216"/>
  <c r="J653" i="216"/>
  <c r="L653" i="216" s="1"/>
  <c r="H653" i="216"/>
  <c r="G653" i="216"/>
  <c r="I653" i="216" s="1"/>
  <c r="T652" i="216"/>
  <c r="S652" i="216"/>
  <c r="U652" i="216" s="1"/>
  <c r="Q652" i="216"/>
  <c r="P652" i="216"/>
  <c r="R652" i="216" s="1"/>
  <c r="N652" i="216"/>
  <c r="M652" i="216"/>
  <c r="O652" i="216" s="1"/>
  <c r="K652" i="216"/>
  <c r="J652" i="216"/>
  <c r="L652" i="216" s="1"/>
  <c r="H652" i="216"/>
  <c r="G652" i="216"/>
  <c r="I652" i="216" s="1"/>
  <c r="T651" i="216"/>
  <c r="S651" i="216"/>
  <c r="U651" i="216" s="1"/>
  <c r="Q651" i="216"/>
  <c r="P651" i="216"/>
  <c r="R651" i="216" s="1"/>
  <c r="N651" i="216"/>
  <c r="M651" i="216"/>
  <c r="O651" i="216" s="1"/>
  <c r="K651" i="216"/>
  <c r="J651" i="216"/>
  <c r="L651" i="216" s="1"/>
  <c r="H651" i="216"/>
  <c r="G651" i="216"/>
  <c r="I651" i="216" s="1"/>
  <c r="T650" i="216"/>
  <c r="S650" i="216"/>
  <c r="U650" i="216" s="1"/>
  <c r="Q650" i="216"/>
  <c r="P650" i="216"/>
  <c r="R650" i="216" s="1"/>
  <c r="N650" i="216"/>
  <c r="M650" i="216"/>
  <c r="O650" i="216" s="1"/>
  <c r="K650" i="216"/>
  <c r="J650" i="216"/>
  <c r="L650" i="216" s="1"/>
  <c r="H650" i="216"/>
  <c r="G650" i="216"/>
  <c r="I650" i="216" s="1"/>
  <c r="T649" i="216"/>
  <c r="S649" i="216"/>
  <c r="U649" i="216" s="1"/>
  <c r="Q649" i="216"/>
  <c r="P649" i="216"/>
  <c r="R649" i="216" s="1"/>
  <c r="N649" i="216"/>
  <c r="M649" i="216"/>
  <c r="O649" i="216" s="1"/>
  <c r="K649" i="216"/>
  <c r="J649" i="216"/>
  <c r="L649" i="216" s="1"/>
  <c r="H649" i="216"/>
  <c r="G649" i="216"/>
  <c r="I649" i="216" s="1"/>
  <c r="T648" i="216"/>
  <c r="S648" i="216"/>
  <c r="U648" i="216" s="1"/>
  <c r="Q648" i="216"/>
  <c r="P648" i="216"/>
  <c r="R648" i="216" s="1"/>
  <c r="N648" i="216"/>
  <c r="M648" i="216"/>
  <c r="O648" i="216" s="1"/>
  <c r="K648" i="216"/>
  <c r="J648" i="216"/>
  <c r="L648" i="216" s="1"/>
  <c r="H648" i="216"/>
  <c r="G648" i="216"/>
  <c r="I648" i="216" s="1"/>
  <c r="T647" i="216"/>
  <c r="S647" i="216"/>
  <c r="U647" i="216" s="1"/>
  <c r="Q647" i="216"/>
  <c r="P647" i="216"/>
  <c r="R647" i="216" s="1"/>
  <c r="N647" i="216"/>
  <c r="M647" i="216"/>
  <c r="O647" i="216" s="1"/>
  <c r="K647" i="216"/>
  <c r="J647" i="216"/>
  <c r="L647" i="216" s="1"/>
  <c r="H647" i="216"/>
  <c r="G647" i="216"/>
  <c r="I647" i="216" s="1"/>
  <c r="T646" i="216"/>
  <c r="S646" i="216"/>
  <c r="U646" i="216" s="1"/>
  <c r="Q646" i="216"/>
  <c r="P646" i="216"/>
  <c r="R646" i="216" s="1"/>
  <c r="N646" i="216"/>
  <c r="M646" i="216"/>
  <c r="O646" i="216" s="1"/>
  <c r="K646" i="216"/>
  <c r="J646" i="216"/>
  <c r="L646" i="216" s="1"/>
  <c r="H646" i="216"/>
  <c r="G646" i="216"/>
  <c r="I646" i="216" s="1"/>
  <c r="T645" i="216"/>
  <c r="S645" i="216"/>
  <c r="U645" i="216" s="1"/>
  <c r="Q645" i="216"/>
  <c r="P645" i="216"/>
  <c r="R645" i="216" s="1"/>
  <c r="N645" i="216"/>
  <c r="M645" i="216"/>
  <c r="O645" i="216" s="1"/>
  <c r="K645" i="216"/>
  <c r="J645" i="216"/>
  <c r="L645" i="216" s="1"/>
  <c r="H645" i="216"/>
  <c r="G645" i="216"/>
  <c r="I645" i="216" s="1"/>
  <c r="T644" i="216"/>
  <c r="S644" i="216"/>
  <c r="U644" i="216" s="1"/>
  <c r="Q644" i="216"/>
  <c r="P644" i="216"/>
  <c r="R644" i="216" s="1"/>
  <c r="N644" i="216"/>
  <c r="M644" i="216"/>
  <c r="O644" i="216" s="1"/>
  <c r="K644" i="216"/>
  <c r="J644" i="216"/>
  <c r="L644" i="216" s="1"/>
  <c r="H644" i="216"/>
  <c r="G644" i="216"/>
  <c r="I644" i="216" s="1"/>
  <c r="T643" i="216"/>
  <c r="S643" i="216"/>
  <c r="U643" i="216" s="1"/>
  <c r="Q643" i="216"/>
  <c r="P643" i="216"/>
  <c r="R643" i="216" s="1"/>
  <c r="N643" i="216"/>
  <c r="M643" i="216"/>
  <c r="O643" i="216" s="1"/>
  <c r="K643" i="216"/>
  <c r="J643" i="216"/>
  <c r="L643" i="216" s="1"/>
  <c r="H643" i="216"/>
  <c r="G643" i="216"/>
  <c r="I643" i="216" s="1"/>
  <c r="T642" i="216"/>
  <c r="S642" i="216"/>
  <c r="U642" i="216" s="1"/>
  <c r="Q642" i="216"/>
  <c r="P642" i="216"/>
  <c r="R642" i="216" s="1"/>
  <c r="N642" i="216"/>
  <c r="M642" i="216"/>
  <c r="O642" i="216" s="1"/>
  <c r="K642" i="216"/>
  <c r="J642" i="216"/>
  <c r="L642" i="216" s="1"/>
  <c r="H642" i="216"/>
  <c r="G642" i="216"/>
  <c r="I642" i="216" s="1"/>
  <c r="T641" i="216"/>
  <c r="S641" i="216"/>
  <c r="U641" i="216" s="1"/>
  <c r="Q641" i="216"/>
  <c r="P641" i="216"/>
  <c r="R641" i="216" s="1"/>
  <c r="N641" i="216"/>
  <c r="M641" i="216"/>
  <c r="O641" i="216" s="1"/>
  <c r="K641" i="216"/>
  <c r="J641" i="216"/>
  <c r="L641" i="216" s="1"/>
  <c r="H641" i="216"/>
  <c r="G641" i="216"/>
  <c r="I641" i="216" s="1"/>
  <c r="T640" i="216"/>
  <c r="S640" i="216"/>
  <c r="U640" i="216" s="1"/>
  <c r="Q640" i="216"/>
  <c r="P640" i="216"/>
  <c r="R640" i="216" s="1"/>
  <c r="N640" i="216"/>
  <c r="M640" i="216"/>
  <c r="O640" i="216" s="1"/>
  <c r="K640" i="216"/>
  <c r="J640" i="216"/>
  <c r="L640" i="216" s="1"/>
  <c r="H640" i="216"/>
  <c r="G640" i="216"/>
  <c r="I640" i="216" s="1"/>
  <c r="T639" i="216"/>
  <c r="S639" i="216"/>
  <c r="U639" i="216" s="1"/>
  <c r="Q639" i="216"/>
  <c r="P639" i="216"/>
  <c r="R639" i="216" s="1"/>
  <c r="N639" i="216"/>
  <c r="M639" i="216"/>
  <c r="O639" i="216" s="1"/>
  <c r="K639" i="216"/>
  <c r="J639" i="216"/>
  <c r="L639" i="216" s="1"/>
  <c r="H639" i="216"/>
  <c r="G639" i="216"/>
  <c r="I639" i="216" s="1"/>
  <c r="T638" i="216"/>
  <c r="S638" i="216"/>
  <c r="U638" i="216" s="1"/>
  <c r="Q638" i="216"/>
  <c r="P638" i="216"/>
  <c r="R638" i="216" s="1"/>
  <c r="N638" i="216"/>
  <c r="M638" i="216"/>
  <c r="O638" i="216" s="1"/>
  <c r="K638" i="216"/>
  <c r="J638" i="216"/>
  <c r="L638" i="216" s="1"/>
  <c r="H638" i="216"/>
  <c r="G638" i="216"/>
  <c r="I638" i="216" s="1"/>
  <c r="T637" i="216"/>
  <c r="S637" i="216"/>
  <c r="U637" i="216" s="1"/>
  <c r="Q637" i="216"/>
  <c r="P637" i="216"/>
  <c r="R637" i="216" s="1"/>
  <c r="N637" i="216"/>
  <c r="M637" i="216"/>
  <c r="O637" i="216" s="1"/>
  <c r="K637" i="216"/>
  <c r="J637" i="216"/>
  <c r="L637" i="216" s="1"/>
  <c r="H637" i="216"/>
  <c r="G637" i="216"/>
  <c r="I637" i="216" s="1"/>
  <c r="T636" i="216"/>
  <c r="S636" i="216"/>
  <c r="U636" i="216" s="1"/>
  <c r="Q636" i="216"/>
  <c r="P636" i="216"/>
  <c r="R636" i="216" s="1"/>
  <c r="N636" i="216"/>
  <c r="M636" i="216"/>
  <c r="O636" i="216" s="1"/>
  <c r="K636" i="216"/>
  <c r="J636" i="216"/>
  <c r="L636" i="216" s="1"/>
  <c r="H636" i="216"/>
  <c r="G636" i="216"/>
  <c r="I636" i="216" s="1"/>
  <c r="T635" i="216"/>
  <c r="S635" i="216"/>
  <c r="U635" i="216" s="1"/>
  <c r="Q635" i="216"/>
  <c r="P635" i="216"/>
  <c r="R635" i="216" s="1"/>
  <c r="N635" i="216"/>
  <c r="M635" i="216"/>
  <c r="O635" i="216" s="1"/>
  <c r="K635" i="216"/>
  <c r="J635" i="216"/>
  <c r="L635" i="216" s="1"/>
  <c r="H635" i="216"/>
  <c r="G635" i="216"/>
  <c r="I635" i="216" s="1"/>
  <c r="T634" i="216"/>
  <c r="S634" i="216"/>
  <c r="U634" i="216" s="1"/>
  <c r="Q634" i="216"/>
  <c r="P634" i="216"/>
  <c r="R634" i="216" s="1"/>
  <c r="N634" i="216"/>
  <c r="M634" i="216"/>
  <c r="O634" i="216" s="1"/>
  <c r="K634" i="216"/>
  <c r="J634" i="216"/>
  <c r="L634" i="216" s="1"/>
  <c r="H634" i="216"/>
  <c r="G634" i="216"/>
  <c r="I634" i="216" s="1"/>
  <c r="T633" i="216"/>
  <c r="S633" i="216"/>
  <c r="U633" i="216" s="1"/>
  <c r="Q633" i="216"/>
  <c r="P633" i="216"/>
  <c r="R633" i="216" s="1"/>
  <c r="N633" i="216"/>
  <c r="M633" i="216"/>
  <c r="O633" i="216" s="1"/>
  <c r="K633" i="216"/>
  <c r="J633" i="216"/>
  <c r="L633" i="216" s="1"/>
  <c r="H633" i="216"/>
  <c r="G633" i="216"/>
  <c r="I633" i="216" s="1"/>
  <c r="T632" i="216"/>
  <c r="S632" i="216"/>
  <c r="U632" i="216" s="1"/>
  <c r="Q632" i="216"/>
  <c r="P632" i="216"/>
  <c r="R632" i="216" s="1"/>
  <c r="N632" i="216"/>
  <c r="M632" i="216"/>
  <c r="O632" i="216" s="1"/>
  <c r="K632" i="216"/>
  <c r="J632" i="216"/>
  <c r="L632" i="216" s="1"/>
  <c r="H632" i="216"/>
  <c r="G632" i="216"/>
  <c r="I632" i="216" s="1"/>
  <c r="T631" i="216"/>
  <c r="S631" i="216"/>
  <c r="U631" i="216" s="1"/>
  <c r="Q631" i="216"/>
  <c r="P631" i="216"/>
  <c r="R631" i="216" s="1"/>
  <c r="N631" i="216"/>
  <c r="M631" i="216"/>
  <c r="O631" i="216" s="1"/>
  <c r="K631" i="216"/>
  <c r="J631" i="216"/>
  <c r="L631" i="216" s="1"/>
  <c r="H631" i="216"/>
  <c r="G631" i="216"/>
  <c r="I631" i="216" s="1"/>
  <c r="T630" i="216"/>
  <c r="S630" i="216"/>
  <c r="U630" i="216" s="1"/>
  <c r="Q630" i="216"/>
  <c r="P630" i="216"/>
  <c r="R630" i="216" s="1"/>
  <c r="N630" i="216"/>
  <c r="M630" i="216"/>
  <c r="O630" i="216" s="1"/>
  <c r="K630" i="216"/>
  <c r="J630" i="216"/>
  <c r="L630" i="216" s="1"/>
  <c r="H630" i="216"/>
  <c r="G630" i="216"/>
  <c r="I630" i="216" s="1"/>
  <c r="T629" i="216"/>
  <c r="S629" i="216"/>
  <c r="U629" i="216" s="1"/>
  <c r="Q629" i="216"/>
  <c r="P629" i="216"/>
  <c r="R629" i="216" s="1"/>
  <c r="N629" i="216"/>
  <c r="M629" i="216"/>
  <c r="O629" i="216" s="1"/>
  <c r="K629" i="216"/>
  <c r="J629" i="216"/>
  <c r="L629" i="216" s="1"/>
  <c r="H629" i="216"/>
  <c r="G629" i="216"/>
  <c r="I629" i="216" s="1"/>
  <c r="T628" i="216"/>
  <c r="S628" i="216"/>
  <c r="U628" i="216" s="1"/>
  <c r="Q628" i="216"/>
  <c r="P628" i="216"/>
  <c r="R628" i="216" s="1"/>
  <c r="N628" i="216"/>
  <c r="M628" i="216"/>
  <c r="O628" i="216" s="1"/>
  <c r="K628" i="216"/>
  <c r="J628" i="216"/>
  <c r="L628" i="216" s="1"/>
  <c r="H628" i="216"/>
  <c r="G628" i="216"/>
  <c r="I628" i="216" s="1"/>
  <c r="T627" i="216"/>
  <c r="S627" i="216"/>
  <c r="U627" i="216" s="1"/>
  <c r="Q627" i="216"/>
  <c r="P627" i="216"/>
  <c r="R627" i="216" s="1"/>
  <c r="N627" i="216"/>
  <c r="M627" i="216"/>
  <c r="O627" i="216" s="1"/>
  <c r="K627" i="216"/>
  <c r="J627" i="216"/>
  <c r="L627" i="216" s="1"/>
  <c r="H627" i="216"/>
  <c r="G627" i="216"/>
  <c r="I627" i="216" s="1"/>
  <c r="T626" i="216"/>
  <c r="S626" i="216"/>
  <c r="U626" i="216" s="1"/>
  <c r="Q626" i="216"/>
  <c r="P626" i="216"/>
  <c r="R626" i="216" s="1"/>
  <c r="N626" i="216"/>
  <c r="M626" i="216"/>
  <c r="O626" i="216" s="1"/>
  <c r="K626" i="216"/>
  <c r="J626" i="216"/>
  <c r="L626" i="216" s="1"/>
  <c r="H626" i="216"/>
  <c r="G626" i="216"/>
  <c r="I626" i="216" s="1"/>
  <c r="T625" i="216"/>
  <c r="S625" i="216"/>
  <c r="U625" i="216" s="1"/>
  <c r="Q625" i="216"/>
  <c r="P625" i="216"/>
  <c r="R625" i="216" s="1"/>
  <c r="N625" i="216"/>
  <c r="M625" i="216"/>
  <c r="O625" i="216" s="1"/>
  <c r="K625" i="216"/>
  <c r="J625" i="216"/>
  <c r="L625" i="216" s="1"/>
  <c r="H625" i="216"/>
  <c r="G625" i="216"/>
  <c r="I625" i="216" s="1"/>
  <c r="T624" i="216"/>
  <c r="S624" i="216"/>
  <c r="U624" i="216" s="1"/>
  <c r="Q624" i="216"/>
  <c r="P624" i="216"/>
  <c r="R624" i="216" s="1"/>
  <c r="N624" i="216"/>
  <c r="M624" i="216"/>
  <c r="O624" i="216" s="1"/>
  <c r="K624" i="216"/>
  <c r="J624" i="216"/>
  <c r="L624" i="216" s="1"/>
  <c r="H624" i="216"/>
  <c r="G624" i="216"/>
  <c r="I624" i="216" s="1"/>
  <c r="T623" i="216"/>
  <c r="S623" i="216"/>
  <c r="U623" i="216" s="1"/>
  <c r="Q623" i="216"/>
  <c r="P623" i="216"/>
  <c r="R623" i="216" s="1"/>
  <c r="N623" i="216"/>
  <c r="M623" i="216"/>
  <c r="O623" i="216" s="1"/>
  <c r="K623" i="216"/>
  <c r="J623" i="216"/>
  <c r="L623" i="216" s="1"/>
  <c r="H623" i="216"/>
  <c r="G623" i="216"/>
  <c r="I623" i="216" s="1"/>
  <c r="T622" i="216"/>
  <c r="S622" i="216"/>
  <c r="U622" i="216" s="1"/>
  <c r="Q622" i="216"/>
  <c r="P622" i="216"/>
  <c r="R622" i="216" s="1"/>
  <c r="N622" i="216"/>
  <c r="M622" i="216"/>
  <c r="O622" i="216" s="1"/>
  <c r="K622" i="216"/>
  <c r="J622" i="216"/>
  <c r="L622" i="216" s="1"/>
  <c r="H622" i="216"/>
  <c r="G622" i="216"/>
  <c r="I622" i="216" s="1"/>
  <c r="T621" i="216"/>
  <c r="S621" i="216"/>
  <c r="U621" i="216" s="1"/>
  <c r="Q621" i="216"/>
  <c r="P621" i="216"/>
  <c r="R621" i="216" s="1"/>
  <c r="N621" i="216"/>
  <c r="M621" i="216"/>
  <c r="O621" i="216" s="1"/>
  <c r="K621" i="216"/>
  <c r="J621" i="216"/>
  <c r="L621" i="216" s="1"/>
  <c r="H621" i="216"/>
  <c r="G621" i="216"/>
  <c r="I621" i="216" s="1"/>
  <c r="T620" i="216"/>
  <c r="S620" i="216"/>
  <c r="U620" i="216" s="1"/>
  <c r="Q620" i="216"/>
  <c r="P620" i="216"/>
  <c r="R620" i="216" s="1"/>
  <c r="N620" i="216"/>
  <c r="M620" i="216"/>
  <c r="O620" i="216" s="1"/>
  <c r="K620" i="216"/>
  <c r="J620" i="216"/>
  <c r="L620" i="216" s="1"/>
  <c r="H620" i="216"/>
  <c r="G620" i="216"/>
  <c r="I620" i="216" s="1"/>
  <c r="T619" i="216"/>
  <c r="S619" i="216"/>
  <c r="U619" i="216" s="1"/>
  <c r="Q619" i="216"/>
  <c r="P619" i="216"/>
  <c r="R619" i="216" s="1"/>
  <c r="N619" i="216"/>
  <c r="M619" i="216"/>
  <c r="O619" i="216" s="1"/>
  <c r="K619" i="216"/>
  <c r="J619" i="216"/>
  <c r="L619" i="216" s="1"/>
  <c r="H619" i="216"/>
  <c r="G619" i="216"/>
  <c r="I619" i="216" s="1"/>
  <c r="T618" i="216"/>
  <c r="S618" i="216"/>
  <c r="U618" i="216" s="1"/>
  <c r="Q618" i="216"/>
  <c r="P618" i="216"/>
  <c r="R618" i="216" s="1"/>
  <c r="N618" i="216"/>
  <c r="M618" i="216"/>
  <c r="O618" i="216" s="1"/>
  <c r="K618" i="216"/>
  <c r="J618" i="216"/>
  <c r="L618" i="216" s="1"/>
  <c r="H618" i="216"/>
  <c r="G618" i="216"/>
  <c r="I618" i="216" s="1"/>
  <c r="T617" i="216"/>
  <c r="S617" i="216"/>
  <c r="U617" i="216" s="1"/>
  <c r="Q617" i="216"/>
  <c r="P617" i="216"/>
  <c r="R617" i="216" s="1"/>
  <c r="N617" i="216"/>
  <c r="M617" i="216"/>
  <c r="O617" i="216" s="1"/>
  <c r="K617" i="216"/>
  <c r="J617" i="216"/>
  <c r="L617" i="216" s="1"/>
  <c r="H617" i="216"/>
  <c r="G617" i="216"/>
  <c r="I617" i="216" s="1"/>
  <c r="T616" i="216"/>
  <c r="S616" i="216"/>
  <c r="U616" i="216" s="1"/>
  <c r="Q616" i="216"/>
  <c r="P616" i="216"/>
  <c r="R616" i="216" s="1"/>
  <c r="N616" i="216"/>
  <c r="M616" i="216"/>
  <c r="O616" i="216" s="1"/>
  <c r="K616" i="216"/>
  <c r="J616" i="216"/>
  <c r="L616" i="216" s="1"/>
  <c r="H616" i="216"/>
  <c r="G616" i="216"/>
  <c r="I616" i="216" s="1"/>
  <c r="T615" i="216"/>
  <c r="S615" i="216"/>
  <c r="U615" i="216" s="1"/>
  <c r="Q615" i="216"/>
  <c r="P615" i="216"/>
  <c r="R615" i="216" s="1"/>
  <c r="N615" i="216"/>
  <c r="M615" i="216"/>
  <c r="O615" i="216" s="1"/>
  <c r="K615" i="216"/>
  <c r="J615" i="216"/>
  <c r="L615" i="216" s="1"/>
  <c r="H615" i="216"/>
  <c r="G615" i="216"/>
  <c r="I615" i="216" s="1"/>
  <c r="T614" i="216"/>
  <c r="S614" i="216"/>
  <c r="U614" i="216" s="1"/>
  <c r="Q614" i="216"/>
  <c r="P614" i="216"/>
  <c r="R614" i="216" s="1"/>
  <c r="N614" i="216"/>
  <c r="M614" i="216"/>
  <c r="O614" i="216" s="1"/>
  <c r="K614" i="216"/>
  <c r="J614" i="216"/>
  <c r="L614" i="216" s="1"/>
  <c r="H614" i="216"/>
  <c r="G614" i="216"/>
  <c r="I614" i="216" s="1"/>
  <c r="T613" i="216"/>
  <c r="S613" i="216"/>
  <c r="U613" i="216" s="1"/>
  <c r="Q613" i="216"/>
  <c r="P613" i="216"/>
  <c r="R613" i="216" s="1"/>
  <c r="N613" i="216"/>
  <c r="M613" i="216"/>
  <c r="O613" i="216" s="1"/>
  <c r="K613" i="216"/>
  <c r="J613" i="216"/>
  <c r="L613" i="216" s="1"/>
  <c r="H613" i="216"/>
  <c r="G613" i="216"/>
  <c r="I613" i="216" s="1"/>
  <c r="T612" i="216"/>
  <c r="S612" i="216"/>
  <c r="U612" i="216" s="1"/>
  <c r="Q612" i="216"/>
  <c r="P612" i="216"/>
  <c r="R612" i="216" s="1"/>
  <c r="N612" i="216"/>
  <c r="M612" i="216"/>
  <c r="O612" i="216" s="1"/>
  <c r="K612" i="216"/>
  <c r="J612" i="216"/>
  <c r="L612" i="216" s="1"/>
  <c r="H612" i="216"/>
  <c r="G612" i="216"/>
  <c r="I612" i="216" s="1"/>
  <c r="T611" i="216"/>
  <c r="S611" i="216"/>
  <c r="U611" i="216" s="1"/>
  <c r="Q611" i="216"/>
  <c r="P611" i="216"/>
  <c r="R611" i="216" s="1"/>
  <c r="N611" i="216"/>
  <c r="M611" i="216"/>
  <c r="O611" i="216" s="1"/>
  <c r="K611" i="216"/>
  <c r="J611" i="216"/>
  <c r="L611" i="216" s="1"/>
  <c r="H611" i="216"/>
  <c r="G611" i="216"/>
  <c r="I611" i="216" s="1"/>
  <c r="T610" i="216"/>
  <c r="S610" i="216"/>
  <c r="U610" i="216" s="1"/>
  <c r="Q610" i="216"/>
  <c r="P610" i="216"/>
  <c r="R610" i="216" s="1"/>
  <c r="N610" i="216"/>
  <c r="M610" i="216"/>
  <c r="O610" i="216" s="1"/>
  <c r="K610" i="216"/>
  <c r="J610" i="216"/>
  <c r="L610" i="216" s="1"/>
  <c r="H610" i="216"/>
  <c r="G610" i="216"/>
  <c r="I610" i="216" s="1"/>
  <c r="T609" i="216"/>
  <c r="S609" i="216"/>
  <c r="U609" i="216" s="1"/>
  <c r="Q609" i="216"/>
  <c r="P609" i="216"/>
  <c r="R609" i="216" s="1"/>
  <c r="N609" i="216"/>
  <c r="M609" i="216"/>
  <c r="O609" i="216" s="1"/>
  <c r="K609" i="216"/>
  <c r="J609" i="216"/>
  <c r="L609" i="216" s="1"/>
  <c r="H609" i="216"/>
  <c r="G609" i="216"/>
  <c r="I609" i="216" s="1"/>
  <c r="T608" i="216"/>
  <c r="S608" i="216"/>
  <c r="U608" i="216" s="1"/>
  <c r="Q608" i="216"/>
  <c r="P608" i="216"/>
  <c r="R608" i="216" s="1"/>
  <c r="N608" i="216"/>
  <c r="M608" i="216"/>
  <c r="O608" i="216" s="1"/>
  <c r="K608" i="216"/>
  <c r="J608" i="216"/>
  <c r="L608" i="216" s="1"/>
  <c r="H608" i="216"/>
  <c r="G608" i="216"/>
  <c r="I608" i="216" s="1"/>
  <c r="T607" i="216"/>
  <c r="S607" i="216"/>
  <c r="U607" i="216" s="1"/>
  <c r="Q607" i="216"/>
  <c r="P607" i="216"/>
  <c r="R607" i="216" s="1"/>
  <c r="N607" i="216"/>
  <c r="M607" i="216"/>
  <c r="O607" i="216" s="1"/>
  <c r="K607" i="216"/>
  <c r="J607" i="216"/>
  <c r="L607" i="216" s="1"/>
  <c r="H607" i="216"/>
  <c r="G607" i="216"/>
  <c r="I607" i="216" s="1"/>
  <c r="T606" i="216"/>
  <c r="S606" i="216"/>
  <c r="U606" i="216" s="1"/>
  <c r="Q606" i="216"/>
  <c r="P606" i="216"/>
  <c r="R606" i="216" s="1"/>
  <c r="N606" i="216"/>
  <c r="M606" i="216"/>
  <c r="O606" i="216" s="1"/>
  <c r="K606" i="216"/>
  <c r="J606" i="216"/>
  <c r="L606" i="216" s="1"/>
  <c r="H606" i="216"/>
  <c r="G606" i="216"/>
  <c r="I606" i="216" s="1"/>
  <c r="T605" i="216"/>
  <c r="S605" i="216"/>
  <c r="U605" i="216" s="1"/>
  <c r="Q605" i="216"/>
  <c r="P605" i="216"/>
  <c r="R605" i="216" s="1"/>
  <c r="N605" i="216"/>
  <c r="M605" i="216"/>
  <c r="O605" i="216" s="1"/>
  <c r="K605" i="216"/>
  <c r="J605" i="216"/>
  <c r="L605" i="216" s="1"/>
  <c r="H605" i="216"/>
  <c r="G605" i="216"/>
  <c r="I605" i="216" s="1"/>
  <c r="T604" i="216"/>
  <c r="S604" i="216"/>
  <c r="U604" i="216" s="1"/>
  <c r="Q604" i="216"/>
  <c r="P604" i="216"/>
  <c r="R604" i="216" s="1"/>
  <c r="N604" i="216"/>
  <c r="M604" i="216"/>
  <c r="O604" i="216" s="1"/>
  <c r="K604" i="216"/>
  <c r="J604" i="216"/>
  <c r="L604" i="216" s="1"/>
  <c r="H604" i="216"/>
  <c r="G604" i="216"/>
  <c r="I604" i="216" s="1"/>
  <c r="T603" i="216"/>
  <c r="S603" i="216"/>
  <c r="U603" i="216" s="1"/>
  <c r="Q603" i="216"/>
  <c r="P603" i="216"/>
  <c r="R603" i="216" s="1"/>
  <c r="N603" i="216"/>
  <c r="M603" i="216"/>
  <c r="O603" i="216" s="1"/>
  <c r="K603" i="216"/>
  <c r="J603" i="216"/>
  <c r="L603" i="216" s="1"/>
  <c r="H603" i="216"/>
  <c r="G603" i="216"/>
  <c r="I603" i="216" s="1"/>
  <c r="T602" i="216"/>
  <c r="S602" i="216"/>
  <c r="U602" i="216" s="1"/>
  <c r="Q602" i="216"/>
  <c r="P602" i="216"/>
  <c r="R602" i="216" s="1"/>
  <c r="N602" i="216"/>
  <c r="M602" i="216"/>
  <c r="O602" i="216" s="1"/>
  <c r="K602" i="216"/>
  <c r="J602" i="216"/>
  <c r="L602" i="216" s="1"/>
  <c r="H602" i="216"/>
  <c r="G602" i="216"/>
  <c r="I602" i="216" s="1"/>
  <c r="T601" i="216"/>
  <c r="S601" i="216"/>
  <c r="U601" i="216" s="1"/>
  <c r="Q601" i="216"/>
  <c r="P601" i="216"/>
  <c r="R601" i="216" s="1"/>
  <c r="N601" i="216"/>
  <c r="M601" i="216"/>
  <c r="O601" i="216" s="1"/>
  <c r="K601" i="216"/>
  <c r="J601" i="216"/>
  <c r="L601" i="216" s="1"/>
  <c r="H601" i="216"/>
  <c r="G601" i="216"/>
  <c r="I601" i="216" s="1"/>
  <c r="T600" i="216"/>
  <c r="S600" i="216"/>
  <c r="U600" i="216" s="1"/>
  <c r="Q600" i="216"/>
  <c r="P600" i="216"/>
  <c r="R600" i="216" s="1"/>
  <c r="N600" i="216"/>
  <c r="M600" i="216"/>
  <c r="O600" i="216" s="1"/>
  <c r="K600" i="216"/>
  <c r="J600" i="216"/>
  <c r="L600" i="216" s="1"/>
  <c r="H600" i="216"/>
  <c r="G600" i="216"/>
  <c r="I600" i="216" s="1"/>
  <c r="T599" i="216"/>
  <c r="S599" i="216"/>
  <c r="U599" i="216" s="1"/>
  <c r="Q599" i="216"/>
  <c r="P599" i="216"/>
  <c r="R599" i="216" s="1"/>
  <c r="N599" i="216"/>
  <c r="M599" i="216"/>
  <c r="O599" i="216" s="1"/>
  <c r="K599" i="216"/>
  <c r="J599" i="216"/>
  <c r="L599" i="216" s="1"/>
  <c r="H599" i="216"/>
  <c r="G599" i="216"/>
  <c r="I599" i="216" s="1"/>
  <c r="T598" i="216"/>
  <c r="S598" i="216"/>
  <c r="U598" i="216" s="1"/>
  <c r="Q598" i="216"/>
  <c r="P598" i="216"/>
  <c r="R598" i="216" s="1"/>
  <c r="N598" i="216"/>
  <c r="M598" i="216"/>
  <c r="O598" i="216" s="1"/>
  <c r="K598" i="216"/>
  <c r="J598" i="216"/>
  <c r="L598" i="216" s="1"/>
  <c r="H598" i="216"/>
  <c r="G598" i="216"/>
  <c r="I598" i="216" s="1"/>
  <c r="T597" i="216"/>
  <c r="S597" i="216"/>
  <c r="U597" i="216" s="1"/>
  <c r="Q597" i="216"/>
  <c r="P597" i="216"/>
  <c r="R597" i="216" s="1"/>
  <c r="N597" i="216"/>
  <c r="M597" i="216"/>
  <c r="O597" i="216" s="1"/>
  <c r="K597" i="216"/>
  <c r="J597" i="216"/>
  <c r="L597" i="216" s="1"/>
  <c r="H597" i="216"/>
  <c r="G597" i="216"/>
  <c r="I597" i="216" s="1"/>
  <c r="T596" i="216"/>
  <c r="S596" i="216"/>
  <c r="U596" i="216" s="1"/>
  <c r="Q596" i="216"/>
  <c r="P596" i="216"/>
  <c r="R596" i="216" s="1"/>
  <c r="N596" i="216"/>
  <c r="M596" i="216"/>
  <c r="O596" i="216" s="1"/>
  <c r="K596" i="216"/>
  <c r="J596" i="216"/>
  <c r="L596" i="216" s="1"/>
  <c r="H596" i="216"/>
  <c r="G596" i="216"/>
  <c r="I596" i="216" s="1"/>
  <c r="T595" i="216"/>
  <c r="S595" i="216"/>
  <c r="U595" i="216" s="1"/>
  <c r="Q595" i="216"/>
  <c r="P595" i="216"/>
  <c r="R595" i="216" s="1"/>
  <c r="N595" i="216"/>
  <c r="M595" i="216"/>
  <c r="O595" i="216" s="1"/>
  <c r="K595" i="216"/>
  <c r="J595" i="216"/>
  <c r="L595" i="216" s="1"/>
  <c r="H595" i="216"/>
  <c r="G595" i="216"/>
  <c r="I595" i="216" s="1"/>
  <c r="T594" i="216"/>
  <c r="S594" i="216"/>
  <c r="U594" i="216" s="1"/>
  <c r="Q594" i="216"/>
  <c r="P594" i="216"/>
  <c r="R594" i="216" s="1"/>
  <c r="N594" i="216"/>
  <c r="M594" i="216"/>
  <c r="O594" i="216" s="1"/>
  <c r="K594" i="216"/>
  <c r="J594" i="216"/>
  <c r="L594" i="216" s="1"/>
  <c r="H594" i="216"/>
  <c r="G594" i="216"/>
  <c r="I594" i="216" s="1"/>
  <c r="T593" i="216"/>
  <c r="S593" i="216"/>
  <c r="U593" i="216" s="1"/>
  <c r="Q593" i="216"/>
  <c r="P593" i="216"/>
  <c r="R593" i="216" s="1"/>
  <c r="N593" i="216"/>
  <c r="M593" i="216"/>
  <c r="O593" i="216" s="1"/>
  <c r="K593" i="216"/>
  <c r="J593" i="216"/>
  <c r="L593" i="216" s="1"/>
  <c r="H593" i="216"/>
  <c r="G593" i="216"/>
  <c r="I593" i="216" s="1"/>
  <c r="T592" i="216"/>
  <c r="S592" i="216"/>
  <c r="U592" i="216" s="1"/>
  <c r="Q592" i="216"/>
  <c r="P592" i="216"/>
  <c r="R592" i="216" s="1"/>
  <c r="N592" i="216"/>
  <c r="M592" i="216"/>
  <c r="O592" i="216" s="1"/>
  <c r="K592" i="216"/>
  <c r="J592" i="216"/>
  <c r="L592" i="216" s="1"/>
  <c r="H592" i="216"/>
  <c r="G592" i="216"/>
  <c r="I592" i="216" s="1"/>
  <c r="T591" i="216"/>
  <c r="S591" i="216"/>
  <c r="U591" i="216" s="1"/>
  <c r="Q591" i="216"/>
  <c r="P591" i="216"/>
  <c r="R591" i="216" s="1"/>
  <c r="N591" i="216"/>
  <c r="M591" i="216"/>
  <c r="O591" i="216" s="1"/>
  <c r="K591" i="216"/>
  <c r="J591" i="216"/>
  <c r="L591" i="216" s="1"/>
  <c r="H591" i="216"/>
  <c r="G591" i="216"/>
  <c r="I591" i="216" s="1"/>
  <c r="T590" i="216"/>
  <c r="S590" i="216"/>
  <c r="U590" i="216" s="1"/>
  <c r="Q590" i="216"/>
  <c r="P590" i="216"/>
  <c r="R590" i="216" s="1"/>
  <c r="N590" i="216"/>
  <c r="M590" i="216"/>
  <c r="O590" i="216" s="1"/>
  <c r="K590" i="216"/>
  <c r="J590" i="216"/>
  <c r="L590" i="216" s="1"/>
  <c r="H590" i="216"/>
  <c r="G590" i="216"/>
  <c r="I590" i="216" s="1"/>
  <c r="T589" i="216"/>
  <c r="S589" i="216"/>
  <c r="U589" i="216" s="1"/>
  <c r="Q589" i="216"/>
  <c r="P589" i="216"/>
  <c r="R589" i="216" s="1"/>
  <c r="N589" i="216"/>
  <c r="M589" i="216"/>
  <c r="O589" i="216" s="1"/>
  <c r="K589" i="216"/>
  <c r="J589" i="216"/>
  <c r="L589" i="216" s="1"/>
  <c r="H589" i="216"/>
  <c r="G589" i="216"/>
  <c r="I589" i="216" s="1"/>
  <c r="T588" i="216"/>
  <c r="S588" i="216"/>
  <c r="U588" i="216" s="1"/>
  <c r="Q588" i="216"/>
  <c r="P588" i="216"/>
  <c r="R588" i="216" s="1"/>
  <c r="N588" i="216"/>
  <c r="M588" i="216"/>
  <c r="O588" i="216" s="1"/>
  <c r="K588" i="216"/>
  <c r="J588" i="216"/>
  <c r="L588" i="216" s="1"/>
  <c r="H588" i="216"/>
  <c r="G588" i="216"/>
  <c r="I588" i="216" s="1"/>
  <c r="T587" i="216"/>
  <c r="S587" i="216"/>
  <c r="U587" i="216" s="1"/>
  <c r="Q587" i="216"/>
  <c r="P587" i="216"/>
  <c r="R587" i="216" s="1"/>
  <c r="N587" i="216"/>
  <c r="M587" i="216"/>
  <c r="O587" i="216" s="1"/>
  <c r="K587" i="216"/>
  <c r="J587" i="216"/>
  <c r="L587" i="216" s="1"/>
  <c r="H587" i="216"/>
  <c r="G587" i="216"/>
  <c r="I587" i="216" s="1"/>
  <c r="T586" i="216"/>
  <c r="S586" i="216"/>
  <c r="U586" i="216" s="1"/>
  <c r="Q586" i="216"/>
  <c r="P586" i="216"/>
  <c r="R586" i="216" s="1"/>
  <c r="N586" i="216"/>
  <c r="M586" i="216"/>
  <c r="O586" i="216" s="1"/>
  <c r="K586" i="216"/>
  <c r="J586" i="216"/>
  <c r="L586" i="216" s="1"/>
  <c r="H586" i="216"/>
  <c r="G586" i="216"/>
  <c r="I586" i="216" s="1"/>
  <c r="T585" i="216"/>
  <c r="S585" i="216"/>
  <c r="U585" i="216" s="1"/>
  <c r="Q585" i="216"/>
  <c r="P585" i="216"/>
  <c r="R585" i="216" s="1"/>
  <c r="N585" i="216"/>
  <c r="M585" i="216"/>
  <c r="O585" i="216" s="1"/>
  <c r="K585" i="216"/>
  <c r="J585" i="216"/>
  <c r="L585" i="216" s="1"/>
  <c r="H585" i="216"/>
  <c r="G585" i="216"/>
  <c r="I585" i="216" s="1"/>
  <c r="T584" i="216"/>
  <c r="S584" i="216"/>
  <c r="U584" i="216" s="1"/>
  <c r="Q584" i="216"/>
  <c r="P584" i="216"/>
  <c r="R584" i="216" s="1"/>
  <c r="N584" i="216"/>
  <c r="M584" i="216"/>
  <c r="O584" i="216" s="1"/>
  <c r="K584" i="216"/>
  <c r="J584" i="216"/>
  <c r="L584" i="216" s="1"/>
  <c r="H584" i="216"/>
  <c r="G584" i="216"/>
  <c r="I584" i="216" s="1"/>
  <c r="T583" i="216"/>
  <c r="S583" i="216"/>
  <c r="U583" i="216" s="1"/>
  <c r="Q583" i="216"/>
  <c r="P583" i="216"/>
  <c r="R583" i="216" s="1"/>
  <c r="N583" i="216"/>
  <c r="M583" i="216"/>
  <c r="O583" i="216" s="1"/>
  <c r="K583" i="216"/>
  <c r="J583" i="216"/>
  <c r="L583" i="216" s="1"/>
  <c r="H583" i="216"/>
  <c r="G583" i="216"/>
  <c r="I583" i="216" s="1"/>
  <c r="T582" i="216"/>
  <c r="S582" i="216"/>
  <c r="U582" i="216" s="1"/>
  <c r="Q582" i="216"/>
  <c r="P582" i="216"/>
  <c r="R582" i="216" s="1"/>
  <c r="N582" i="216"/>
  <c r="M582" i="216"/>
  <c r="O582" i="216" s="1"/>
  <c r="K582" i="216"/>
  <c r="J582" i="216"/>
  <c r="L582" i="216" s="1"/>
  <c r="H582" i="216"/>
  <c r="G582" i="216"/>
  <c r="I582" i="216" s="1"/>
  <c r="T581" i="216"/>
  <c r="S581" i="216"/>
  <c r="U581" i="216" s="1"/>
  <c r="Q581" i="216"/>
  <c r="P581" i="216"/>
  <c r="R581" i="216" s="1"/>
  <c r="N581" i="216"/>
  <c r="M581" i="216"/>
  <c r="O581" i="216" s="1"/>
  <c r="K581" i="216"/>
  <c r="J581" i="216"/>
  <c r="L581" i="216" s="1"/>
  <c r="H581" i="216"/>
  <c r="G581" i="216"/>
  <c r="I581" i="216" s="1"/>
  <c r="T580" i="216"/>
  <c r="S580" i="216"/>
  <c r="U580" i="216" s="1"/>
  <c r="Q580" i="216"/>
  <c r="P580" i="216"/>
  <c r="R580" i="216" s="1"/>
  <c r="N580" i="216"/>
  <c r="M580" i="216"/>
  <c r="O580" i="216" s="1"/>
  <c r="K580" i="216"/>
  <c r="J580" i="216"/>
  <c r="L580" i="216" s="1"/>
  <c r="H580" i="216"/>
  <c r="G580" i="216"/>
  <c r="I580" i="216" s="1"/>
  <c r="T579" i="216"/>
  <c r="S579" i="216"/>
  <c r="U579" i="216" s="1"/>
  <c r="Q579" i="216"/>
  <c r="P579" i="216"/>
  <c r="R579" i="216" s="1"/>
  <c r="N579" i="216"/>
  <c r="M579" i="216"/>
  <c r="O579" i="216" s="1"/>
  <c r="K579" i="216"/>
  <c r="J579" i="216"/>
  <c r="L579" i="216" s="1"/>
  <c r="H579" i="216"/>
  <c r="G579" i="216"/>
  <c r="I579" i="216" s="1"/>
  <c r="T578" i="216"/>
  <c r="S578" i="216"/>
  <c r="U578" i="216" s="1"/>
  <c r="Q578" i="216"/>
  <c r="P578" i="216"/>
  <c r="R578" i="216" s="1"/>
  <c r="N578" i="216"/>
  <c r="M578" i="216"/>
  <c r="O578" i="216" s="1"/>
  <c r="K578" i="216"/>
  <c r="J578" i="216"/>
  <c r="L578" i="216" s="1"/>
  <c r="H578" i="216"/>
  <c r="G578" i="216"/>
  <c r="I578" i="216" s="1"/>
  <c r="T577" i="216"/>
  <c r="S577" i="216"/>
  <c r="U577" i="216" s="1"/>
  <c r="Q577" i="216"/>
  <c r="P577" i="216"/>
  <c r="R577" i="216" s="1"/>
  <c r="N577" i="216"/>
  <c r="M577" i="216"/>
  <c r="O577" i="216" s="1"/>
  <c r="K577" i="216"/>
  <c r="J577" i="216"/>
  <c r="L577" i="216" s="1"/>
  <c r="H577" i="216"/>
  <c r="G577" i="216"/>
  <c r="I577" i="216" s="1"/>
  <c r="T576" i="216"/>
  <c r="S576" i="216"/>
  <c r="U576" i="216" s="1"/>
  <c r="Q576" i="216"/>
  <c r="P576" i="216"/>
  <c r="R576" i="216" s="1"/>
  <c r="N576" i="216"/>
  <c r="M576" i="216"/>
  <c r="O576" i="216" s="1"/>
  <c r="K576" i="216"/>
  <c r="J576" i="216"/>
  <c r="L576" i="216" s="1"/>
  <c r="H576" i="216"/>
  <c r="G576" i="216"/>
  <c r="I576" i="216" s="1"/>
  <c r="T575" i="216"/>
  <c r="S575" i="216"/>
  <c r="U575" i="216" s="1"/>
  <c r="Q575" i="216"/>
  <c r="P575" i="216"/>
  <c r="R575" i="216" s="1"/>
  <c r="N575" i="216"/>
  <c r="M575" i="216"/>
  <c r="O575" i="216" s="1"/>
  <c r="K575" i="216"/>
  <c r="J575" i="216"/>
  <c r="L575" i="216" s="1"/>
  <c r="H575" i="216"/>
  <c r="G575" i="216"/>
  <c r="I575" i="216" s="1"/>
  <c r="T574" i="216"/>
  <c r="S574" i="216"/>
  <c r="U574" i="216" s="1"/>
  <c r="Q574" i="216"/>
  <c r="P574" i="216"/>
  <c r="R574" i="216" s="1"/>
  <c r="N574" i="216"/>
  <c r="M574" i="216"/>
  <c r="O574" i="216" s="1"/>
  <c r="K574" i="216"/>
  <c r="J574" i="216"/>
  <c r="L574" i="216" s="1"/>
  <c r="H574" i="216"/>
  <c r="G574" i="216"/>
  <c r="I574" i="216" s="1"/>
  <c r="T573" i="216"/>
  <c r="S573" i="216"/>
  <c r="U573" i="216" s="1"/>
  <c r="Q573" i="216"/>
  <c r="P573" i="216"/>
  <c r="R573" i="216" s="1"/>
  <c r="N573" i="216"/>
  <c r="M573" i="216"/>
  <c r="O573" i="216" s="1"/>
  <c r="K573" i="216"/>
  <c r="J573" i="216"/>
  <c r="L573" i="216" s="1"/>
  <c r="H573" i="216"/>
  <c r="G573" i="216"/>
  <c r="I573" i="216" s="1"/>
  <c r="T572" i="216"/>
  <c r="S572" i="216"/>
  <c r="U572" i="216" s="1"/>
  <c r="Q572" i="216"/>
  <c r="P572" i="216"/>
  <c r="R572" i="216" s="1"/>
  <c r="N572" i="216"/>
  <c r="M572" i="216"/>
  <c r="O572" i="216" s="1"/>
  <c r="K572" i="216"/>
  <c r="J572" i="216"/>
  <c r="L572" i="216" s="1"/>
  <c r="H572" i="216"/>
  <c r="G572" i="216"/>
  <c r="I572" i="216" s="1"/>
  <c r="T571" i="216"/>
  <c r="S571" i="216"/>
  <c r="U571" i="216" s="1"/>
  <c r="Q571" i="216"/>
  <c r="P571" i="216"/>
  <c r="R571" i="216" s="1"/>
  <c r="N571" i="216"/>
  <c r="M571" i="216"/>
  <c r="O571" i="216" s="1"/>
  <c r="K571" i="216"/>
  <c r="J571" i="216"/>
  <c r="L571" i="216" s="1"/>
  <c r="H571" i="216"/>
  <c r="G571" i="216"/>
  <c r="I571" i="216" s="1"/>
  <c r="T570" i="216"/>
  <c r="S570" i="216"/>
  <c r="U570" i="216" s="1"/>
  <c r="Q570" i="216"/>
  <c r="P570" i="216"/>
  <c r="R570" i="216" s="1"/>
  <c r="N570" i="216"/>
  <c r="M570" i="216"/>
  <c r="O570" i="216" s="1"/>
  <c r="K570" i="216"/>
  <c r="J570" i="216"/>
  <c r="L570" i="216" s="1"/>
  <c r="H570" i="216"/>
  <c r="G570" i="216"/>
  <c r="I570" i="216" s="1"/>
  <c r="T569" i="216"/>
  <c r="S569" i="216"/>
  <c r="U569" i="216" s="1"/>
  <c r="Q569" i="216"/>
  <c r="P569" i="216"/>
  <c r="R569" i="216" s="1"/>
  <c r="N569" i="216"/>
  <c r="M569" i="216"/>
  <c r="O569" i="216" s="1"/>
  <c r="K569" i="216"/>
  <c r="J569" i="216"/>
  <c r="L569" i="216" s="1"/>
  <c r="H569" i="216"/>
  <c r="G569" i="216"/>
  <c r="I569" i="216" s="1"/>
  <c r="T568" i="216"/>
  <c r="S568" i="216"/>
  <c r="U568" i="216" s="1"/>
  <c r="Q568" i="216"/>
  <c r="P568" i="216"/>
  <c r="R568" i="216" s="1"/>
  <c r="N568" i="216"/>
  <c r="M568" i="216"/>
  <c r="O568" i="216" s="1"/>
  <c r="K568" i="216"/>
  <c r="J568" i="216"/>
  <c r="L568" i="216" s="1"/>
  <c r="H568" i="216"/>
  <c r="G568" i="216"/>
  <c r="I568" i="216" s="1"/>
  <c r="T567" i="216"/>
  <c r="S567" i="216"/>
  <c r="U567" i="216" s="1"/>
  <c r="Q567" i="216"/>
  <c r="P567" i="216"/>
  <c r="R567" i="216" s="1"/>
  <c r="N567" i="216"/>
  <c r="M567" i="216"/>
  <c r="O567" i="216" s="1"/>
  <c r="K567" i="216"/>
  <c r="J567" i="216"/>
  <c r="L567" i="216" s="1"/>
  <c r="H567" i="216"/>
  <c r="G567" i="216"/>
  <c r="I567" i="216" s="1"/>
  <c r="T566" i="216"/>
  <c r="S566" i="216"/>
  <c r="U566" i="216" s="1"/>
  <c r="Q566" i="216"/>
  <c r="P566" i="216"/>
  <c r="R566" i="216" s="1"/>
  <c r="N566" i="216"/>
  <c r="M566" i="216"/>
  <c r="O566" i="216" s="1"/>
  <c r="K566" i="216"/>
  <c r="J566" i="216"/>
  <c r="L566" i="216" s="1"/>
  <c r="H566" i="216"/>
  <c r="G566" i="216"/>
  <c r="I566" i="216" s="1"/>
  <c r="T565" i="216"/>
  <c r="S565" i="216"/>
  <c r="U565" i="216" s="1"/>
  <c r="Q565" i="216"/>
  <c r="P565" i="216"/>
  <c r="R565" i="216" s="1"/>
  <c r="N565" i="216"/>
  <c r="M565" i="216"/>
  <c r="O565" i="216" s="1"/>
  <c r="K565" i="216"/>
  <c r="J565" i="216"/>
  <c r="L565" i="216" s="1"/>
  <c r="H565" i="216"/>
  <c r="G565" i="216"/>
  <c r="I565" i="216" s="1"/>
  <c r="T564" i="216"/>
  <c r="S564" i="216"/>
  <c r="U564" i="216" s="1"/>
  <c r="Q564" i="216"/>
  <c r="P564" i="216"/>
  <c r="R564" i="216" s="1"/>
  <c r="N564" i="216"/>
  <c r="M564" i="216"/>
  <c r="O564" i="216" s="1"/>
  <c r="K564" i="216"/>
  <c r="J564" i="216"/>
  <c r="L564" i="216" s="1"/>
  <c r="H564" i="216"/>
  <c r="G564" i="216"/>
  <c r="I564" i="216" s="1"/>
  <c r="T563" i="216"/>
  <c r="S563" i="216"/>
  <c r="U563" i="216" s="1"/>
  <c r="Q563" i="216"/>
  <c r="P563" i="216"/>
  <c r="R563" i="216" s="1"/>
  <c r="N563" i="216"/>
  <c r="M563" i="216"/>
  <c r="O563" i="216" s="1"/>
  <c r="K563" i="216"/>
  <c r="J563" i="216"/>
  <c r="L563" i="216" s="1"/>
  <c r="H563" i="216"/>
  <c r="G563" i="216"/>
  <c r="I563" i="216" s="1"/>
  <c r="T562" i="216"/>
  <c r="S562" i="216"/>
  <c r="U562" i="216" s="1"/>
  <c r="Q562" i="216"/>
  <c r="P562" i="216"/>
  <c r="R562" i="216" s="1"/>
  <c r="N562" i="216"/>
  <c r="M562" i="216"/>
  <c r="O562" i="216" s="1"/>
  <c r="K562" i="216"/>
  <c r="J562" i="216"/>
  <c r="L562" i="216" s="1"/>
  <c r="H562" i="216"/>
  <c r="G562" i="216"/>
  <c r="I562" i="216" s="1"/>
  <c r="T561" i="216"/>
  <c r="S561" i="216"/>
  <c r="U561" i="216" s="1"/>
  <c r="Q561" i="216"/>
  <c r="P561" i="216"/>
  <c r="R561" i="216" s="1"/>
  <c r="N561" i="216"/>
  <c r="M561" i="216"/>
  <c r="O561" i="216" s="1"/>
  <c r="K561" i="216"/>
  <c r="J561" i="216"/>
  <c r="L561" i="216" s="1"/>
  <c r="H561" i="216"/>
  <c r="G561" i="216"/>
  <c r="I561" i="216" s="1"/>
  <c r="T560" i="216"/>
  <c r="S560" i="216"/>
  <c r="U560" i="216" s="1"/>
  <c r="Q560" i="216"/>
  <c r="P560" i="216"/>
  <c r="R560" i="216" s="1"/>
  <c r="N560" i="216"/>
  <c r="M560" i="216"/>
  <c r="O560" i="216" s="1"/>
  <c r="K560" i="216"/>
  <c r="J560" i="216"/>
  <c r="L560" i="216" s="1"/>
  <c r="H560" i="216"/>
  <c r="G560" i="216"/>
  <c r="I560" i="216" s="1"/>
  <c r="T559" i="216"/>
  <c r="S559" i="216"/>
  <c r="U559" i="216" s="1"/>
  <c r="Q559" i="216"/>
  <c r="P559" i="216"/>
  <c r="R559" i="216" s="1"/>
  <c r="N559" i="216"/>
  <c r="M559" i="216"/>
  <c r="O559" i="216" s="1"/>
  <c r="K559" i="216"/>
  <c r="J559" i="216"/>
  <c r="L559" i="216" s="1"/>
  <c r="H559" i="216"/>
  <c r="G559" i="216"/>
  <c r="I559" i="216" s="1"/>
  <c r="T558" i="216"/>
  <c r="S558" i="216"/>
  <c r="U558" i="216" s="1"/>
  <c r="Q558" i="216"/>
  <c r="P558" i="216"/>
  <c r="R558" i="216" s="1"/>
  <c r="N558" i="216"/>
  <c r="M558" i="216"/>
  <c r="O558" i="216" s="1"/>
  <c r="K558" i="216"/>
  <c r="J558" i="216"/>
  <c r="L558" i="216" s="1"/>
  <c r="H558" i="216"/>
  <c r="G558" i="216"/>
  <c r="I558" i="216" s="1"/>
  <c r="T557" i="216"/>
  <c r="S557" i="216"/>
  <c r="U557" i="216" s="1"/>
  <c r="Q557" i="216"/>
  <c r="P557" i="216"/>
  <c r="R557" i="216" s="1"/>
  <c r="N557" i="216"/>
  <c r="M557" i="216"/>
  <c r="O557" i="216" s="1"/>
  <c r="K557" i="216"/>
  <c r="J557" i="216"/>
  <c r="L557" i="216" s="1"/>
  <c r="H557" i="216"/>
  <c r="G557" i="216"/>
  <c r="I557" i="216" s="1"/>
  <c r="T556" i="216"/>
  <c r="S556" i="216"/>
  <c r="U556" i="216" s="1"/>
  <c r="Q556" i="216"/>
  <c r="P556" i="216"/>
  <c r="R556" i="216" s="1"/>
  <c r="N556" i="216"/>
  <c r="M556" i="216"/>
  <c r="O556" i="216" s="1"/>
  <c r="K556" i="216"/>
  <c r="J556" i="216"/>
  <c r="L556" i="216" s="1"/>
  <c r="H556" i="216"/>
  <c r="G556" i="216"/>
  <c r="I556" i="216" s="1"/>
  <c r="T555" i="216"/>
  <c r="S555" i="216"/>
  <c r="U555" i="216" s="1"/>
  <c r="Q555" i="216"/>
  <c r="P555" i="216"/>
  <c r="R555" i="216" s="1"/>
  <c r="N555" i="216"/>
  <c r="M555" i="216"/>
  <c r="O555" i="216" s="1"/>
  <c r="K555" i="216"/>
  <c r="J555" i="216"/>
  <c r="L555" i="216" s="1"/>
  <c r="H555" i="216"/>
  <c r="G555" i="216"/>
  <c r="I555" i="216" s="1"/>
  <c r="T554" i="216"/>
  <c r="S554" i="216"/>
  <c r="U554" i="216" s="1"/>
  <c r="Q554" i="216"/>
  <c r="P554" i="216"/>
  <c r="R554" i="216" s="1"/>
  <c r="N554" i="216"/>
  <c r="M554" i="216"/>
  <c r="O554" i="216" s="1"/>
  <c r="K554" i="216"/>
  <c r="J554" i="216"/>
  <c r="L554" i="216" s="1"/>
  <c r="H554" i="216"/>
  <c r="G554" i="216"/>
  <c r="I554" i="216" s="1"/>
  <c r="T553" i="216"/>
  <c r="S553" i="216"/>
  <c r="U553" i="216" s="1"/>
  <c r="Q553" i="216"/>
  <c r="P553" i="216"/>
  <c r="R553" i="216" s="1"/>
  <c r="N553" i="216"/>
  <c r="M553" i="216"/>
  <c r="O553" i="216" s="1"/>
  <c r="K553" i="216"/>
  <c r="J553" i="216"/>
  <c r="L553" i="216" s="1"/>
  <c r="H553" i="216"/>
  <c r="G553" i="216"/>
  <c r="I553" i="216" s="1"/>
  <c r="T552" i="216"/>
  <c r="S552" i="216"/>
  <c r="U552" i="216" s="1"/>
  <c r="Q552" i="216"/>
  <c r="P552" i="216"/>
  <c r="R552" i="216" s="1"/>
  <c r="N552" i="216"/>
  <c r="M552" i="216"/>
  <c r="O552" i="216" s="1"/>
  <c r="K552" i="216"/>
  <c r="J552" i="216"/>
  <c r="L552" i="216" s="1"/>
  <c r="H552" i="216"/>
  <c r="G552" i="216"/>
  <c r="I552" i="216" s="1"/>
  <c r="T551" i="216"/>
  <c r="S551" i="216"/>
  <c r="U551" i="216" s="1"/>
  <c r="Q551" i="216"/>
  <c r="P551" i="216"/>
  <c r="R551" i="216" s="1"/>
  <c r="N551" i="216"/>
  <c r="M551" i="216"/>
  <c r="O551" i="216" s="1"/>
  <c r="K551" i="216"/>
  <c r="J551" i="216"/>
  <c r="L551" i="216" s="1"/>
  <c r="H551" i="216"/>
  <c r="G551" i="216"/>
  <c r="I551" i="216" s="1"/>
  <c r="T550" i="216"/>
  <c r="S550" i="216"/>
  <c r="U550" i="216" s="1"/>
  <c r="Q550" i="216"/>
  <c r="P550" i="216"/>
  <c r="R550" i="216" s="1"/>
  <c r="N550" i="216"/>
  <c r="M550" i="216"/>
  <c r="O550" i="216" s="1"/>
  <c r="K550" i="216"/>
  <c r="J550" i="216"/>
  <c r="L550" i="216" s="1"/>
  <c r="H550" i="216"/>
  <c r="G550" i="216"/>
  <c r="I550" i="216" s="1"/>
  <c r="T549" i="216"/>
  <c r="S549" i="216"/>
  <c r="U549" i="216" s="1"/>
  <c r="Q549" i="216"/>
  <c r="P549" i="216"/>
  <c r="R549" i="216" s="1"/>
  <c r="N549" i="216"/>
  <c r="M549" i="216"/>
  <c r="O549" i="216" s="1"/>
  <c r="K549" i="216"/>
  <c r="J549" i="216"/>
  <c r="L549" i="216" s="1"/>
  <c r="H549" i="216"/>
  <c r="G549" i="216"/>
  <c r="I549" i="216" s="1"/>
  <c r="T548" i="216"/>
  <c r="S548" i="216"/>
  <c r="U548" i="216" s="1"/>
  <c r="Q548" i="216"/>
  <c r="P548" i="216"/>
  <c r="R548" i="216" s="1"/>
  <c r="N548" i="216"/>
  <c r="M548" i="216"/>
  <c r="O548" i="216" s="1"/>
  <c r="K548" i="216"/>
  <c r="J548" i="216"/>
  <c r="L548" i="216" s="1"/>
  <c r="H548" i="216"/>
  <c r="G548" i="216"/>
  <c r="I548" i="216" s="1"/>
  <c r="T547" i="216"/>
  <c r="S547" i="216"/>
  <c r="U547" i="216" s="1"/>
  <c r="Q547" i="216"/>
  <c r="P547" i="216"/>
  <c r="R547" i="216" s="1"/>
  <c r="N547" i="216"/>
  <c r="M547" i="216"/>
  <c r="O547" i="216" s="1"/>
  <c r="K547" i="216"/>
  <c r="J547" i="216"/>
  <c r="L547" i="216" s="1"/>
  <c r="H547" i="216"/>
  <c r="G547" i="216"/>
  <c r="I547" i="216" s="1"/>
  <c r="T546" i="216"/>
  <c r="S546" i="216"/>
  <c r="U546" i="216" s="1"/>
  <c r="Q546" i="216"/>
  <c r="P546" i="216"/>
  <c r="R546" i="216" s="1"/>
  <c r="N546" i="216"/>
  <c r="M546" i="216"/>
  <c r="O546" i="216" s="1"/>
  <c r="K546" i="216"/>
  <c r="J546" i="216"/>
  <c r="L546" i="216" s="1"/>
  <c r="H546" i="216"/>
  <c r="G546" i="216"/>
  <c r="I546" i="216" s="1"/>
  <c r="T545" i="216"/>
  <c r="S545" i="216"/>
  <c r="U545" i="216" s="1"/>
  <c r="Q545" i="216"/>
  <c r="P545" i="216"/>
  <c r="R545" i="216" s="1"/>
  <c r="N545" i="216"/>
  <c r="M545" i="216"/>
  <c r="O545" i="216" s="1"/>
  <c r="K545" i="216"/>
  <c r="J545" i="216"/>
  <c r="L545" i="216" s="1"/>
  <c r="H545" i="216"/>
  <c r="G545" i="216"/>
  <c r="I545" i="216" s="1"/>
  <c r="T544" i="216"/>
  <c r="S544" i="216"/>
  <c r="U544" i="216" s="1"/>
  <c r="Q544" i="216"/>
  <c r="P544" i="216"/>
  <c r="R544" i="216" s="1"/>
  <c r="N544" i="216"/>
  <c r="M544" i="216"/>
  <c r="O544" i="216" s="1"/>
  <c r="K544" i="216"/>
  <c r="J544" i="216"/>
  <c r="L544" i="216" s="1"/>
  <c r="H544" i="216"/>
  <c r="G544" i="216"/>
  <c r="I544" i="216" s="1"/>
  <c r="T543" i="216"/>
  <c r="S543" i="216"/>
  <c r="U543" i="216" s="1"/>
  <c r="Q543" i="216"/>
  <c r="P543" i="216"/>
  <c r="R543" i="216" s="1"/>
  <c r="N543" i="216"/>
  <c r="M543" i="216"/>
  <c r="O543" i="216" s="1"/>
  <c r="K543" i="216"/>
  <c r="J543" i="216"/>
  <c r="L543" i="216" s="1"/>
  <c r="H543" i="216"/>
  <c r="G543" i="216"/>
  <c r="I543" i="216" s="1"/>
  <c r="T542" i="216"/>
  <c r="S542" i="216"/>
  <c r="U542" i="216" s="1"/>
  <c r="Q542" i="216"/>
  <c r="P542" i="216"/>
  <c r="R542" i="216" s="1"/>
  <c r="N542" i="216"/>
  <c r="M542" i="216"/>
  <c r="O542" i="216" s="1"/>
  <c r="K542" i="216"/>
  <c r="J542" i="216"/>
  <c r="L542" i="216" s="1"/>
  <c r="H542" i="216"/>
  <c r="G542" i="216"/>
  <c r="I542" i="216" s="1"/>
  <c r="T541" i="216"/>
  <c r="S541" i="216"/>
  <c r="U541" i="216" s="1"/>
  <c r="Q541" i="216"/>
  <c r="P541" i="216"/>
  <c r="R541" i="216" s="1"/>
  <c r="N541" i="216"/>
  <c r="M541" i="216"/>
  <c r="O541" i="216" s="1"/>
  <c r="K541" i="216"/>
  <c r="J541" i="216"/>
  <c r="L541" i="216" s="1"/>
  <c r="H541" i="216"/>
  <c r="G541" i="216"/>
  <c r="I541" i="216" s="1"/>
  <c r="T540" i="216"/>
  <c r="S540" i="216"/>
  <c r="U540" i="216" s="1"/>
  <c r="Q540" i="216"/>
  <c r="P540" i="216"/>
  <c r="R540" i="216" s="1"/>
  <c r="N540" i="216"/>
  <c r="M540" i="216"/>
  <c r="O540" i="216" s="1"/>
  <c r="K540" i="216"/>
  <c r="J540" i="216"/>
  <c r="L540" i="216" s="1"/>
  <c r="H540" i="216"/>
  <c r="G540" i="216"/>
  <c r="I540" i="216" s="1"/>
  <c r="T539" i="216"/>
  <c r="S539" i="216"/>
  <c r="U539" i="216" s="1"/>
  <c r="Q539" i="216"/>
  <c r="P539" i="216"/>
  <c r="R539" i="216" s="1"/>
  <c r="N539" i="216"/>
  <c r="M539" i="216"/>
  <c r="O539" i="216" s="1"/>
  <c r="K539" i="216"/>
  <c r="J539" i="216"/>
  <c r="L539" i="216" s="1"/>
  <c r="H539" i="216"/>
  <c r="G539" i="216"/>
  <c r="I539" i="216" s="1"/>
  <c r="T538" i="216"/>
  <c r="S538" i="216"/>
  <c r="U538" i="216" s="1"/>
  <c r="Q538" i="216"/>
  <c r="P538" i="216"/>
  <c r="R538" i="216" s="1"/>
  <c r="N538" i="216"/>
  <c r="M538" i="216"/>
  <c r="O538" i="216" s="1"/>
  <c r="K538" i="216"/>
  <c r="J538" i="216"/>
  <c r="L538" i="216" s="1"/>
  <c r="H538" i="216"/>
  <c r="G538" i="216"/>
  <c r="I538" i="216" s="1"/>
  <c r="T537" i="216"/>
  <c r="S537" i="216"/>
  <c r="U537" i="216" s="1"/>
  <c r="Q537" i="216"/>
  <c r="P537" i="216"/>
  <c r="R537" i="216" s="1"/>
  <c r="N537" i="216"/>
  <c r="M537" i="216"/>
  <c r="O537" i="216" s="1"/>
  <c r="K537" i="216"/>
  <c r="J537" i="216"/>
  <c r="L537" i="216" s="1"/>
  <c r="H537" i="216"/>
  <c r="G537" i="216"/>
  <c r="I537" i="216" s="1"/>
  <c r="T536" i="216"/>
  <c r="S536" i="216"/>
  <c r="U536" i="216" s="1"/>
  <c r="Q536" i="216"/>
  <c r="P536" i="216"/>
  <c r="R536" i="216" s="1"/>
  <c r="N536" i="216"/>
  <c r="M536" i="216"/>
  <c r="O536" i="216" s="1"/>
  <c r="K536" i="216"/>
  <c r="J536" i="216"/>
  <c r="L536" i="216" s="1"/>
  <c r="H536" i="216"/>
  <c r="G536" i="216"/>
  <c r="I536" i="216" s="1"/>
  <c r="T535" i="216"/>
  <c r="S535" i="216"/>
  <c r="U535" i="216" s="1"/>
  <c r="Q535" i="216"/>
  <c r="P535" i="216"/>
  <c r="R535" i="216" s="1"/>
  <c r="N535" i="216"/>
  <c r="M535" i="216"/>
  <c r="O535" i="216" s="1"/>
  <c r="K535" i="216"/>
  <c r="J535" i="216"/>
  <c r="L535" i="216" s="1"/>
  <c r="H535" i="216"/>
  <c r="G535" i="216"/>
  <c r="I535" i="216" s="1"/>
  <c r="T534" i="216"/>
  <c r="S534" i="216"/>
  <c r="U534" i="216" s="1"/>
  <c r="Q534" i="216"/>
  <c r="P534" i="216"/>
  <c r="R534" i="216" s="1"/>
  <c r="N534" i="216"/>
  <c r="M534" i="216"/>
  <c r="O534" i="216" s="1"/>
  <c r="K534" i="216"/>
  <c r="J534" i="216"/>
  <c r="L534" i="216" s="1"/>
  <c r="H534" i="216"/>
  <c r="G534" i="216"/>
  <c r="I534" i="216" s="1"/>
  <c r="T533" i="216"/>
  <c r="S533" i="216"/>
  <c r="U533" i="216" s="1"/>
  <c r="Q533" i="216"/>
  <c r="P533" i="216"/>
  <c r="R533" i="216" s="1"/>
  <c r="N533" i="216"/>
  <c r="M533" i="216"/>
  <c r="O533" i="216" s="1"/>
  <c r="K533" i="216"/>
  <c r="J533" i="216"/>
  <c r="L533" i="216" s="1"/>
  <c r="H533" i="216"/>
  <c r="G533" i="216"/>
  <c r="I533" i="216" s="1"/>
  <c r="T532" i="216"/>
  <c r="S532" i="216"/>
  <c r="U532" i="216" s="1"/>
  <c r="Q532" i="216"/>
  <c r="P532" i="216"/>
  <c r="R532" i="216" s="1"/>
  <c r="N532" i="216"/>
  <c r="M532" i="216"/>
  <c r="O532" i="216" s="1"/>
  <c r="K532" i="216"/>
  <c r="J532" i="216"/>
  <c r="L532" i="216" s="1"/>
  <c r="H532" i="216"/>
  <c r="G532" i="216"/>
  <c r="I532" i="216" s="1"/>
  <c r="T531" i="216"/>
  <c r="S531" i="216"/>
  <c r="U531" i="216" s="1"/>
  <c r="Q531" i="216"/>
  <c r="P531" i="216"/>
  <c r="R531" i="216" s="1"/>
  <c r="N531" i="216"/>
  <c r="M531" i="216"/>
  <c r="O531" i="216" s="1"/>
  <c r="K531" i="216"/>
  <c r="J531" i="216"/>
  <c r="L531" i="216" s="1"/>
  <c r="H531" i="216"/>
  <c r="G531" i="216"/>
  <c r="I531" i="216" s="1"/>
  <c r="T530" i="216"/>
  <c r="S530" i="216"/>
  <c r="U530" i="216" s="1"/>
  <c r="Q530" i="216"/>
  <c r="P530" i="216"/>
  <c r="R530" i="216" s="1"/>
  <c r="N530" i="216"/>
  <c r="M530" i="216"/>
  <c r="O530" i="216" s="1"/>
  <c r="K530" i="216"/>
  <c r="J530" i="216"/>
  <c r="L530" i="216" s="1"/>
  <c r="H530" i="216"/>
  <c r="G530" i="216"/>
  <c r="I530" i="216" s="1"/>
  <c r="T529" i="216"/>
  <c r="S529" i="216"/>
  <c r="U529" i="216" s="1"/>
  <c r="Q529" i="216"/>
  <c r="P529" i="216"/>
  <c r="R529" i="216" s="1"/>
  <c r="N529" i="216"/>
  <c r="M529" i="216"/>
  <c r="O529" i="216" s="1"/>
  <c r="K529" i="216"/>
  <c r="J529" i="216"/>
  <c r="L529" i="216" s="1"/>
  <c r="H529" i="216"/>
  <c r="G529" i="216"/>
  <c r="I529" i="216" s="1"/>
  <c r="T528" i="216"/>
  <c r="S528" i="216"/>
  <c r="U528" i="216" s="1"/>
  <c r="Q528" i="216"/>
  <c r="P528" i="216"/>
  <c r="R528" i="216" s="1"/>
  <c r="N528" i="216"/>
  <c r="M528" i="216"/>
  <c r="O528" i="216" s="1"/>
  <c r="K528" i="216"/>
  <c r="J528" i="216"/>
  <c r="L528" i="216" s="1"/>
  <c r="H528" i="216"/>
  <c r="G528" i="216"/>
  <c r="I528" i="216" s="1"/>
  <c r="T527" i="216"/>
  <c r="S527" i="216"/>
  <c r="U527" i="216" s="1"/>
  <c r="Q527" i="216"/>
  <c r="P527" i="216"/>
  <c r="R527" i="216" s="1"/>
  <c r="N527" i="216"/>
  <c r="M527" i="216"/>
  <c r="O527" i="216" s="1"/>
  <c r="K527" i="216"/>
  <c r="J527" i="216"/>
  <c r="L527" i="216" s="1"/>
  <c r="H527" i="216"/>
  <c r="G527" i="216"/>
  <c r="I527" i="216" s="1"/>
  <c r="T526" i="216"/>
  <c r="S526" i="216"/>
  <c r="U526" i="216" s="1"/>
  <c r="Q526" i="216"/>
  <c r="P526" i="216"/>
  <c r="R526" i="216" s="1"/>
  <c r="N526" i="216"/>
  <c r="M526" i="216"/>
  <c r="O526" i="216" s="1"/>
  <c r="K526" i="216"/>
  <c r="J526" i="216"/>
  <c r="L526" i="216" s="1"/>
  <c r="H526" i="216"/>
  <c r="G526" i="216"/>
  <c r="I526" i="216" s="1"/>
  <c r="T525" i="216"/>
  <c r="S525" i="216"/>
  <c r="U525" i="216" s="1"/>
  <c r="Q525" i="216"/>
  <c r="P525" i="216"/>
  <c r="R525" i="216" s="1"/>
  <c r="N525" i="216"/>
  <c r="M525" i="216"/>
  <c r="O525" i="216" s="1"/>
  <c r="K525" i="216"/>
  <c r="J525" i="216"/>
  <c r="L525" i="216" s="1"/>
  <c r="H525" i="216"/>
  <c r="G525" i="216"/>
  <c r="I525" i="216" s="1"/>
  <c r="T524" i="216"/>
  <c r="S524" i="216"/>
  <c r="U524" i="216" s="1"/>
  <c r="Q524" i="216"/>
  <c r="P524" i="216"/>
  <c r="R524" i="216" s="1"/>
  <c r="N524" i="216"/>
  <c r="M524" i="216"/>
  <c r="O524" i="216" s="1"/>
  <c r="K524" i="216"/>
  <c r="J524" i="216"/>
  <c r="L524" i="216" s="1"/>
  <c r="H524" i="216"/>
  <c r="G524" i="216"/>
  <c r="I524" i="216" s="1"/>
  <c r="T523" i="216"/>
  <c r="S523" i="216"/>
  <c r="U523" i="216" s="1"/>
  <c r="Q523" i="216"/>
  <c r="P523" i="216"/>
  <c r="R523" i="216" s="1"/>
  <c r="N523" i="216"/>
  <c r="M523" i="216"/>
  <c r="O523" i="216" s="1"/>
  <c r="K523" i="216"/>
  <c r="J523" i="216"/>
  <c r="L523" i="216" s="1"/>
  <c r="H523" i="216"/>
  <c r="G523" i="216"/>
  <c r="I523" i="216" s="1"/>
  <c r="T522" i="216"/>
  <c r="S522" i="216"/>
  <c r="U522" i="216" s="1"/>
  <c r="Q522" i="216"/>
  <c r="P522" i="216"/>
  <c r="R522" i="216" s="1"/>
  <c r="N522" i="216"/>
  <c r="M522" i="216"/>
  <c r="O522" i="216" s="1"/>
  <c r="K522" i="216"/>
  <c r="J522" i="216"/>
  <c r="L522" i="216" s="1"/>
  <c r="H522" i="216"/>
  <c r="G522" i="216"/>
  <c r="I522" i="216" s="1"/>
  <c r="T521" i="216"/>
  <c r="S521" i="216"/>
  <c r="U521" i="216" s="1"/>
  <c r="Q521" i="216"/>
  <c r="P521" i="216"/>
  <c r="R521" i="216" s="1"/>
  <c r="N521" i="216"/>
  <c r="M521" i="216"/>
  <c r="O521" i="216" s="1"/>
  <c r="K521" i="216"/>
  <c r="J521" i="216"/>
  <c r="L521" i="216" s="1"/>
  <c r="H521" i="216"/>
  <c r="G521" i="216"/>
  <c r="I521" i="216" s="1"/>
  <c r="T520" i="216"/>
  <c r="S520" i="216"/>
  <c r="U520" i="216" s="1"/>
  <c r="Q520" i="216"/>
  <c r="P520" i="216"/>
  <c r="R520" i="216" s="1"/>
  <c r="N520" i="216"/>
  <c r="M520" i="216"/>
  <c r="O520" i="216" s="1"/>
  <c r="K520" i="216"/>
  <c r="J520" i="216"/>
  <c r="L520" i="216" s="1"/>
  <c r="H520" i="216"/>
  <c r="G520" i="216"/>
  <c r="I520" i="216" s="1"/>
  <c r="T519" i="216"/>
  <c r="S519" i="216"/>
  <c r="U519" i="216" s="1"/>
  <c r="Q519" i="216"/>
  <c r="P519" i="216"/>
  <c r="R519" i="216" s="1"/>
  <c r="N519" i="216"/>
  <c r="M519" i="216"/>
  <c r="O519" i="216" s="1"/>
  <c r="K519" i="216"/>
  <c r="J519" i="216"/>
  <c r="L519" i="216" s="1"/>
  <c r="H519" i="216"/>
  <c r="G519" i="216"/>
  <c r="I519" i="216" s="1"/>
  <c r="T518" i="216"/>
  <c r="S518" i="216"/>
  <c r="U518" i="216" s="1"/>
  <c r="Q518" i="216"/>
  <c r="P518" i="216"/>
  <c r="R518" i="216" s="1"/>
  <c r="N518" i="216"/>
  <c r="M518" i="216"/>
  <c r="O518" i="216" s="1"/>
  <c r="K518" i="216"/>
  <c r="J518" i="216"/>
  <c r="L518" i="216" s="1"/>
  <c r="H518" i="216"/>
  <c r="G518" i="216"/>
  <c r="I518" i="216" s="1"/>
  <c r="T517" i="216"/>
  <c r="S517" i="216"/>
  <c r="U517" i="216" s="1"/>
  <c r="Q517" i="216"/>
  <c r="P517" i="216"/>
  <c r="R517" i="216" s="1"/>
  <c r="N517" i="216"/>
  <c r="M517" i="216"/>
  <c r="O517" i="216" s="1"/>
  <c r="K517" i="216"/>
  <c r="J517" i="216"/>
  <c r="L517" i="216" s="1"/>
  <c r="H517" i="216"/>
  <c r="G517" i="216"/>
  <c r="I517" i="216" s="1"/>
  <c r="T516" i="216"/>
  <c r="S516" i="216"/>
  <c r="U516" i="216" s="1"/>
  <c r="Q516" i="216"/>
  <c r="P516" i="216"/>
  <c r="R516" i="216" s="1"/>
  <c r="N516" i="216"/>
  <c r="M516" i="216"/>
  <c r="O516" i="216" s="1"/>
  <c r="K516" i="216"/>
  <c r="J516" i="216"/>
  <c r="L516" i="216" s="1"/>
  <c r="H516" i="216"/>
  <c r="G516" i="216"/>
  <c r="I516" i="216" s="1"/>
  <c r="T515" i="216"/>
  <c r="S515" i="216"/>
  <c r="U515" i="216" s="1"/>
  <c r="Q515" i="216"/>
  <c r="P515" i="216"/>
  <c r="R515" i="216" s="1"/>
  <c r="N515" i="216"/>
  <c r="M515" i="216"/>
  <c r="O515" i="216" s="1"/>
  <c r="K515" i="216"/>
  <c r="J515" i="216"/>
  <c r="L515" i="216" s="1"/>
  <c r="H515" i="216"/>
  <c r="G515" i="216"/>
  <c r="I515" i="216" s="1"/>
  <c r="T514" i="216"/>
  <c r="S514" i="216"/>
  <c r="U514" i="216" s="1"/>
  <c r="Q514" i="216"/>
  <c r="P514" i="216"/>
  <c r="R514" i="216" s="1"/>
  <c r="N514" i="216"/>
  <c r="M514" i="216"/>
  <c r="O514" i="216" s="1"/>
  <c r="K514" i="216"/>
  <c r="J514" i="216"/>
  <c r="L514" i="216" s="1"/>
  <c r="H514" i="216"/>
  <c r="G514" i="216"/>
  <c r="I514" i="216" s="1"/>
  <c r="T513" i="216"/>
  <c r="S513" i="216"/>
  <c r="U513" i="216" s="1"/>
  <c r="Q513" i="216"/>
  <c r="P513" i="216"/>
  <c r="R513" i="216" s="1"/>
  <c r="N513" i="216"/>
  <c r="M513" i="216"/>
  <c r="O513" i="216" s="1"/>
  <c r="K513" i="216"/>
  <c r="J513" i="216"/>
  <c r="L513" i="216" s="1"/>
  <c r="H513" i="216"/>
  <c r="G513" i="216"/>
  <c r="I513" i="216" s="1"/>
  <c r="T512" i="216"/>
  <c r="S512" i="216"/>
  <c r="U512" i="216" s="1"/>
  <c r="Q512" i="216"/>
  <c r="P512" i="216"/>
  <c r="R512" i="216" s="1"/>
  <c r="N512" i="216"/>
  <c r="M512" i="216"/>
  <c r="O512" i="216" s="1"/>
  <c r="K512" i="216"/>
  <c r="J512" i="216"/>
  <c r="L512" i="216" s="1"/>
  <c r="H512" i="216"/>
  <c r="G512" i="216"/>
  <c r="I512" i="216" s="1"/>
  <c r="T511" i="216"/>
  <c r="S511" i="216"/>
  <c r="U511" i="216" s="1"/>
  <c r="Q511" i="216"/>
  <c r="P511" i="216"/>
  <c r="R511" i="216" s="1"/>
  <c r="N511" i="216"/>
  <c r="M511" i="216"/>
  <c r="O511" i="216" s="1"/>
  <c r="K511" i="216"/>
  <c r="J511" i="216"/>
  <c r="L511" i="216" s="1"/>
  <c r="H511" i="216"/>
  <c r="G511" i="216"/>
  <c r="I511" i="216" s="1"/>
  <c r="T510" i="216"/>
  <c r="S510" i="216"/>
  <c r="U510" i="216" s="1"/>
  <c r="Q510" i="216"/>
  <c r="P510" i="216"/>
  <c r="R510" i="216" s="1"/>
  <c r="N510" i="216"/>
  <c r="M510" i="216"/>
  <c r="O510" i="216" s="1"/>
  <c r="K510" i="216"/>
  <c r="J510" i="216"/>
  <c r="L510" i="216" s="1"/>
  <c r="H510" i="216"/>
  <c r="G510" i="216"/>
  <c r="I510" i="216" s="1"/>
  <c r="T509" i="216"/>
  <c r="S509" i="216"/>
  <c r="U509" i="216" s="1"/>
  <c r="Q509" i="216"/>
  <c r="P509" i="216"/>
  <c r="R509" i="216" s="1"/>
  <c r="N509" i="216"/>
  <c r="M509" i="216"/>
  <c r="O509" i="216" s="1"/>
  <c r="K509" i="216"/>
  <c r="J509" i="216"/>
  <c r="L509" i="216" s="1"/>
  <c r="H509" i="216"/>
  <c r="G509" i="216"/>
  <c r="I509" i="216" s="1"/>
  <c r="T508" i="216"/>
  <c r="S508" i="216"/>
  <c r="U508" i="216" s="1"/>
  <c r="Q508" i="216"/>
  <c r="P508" i="216"/>
  <c r="R508" i="216" s="1"/>
  <c r="N508" i="216"/>
  <c r="M508" i="216"/>
  <c r="O508" i="216" s="1"/>
  <c r="K508" i="216"/>
  <c r="J508" i="216"/>
  <c r="L508" i="216" s="1"/>
  <c r="H508" i="216"/>
  <c r="G508" i="216"/>
  <c r="I508" i="216" s="1"/>
  <c r="T507" i="216"/>
  <c r="S507" i="216"/>
  <c r="U507" i="216" s="1"/>
  <c r="Q507" i="216"/>
  <c r="P507" i="216"/>
  <c r="R507" i="216" s="1"/>
  <c r="N507" i="216"/>
  <c r="M507" i="216"/>
  <c r="O507" i="216" s="1"/>
  <c r="K507" i="216"/>
  <c r="J507" i="216"/>
  <c r="L507" i="216" s="1"/>
  <c r="H507" i="216"/>
  <c r="G507" i="216"/>
  <c r="I507" i="216" s="1"/>
  <c r="T506" i="216"/>
  <c r="S506" i="216"/>
  <c r="U506" i="216" s="1"/>
  <c r="Q506" i="216"/>
  <c r="P506" i="216"/>
  <c r="R506" i="216" s="1"/>
  <c r="N506" i="216"/>
  <c r="M506" i="216"/>
  <c r="O506" i="216" s="1"/>
  <c r="K506" i="216"/>
  <c r="J506" i="216"/>
  <c r="L506" i="216" s="1"/>
  <c r="H506" i="216"/>
  <c r="G506" i="216"/>
  <c r="I506" i="216" s="1"/>
  <c r="T505" i="216"/>
  <c r="S505" i="216"/>
  <c r="U505" i="216" s="1"/>
  <c r="Q505" i="216"/>
  <c r="P505" i="216"/>
  <c r="R505" i="216" s="1"/>
  <c r="N505" i="216"/>
  <c r="M505" i="216"/>
  <c r="O505" i="216" s="1"/>
  <c r="K505" i="216"/>
  <c r="J505" i="216"/>
  <c r="L505" i="216" s="1"/>
  <c r="H505" i="216"/>
  <c r="G505" i="216"/>
  <c r="I505" i="216" s="1"/>
  <c r="T504" i="216"/>
  <c r="S504" i="216"/>
  <c r="U504" i="216" s="1"/>
  <c r="Q504" i="216"/>
  <c r="P504" i="216"/>
  <c r="R504" i="216" s="1"/>
  <c r="N504" i="216"/>
  <c r="M504" i="216"/>
  <c r="O504" i="216" s="1"/>
  <c r="K504" i="216"/>
  <c r="J504" i="216"/>
  <c r="L504" i="216" s="1"/>
  <c r="H504" i="216"/>
  <c r="G504" i="216"/>
  <c r="I504" i="216" s="1"/>
  <c r="T503" i="216"/>
  <c r="S503" i="216"/>
  <c r="U503" i="216" s="1"/>
  <c r="Q503" i="216"/>
  <c r="P503" i="216"/>
  <c r="R503" i="216" s="1"/>
  <c r="N503" i="216"/>
  <c r="M503" i="216"/>
  <c r="O503" i="216" s="1"/>
  <c r="K503" i="216"/>
  <c r="J503" i="216"/>
  <c r="L503" i="216" s="1"/>
  <c r="H503" i="216"/>
  <c r="G503" i="216"/>
  <c r="I503" i="216" s="1"/>
  <c r="T502" i="216"/>
  <c r="S502" i="216"/>
  <c r="U502" i="216" s="1"/>
  <c r="Q502" i="216"/>
  <c r="P502" i="216"/>
  <c r="R502" i="216" s="1"/>
  <c r="N502" i="216"/>
  <c r="M502" i="216"/>
  <c r="O502" i="216" s="1"/>
  <c r="K502" i="216"/>
  <c r="J502" i="216"/>
  <c r="L502" i="216" s="1"/>
  <c r="H502" i="216"/>
  <c r="G502" i="216"/>
  <c r="I502" i="216" s="1"/>
  <c r="T501" i="216"/>
  <c r="S501" i="216"/>
  <c r="U501" i="216" s="1"/>
  <c r="Q501" i="216"/>
  <c r="P501" i="216"/>
  <c r="R501" i="216" s="1"/>
  <c r="N501" i="216"/>
  <c r="M501" i="216"/>
  <c r="O501" i="216" s="1"/>
  <c r="K501" i="216"/>
  <c r="J501" i="216"/>
  <c r="L501" i="216" s="1"/>
  <c r="H501" i="216"/>
  <c r="G501" i="216"/>
  <c r="I501" i="216" s="1"/>
  <c r="T500" i="216"/>
  <c r="S500" i="216"/>
  <c r="U500" i="216" s="1"/>
  <c r="Q500" i="216"/>
  <c r="P500" i="216"/>
  <c r="R500" i="216" s="1"/>
  <c r="N500" i="216"/>
  <c r="M500" i="216"/>
  <c r="O500" i="216" s="1"/>
  <c r="K500" i="216"/>
  <c r="J500" i="216"/>
  <c r="L500" i="216" s="1"/>
  <c r="H500" i="216"/>
  <c r="G500" i="216"/>
  <c r="I500" i="216" s="1"/>
  <c r="T499" i="216"/>
  <c r="S499" i="216"/>
  <c r="U499" i="216" s="1"/>
  <c r="Q499" i="216"/>
  <c r="P499" i="216"/>
  <c r="R499" i="216" s="1"/>
  <c r="N499" i="216"/>
  <c r="M499" i="216"/>
  <c r="O499" i="216" s="1"/>
  <c r="K499" i="216"/>
  <c r="J499" i="216"/>
  <c r="L499" i="216" s="1"/>
  <c r="H499" i="216"/>
  <c r="G499" i="216"/>
  <c r="I499" i="216" s="1"/>
  <c r="T498" i="216"/>
  <c r="S498" i="216"/>
  <c r="U498" i="216" s="1"/>
  <c r="Q498" i="216"/>
  <c r="P498" i="216"/>
  <c r="R498" i="216" s="1"/>
  <c r="N498" i="216"/>
  <c r="M498" i="216"/>
  <c r="O498" i="216" s="1"/>
  <c r="K498" i="216"/>
  <c r="J498" i="216"/>
  <c r="L498" i="216" s="1"/>
  <c r="H498" i="216"/>
  <c r="G498" i="216"/>
  <c r="I498" i="216" s="1"/>
  <c r="T497" i="216"/>
  <c r="S497" i="216"/>
  <c r="U497" i="216" s="1"/>
  <c r="Q497" i="216"/>
  <c r="P497" i="216"/>
  <c r="R497" i="216" s="1"/>
  <c r="N497" i="216"/>
  <c r="M497" i="216"/>
  <c r="O497" i="216" s="1"/>
  <c r="K497" i="216"/>
  <c r="J497" i="216"/>
  <c r="L497" i="216" s="1"/>
  <c r="H497" i="216"/>
  <c r="G497" i="216"/>
  <c r="I497" i="216" s="1"/>
  <c r="T496" i="216"/>
  <c r="S496" i="216"/>
  <c r="U496" i="216" s="1"/>
  <c r="Q496" i="216"/>
  <c r="P496" i="216"/>
  <c r="R496" i="216" s="1"/>
  <c r="N496" i="216"/>
  <c r="M496" i="216"/>
  <c r="O496" i="216" s="1"/>
  <c r="K496" i="216"/>
  <c r="J496" i="216"/>
  <c r="L496" i="216" s="1"/>
  <c r="H496" i="216"/>
  <c r="G496" i="216"/>
  <c r="I496" i="216" s="1"/>
  <c r="T495" i="216"/>
  <c r="S495" i="216"/>
  <c r="U495" i="216" s="1"/>
  <c r="Q495" i="216"/>
  <c r="P495" i="216"/>
  <c r="R495" i="216" s="1"/>
  <c r="N495" i="216"/>
  <c r="M495" i="216"/>
  <c r="O495" i="216" s="1"/>
  <c r="K495" i="216"/>
  <c r="J495" i="216"/>
  <c r="L495" i="216" s="1"/>
  <c r="H495" i="216"/>
  <c r="G495" i="216"/>
  <c r="I495" i="216" s="1"/>
  <c r="T494" i="216"/>
  <c r="S494" i="216"/>
  <c r="U494" i="216" s="1"/>
  <c r="Q494" i="216"/>
  <c r="P494" i="216"/>
  <c r="R494" i="216" s="1"/>
  <c r="N494" i="216"/>
  <c r="M494" i="216"/>
  <c r="O494" i="216" s="1"/>
  <c r="K494" i="216"/>
  <c r="J494" i="216"/>
  <c r="L494" i="216" s="1"/>
  <c r="H494" i="216"/>
  <c r="G494" i="216"/>
  <c r="I494" i="216" s="1"/>
  <c r="T493" i="216"/>
  <c r="S493" i="216"/>
  <c r="U493" i="216" s="1"/>
  <c r="Q493" i="216"/>
  <c r="P493" i="216"/>
  <c r="R493" i="216" s="1"/>
  <c r="N493" i="216"/>
  <c r="M493" i="216"/>
  <c r="O493" i="216" s="1"/>
  <c r="K493" i="216"/>
  <c r="J493" i="216"/>
  <c r="L493" i="216" s="1"/>
  <c r="H493" i="216"/>
  <c r="G493" i="216"/>
  <c r="I493" i="216" s="1"/>
  <c r="T492" i="216"/>
  <c r="S492" i="216"/>
  <c r="U492" i="216" s="1"/>
  <c r="Q492" i="216"/>
  <c r="P492" i="216"/>
  <c r="R492" i="216" s="1"/>
  <c r="N492" i="216"/>
  <c r="M492" i="216"/>
  <c r="O492" i="216" s="1"/>
  <c r="K492" i="216"/>
  <c r="J492" i="216"/>
  <c r="L492" i="216" s="1"/>
  <c r="H492" i="216"/>
  <c r="G492" i="216"/>
  <c r="I492" i="216" s="1"/>
  <c r="T491" i="216"/>
  <c r="S491" i="216"/>
  <c r="U491" i="216" s="1"/>
  <c r="Q491" i="216"/>
  <c r="P491" i="216"/>
  <c r="R491" i="216" s="1"/>
  <c r="N491" i="216"/>
  <c r="M491" i="216"/>
  <c r="O491" i="216" s="1"/>
  <c r="K491" i="216"/>
  <c r="J491" i="216"/>
  <c r="L491" i="216" s="1"/>
  <c r="H491" i="216"/>
  <c r="G491" i="216"/>
  <c r="I491" i="216" s="1"/>
  <c r="T490" i="216"/>
  <c r="S490" i="216"/>
  <c r="U490" i="216" s="1"/>
  <c r="Q490" i="216"/>
  <c r="P490" i="216"/>
  <c r="R490" i="216" s="1"/>
  <c r="N490" i="216"/>
  <c r="M490" i="216"/>
  <c r="O490" i="216" s="1"/>
  <c r="K490" i="216"/>
  <c r="J490" i="216"/>
  <c r="L490" i="216" s="1"/>
  <c r="H490" i="216"/>
  <c r="G490" i="216"/>
  <c r="I490" i="216" s="1"/>
  <c r="T489" i="216"/>
  <c r="S489" i="216"/>
  <c r="U489" i="216" s="1"/>
  <c r="Q489" i="216"/>
  <c r="P489" i="216"/>
  <c r="R489" i="216" s="1"/>
  <c r="N489" i="216"/>
  <c r="M489" i="216"/>
  <c r="O489" i="216" s="1"/>
  <c r="K489" i="216"/>
  <c r="J489" i="216"/>
  <c r="L489" i="216" s="1"/>
  <c r="H489" i="216"/>
  <c r="G489" i="216"/>
  <c r="I489" i="216" s="1"/>
  <c r="T488" i="216"/>
  <c r="S488" i="216"/>
  <c r="U488" i="216" s="1"/>
  <c r="Q488" i="216"/>
  <c r="P488" i="216"/>
  <c r="R488" i="216" s="1"/>
  <c r="N488" i="216"/>
  <c r="M488" i="216"/>
  <c r="O488" i="216" s="1"/>
  <c r="K488" i="216"/>
  <c r="J488" i="216"/>
  <c r="L488" i="216" s="1"/>
  <c r="H488" i="216"/>
  <c r="G488" i="216"/>
  <c r="I488" i="216" s="1"/>
  <c r="T487" i="216"/>
  <c r="S487" i="216"/>
  <c r="U487" i="216" s="1"/>
  <c r="Q487" i="216"/>
  <c r="P487" i="216"/>
  <c r="R487" i="216" s="1"/>
  <c r="N487" i="216"/>
  <c r="M487" i="216"/>
  <c r="O487" i="216" s="1"/>
  <c r="K487" i="216"/>
  <c r="J487" i="216"/>
  <c r="L487" i="216" s="1"/>
  <c r="H487" i="216"/>
  <c r="G487" i="216"/>
  <c r="I487" i="216" s="1"/>
  <c r="T486" i="216"/>
  <c r="S486" i="216"/>
  <c r="U486" i="216" s="1"/>
  <c r="Q486" i="216"/>
  <c r="P486" i="216"/>
  <c r="R486" i="216" s="1"/>
  <c r="N486" i="216"/>
  <c r="M486" i="216"/>
  <c r="O486" i="216" s="1"/>
  <c r="K486" i="216"/>
  <c r="J486" i="216"/>
  <c r="L486" i="216" s="1"/>
  <c r="H486" i="216"/>
  <c r="G486" i="216"/>
  <c r="I486" i="216" s="1"/>
  <c r="T485" i="216"/>
  <c r="S485" i="216"/>
  <c r="U485" i="216" s="1"/>
  <c r="Q485" i="216"/>
  <c r="P485" i="216"/>
  <c r="R485" i="216" s="1"/>
  <c r="N485" i="216"/>
  <c r="M485" i="216"/>
  <c r="O485" i="216" s="1"/>
  <c r="K485" i="216"/>
  <c r="J485" i="216"/>
  <c r="L485" i="216" s="1"/>
  <c r="H485" i="216"/>
  <c r="G485" i="216"/>
  <c r="I485" i="216" s="1"/>
  <c r="T484" i="216"/>
  <c r="S484" i="216"/>
  <c r="U484" i="216" s="1"/>
  <c r="Q484" i="216"/>
  <c r="P484" i="216"/>
  <c r="R484" i="216" s="1"/>
  <c r="N484" i="216"/>
  <c r="M484" i="216"/>
  <c r="O484" i="216" s="1"/>
  <c r="K484" i="216"/>
  <c r="J484" i="216"/>
  <c r="L484" i="216" s="1"/>
  <c r="H484" i="216"/>
  <c r="G484" i="216"/>
  <c r="I484" i="216" s="1"/>
  <c r="T483" i="216"/>
  <c r="S483" i="216"/>
  <c r="U483" i="216" s="1"/>
  <c r="Q483" i="216"/>
  <c r="P483" i="216"/>
  <c r="R483" i="216" s="1"/>
  <c r="N483" i="216"/>
  <c r="M483" i="216"/>
  <c r="O483" i="216" s="1"/>
  <c r="K483" i="216"/>
  <c r="J483" i="216"/>
  <c r="L483" i="216" s="1"/>
  <c r="H483" i="216"/>
  <c r="G483" i="216"/>
  <c r="I483" i="216" s="1"/>
  <c r="T482" i="216"/>
  <c r="S482" i="216"/>
  <c r="U482" i="216" s="1"/>
  <c r="Q482" i="216"/>
  <c r="P482" i="216"/>
  <c r="R482" i="216" s="1"/>
  <c r="N482" i="216"/>
  <c r="M482" i="216"/>
  <c r="O482" i="216" s="1"/>
  <c r="K482" i="216"/>
  <c r="J482" i="216"/>
  <c r="L482" i="216" s="1"/>
  <c r="H482" i="216"/>
  <c r="G482" i="216"/>
  <c r="I482" i="216" s="1"/>
  <c r="T481" i="216"/>
  <c r="S481" i="216"/>
  <c r="U481" i="216" s="1"/>
  <c r="Q481" i="216"/>
  <c r="P481" i="216"/>
  <c r="R481" i="216" s="1"/>
  <c r="N481" i="216"/>
  <c r="M481" i="216"/>
  <c r="O481" i="216" s="1"/>
  <c r="K481" i="216"/>
  <c r="J481" i="216"/>
  <c r="L481" i="216" s="1"/>
  <c r="H481" i="216"/>
  <c r="G481" i="216"/>
  <c r="I481" i="216" s="1"/>
  <c r="T480" i="216"/>
  <c r="S480" i="216"/>
  <c r="U480" i="216" s="1"/>
  <c r="Q480" i="216"/>
  <c r="P480" i="216"/>
  <c r="R480" i="216" s="1"/>
  <c r="N480" i="216"/>
  <c r="M480" i="216"/>
  <c r="O480" i="216" s="1"/>
  <c r="K480" i="216"/>
  <c r="J480" i="216"/>
  <c r="L480" i="216" s="1"/>
  <c r="H480" i="216"/>
  <c r="G480" i="216"/>
  <c r="I480" i="216" s="1"/>
  <c r="T479" i="216"/>
  <c r="S479" i="216"/>
  <c r="U479" i="216" s="1"/>
  <c r="Q479" i="216"/>
  <c r="P479" i="216"/>
  <c r="R479" i="216" s="1"/>
  <c r="N479" i="216"/>
  <c r="M479" i="216"/>
  <c r="O479" i="216" s="1"/>
  <c r="K479" i="216"/>
  <c r="J479" i="216"/>
  <c r="L479" i="216" s="1"/>
  <c r="H479" i="216"/>
  <c r="G479" i="216"/>
  <c r="I479" i="216" s="1"/>
  <c r="T478" i="216"/>
  <c r="S478" i="216"/>
  <c r="U478" i="216" s="1"/>
  <c r="Q478" i="216"/>
  <c r="P478" i="216"/>
  <c r="R478" i="216" s="1"/>
  <c r="N478" i="216"/>
  <c r="M478" i="216"/>
  <c r="O478" i="216" s="1"/>
  <c r="K478" i="216"/>
  <c r="J478" i="216"/>
  <c r="L478" i="216" s="1"/>
  <c r="H478" i="216"/>
  <c r="G478" i="216"/>
  <c r="I478" i="216" s="1"/>
  <c r="T477" i="216"/>
  <c r="S477" i="216"/>
  <c r="U477" i="216" s="1"/>
  <c r="Q477" i="216"/>
  <c r="P477" i="216"/>
  <c r="R477" i="216" s="1"/>
  <c r="N477" i="216"/>
  <c r="M477" i="216"/>
  <c r="O477" i="216" s="1"/>
  <c r="K477" i="216"/>
  <c r="J477" i="216"/>
  <c r="L477" i="216" s="1"/>
  <c r="H477" i="216"/>
  <c r="G477" i="216"/>
  <c r="I477" i="216" s="1"/>
  <c r="T476" i="216"/>
  <c r="S476" i="216"/>
  <c r="U476" i="216" s="1"/>
  <c r="Q476" i="216"/>
  <c r="P476" i="216"/>
  <c r="R476" i="216" s="1"/>
  <c r="N476" i="216"/>
  <c r="M476" i="216"/>
  <c r="O476" i="216" s="1"/>
  <c r="K476" i="216"/>
  <c r="J476" i="216"/>
  <c r="L476" i="216" s="1"/>
  <c r="H476" i="216"/>
  <c r="G476" i="216"/>
  <c r="I476" i="216" s="1"/>
  <c r="T475" i="216"/>
  <c r="S475" i="216"/>
  <c r="U475" i="216" s="1"/>
  <c r="Q475" i="216"/>
  <c r="P475" i="216"/>
  <c r="R475" i="216" s="1"/>
  <c r="N475" i="216"/>
  <c r="M475" i="216"/>
  <c r="O475" i="216" s="1"/>
  <c r="K475" i="216"/>
  <c r="J475" i="216"/>
  <c r="L475" i="216" s="1"/>
  <c r="H475" i="216"/>
  <c r="G475" i="216"/>
  <c r="I475" i="216" s="1"/>
  <c r="T474" i="216"/>
  <c r="S474" i="216"/>
  <c r="U474" i="216" s="1"/>
  <c r="Q474" i="216"/>
  <c r="P474" i="216"/>
  <c r="R474" i="216" s="1"/>
  <c r="N474" i="216"/>
  <c r="M474" i="216"/>
  <c r="O474" i="216" s="1"/>
  <c r="K474" i="216"/>
  <c r="J474" i="216"/>
  <c r="L474" i="216" s="1"/>
  <c r="H474" i="216"/>
  <c r="G474" i="216"/>
  <c r="I474" i="216" s="1"/>
  <c r="T473" i="216"/>
  <c r="S473" i="216"/>
  <c r="U473" i="216" s="1"/>
  <c r="Q473" i="216"/>
  <c r="P473" i="216"/>
  <c r="R473" i="216" s="1"/>
  <c r="N473" i="216"/>
  <c r="M473" i="216"/>
  <c r="O473" i="216" s="1"/>
  <c r="K473" i="216"/>
  <c r="J473" i="216"/>
  <c r="L473" i="216" s="1"/>
  <c r="H473" i="216"/>
  <c r="G473" i="216"/>
  <c r="I473" i="216" s="1"/>
  <c r="T472" i="216"/>
  <c r="S472" i="216"/>
  <c r="U472" i="216" s="1"/>
  <c r="Q472" i="216"/>
  <c r="P472" i="216"/>
  <c r="R472" i="216" s="1"/>
  <c r="N472" i="216"/>
  <c r="M472" i="216"/>
  <c r="O472" i="216" s="1"/>
  <c r="K472" i="216"/>
  <c r="J472" i="216"/>
  <c r="L472" i="216" s="1"/>
  <c r="H472" i="216"/>
  <c r="G472" i="216"/>
  <c r="I472" i="216" s="1"/>
  <c r="T471" i="216"/>
  <c r="S471" i="216"/>
  <c r="U471" i="216" s="1"/>
  <c r="Q471" i="216"/>
  <c r="P471" i="216"/>
  <c r="R471" i="216" s="1"/>
  <c r="N471" i="216"/>
  <c r="M471" i="216"/>
  <c r="O471" i="216" s="1"/>
  <c r="K471" i="216"/>
  <c r="J471" i="216"/>
  <c r="L471" i="216" s="1"/>
  <c r="H471" i="216"/>
  <c r="G471" i="216"/>
  <c r="I471" i="216" s="1"/>
  <c r="T470" i="216"/>
  <c r="S470" i="216"/>
  <c r="U470" i="216" s="1"/>
  <c r="Q470" i="216"/>
  <c r="P470" i="216"/>
  <c r="R470" i="216" s="1"/>
  <c r="N470" i="216"/>
  <c r="M470" i="216"/>
  <c r="O470" i="216" s="1"/>
  <c r="K470" i="216"/>
  <c r="J470" i="216"/>
  <c r="L470" i="216" s="1"/>
  <c r="H470" i="216"/>
  <c r="G470" i="216"/>
  <c r="I470" i="216" s="1"/>
  <c r="T469" i="216"/>
  <c r="S469" i="216"/>
  <c r="U469" i="216" s="1"/>
  <c r="Q469" i="216"/>
  <c r="P469" i="216"/>
  <c r="R469" i="216" s="1"/>
  <c r="N469" i="216"/>
  <c r="M469" i="216"/>
  <c r="O469" i="216" s="1"/>
  <c r="K469" i="216"/>
  <c r="J469" i="216"/>
  <c r="L469" i="216" s="1"/>
  <c r="H469" i="216"/>
  <c r="G469" i="216"/>
  <c r="I469" i="216" s="1"/>
  <c r="T468" i="216"/>
  <c r="S468" i="216"/>
  <c r="U468" i="216" s="1"/>
  <c r="Q468" i="216"/>
  <c r="P468" i="216"/>
  <c r="R468" i="216" s="1"/>
  <c r="N468" i="216"/>
  <c r="M468" i="216"/>
  <c r="O468" i="216" s="1"/>
  <c r="K468" i="216"/>
  <c r="J468" i="216"/>
  <c r="L468" i="216" s="1"/>
  <c r="H468" i="216"/>
  <c r="G468" i="216"/>
  <c r="I468" i="216" s="1"/>
  <c r="T467" i="216"/>
  <c r="S467" i="216"/>
  <c r="U467" i="216" s="1"/>
  <c r="Q467" i="216"/>
  <c r="P467" i="216"/>
  <c r="R467" i="216" s="1"/>
  <c r="N467" i="216"/>
  <c r="M467" i="216"/>
  <c r="O467" i="216" s="1"/>
  <c r="K467" i="216"/>
  <c r="J467" i="216"/>
  <c r="L467" i="216" s="1"/>
  <c r="H467" i="216"/>
  <c r="G467" i="216"/>
  <c r="I467" i="216" s="1"/>
  <c r="T466" i="216"/>
  <c r="S466" i="216"/>
  <c r="U466" i="216" s="1"/>
  <c r="Q466" i="216"/>
  <c r="P466" i="216"/>
  <c r="R466" i="216" s="1"/>
  <c r="N466" i="216"/>
  <c r="M466" i="216"/>
  <c r="O466" i="216" s="1"/>
  <c r="K466" i="216"/>
  <c r="J466" i="216"/>
  <c r="L466" i="216" s="1"/>
  <c r="H466" i="216"/>
  <c r="G466" i="216"/>
  <c r="I466" i="216" s="1"/>
  <c r="T465" i="216"/>
  <c r="S465" i="216"/>
  <c r="U465" i="216" s="1"/>
  <c r="Q465" i="216"/>
  <c r="P465" i="216"/>
  <c r="R465" i="216" s="1"/>
  <c r="N465" i="216"/>
  <c r="M465" i="216"/>
  <c r="O465" i="216" s="1"/>
  <c r="K465" i="216"/>
  <c r="J465" i="216"/>
  <c r="L465" i="216" s="1"/>
  <c r="H465" i="216"/>
  <c r="G465" i="216"/>
  <c r="I465" i="216" s="1"/>
  <c r="T464" i="216"/>
  <c r="S464" i="216"/>
  <c r="U464" i="216" s="1"/>
  <c r="Q464" i="216"/>
  <c r="P464" i="216"/>
  <c r="R464" i="216" s="1"/>
  <c r="N464" i="216"/>
  <c r="M464" i="216"/>
  <c r="O464" i="216" s="1"/>
  <c r="K464" i="216"/>
  <c r="J464" i="216"/>
  <c r="L464" i="216" s="1"/>
  <c r="H464" i="216"/>
  <c r="G464" i="216"/>
  <c r="I464" i="216" s="1"/>
  <c r="T463" i="216"/>
  <c r="S463" i="216"/>
  <c r="U463" i="216" s="1"/>
  <c r="Q463" i="216"/>
  <c r="P463" i="216"/>
  <c r="R463" i="216" s="1"/>
  <c r="N463" i="216"/>
  <c r="M463" i="216"/>
  <c r="O463" i="216" s="1"/>
  <c r="K463" i="216"/>
  <c r="J463" i="216"/>
  <c r="L463" i="216" s="1"/>
  <c r="H463" i="216"/>
  <c r="G463" i="216"/>
  <c r="I463" i="216" s="1"/>
  <c r="T462" i="216"/>
  <c r="S462" i="216"/>
  <c r="U462" i="216" s="1"/>
  <c r="Q462" i="216"/>
  <c r="P462" i="216"/>
  <c r="R462" i="216" s="1"/>
  <c r="N462" i="216"/>
  <c r="M462" i="216"/>
  <c r="O462" i="216" s="1"/>
  <c r="K462" i="216"/>
  <c r="J462" i="216"/>
  <c r="L462" i="216" s="1"/>
  <c r="H462" i="216"/>
  <c r="G462" i="216"/>
  <c r="I462" i="216" s="1"/>
  <c r="T461" i="216"/>
  <c r="S461" i="216"/>
  <c r="U461" i="216" s="1"/>
  <c r="Q461" i="216"/>
  <c r="P461" i="216"/>
  <c r="R461" i="216" s="1"/>
  <c r="N461" i="216"/>
  <c r="M461" i="216"/>
  <c r="O461" i="216" s="1"/>
  <c r="K461" i="216"/>
  <c r="J461" i="216"/>
  <c r="L461" i="216" s="1"/>
  <c r="H461" i="216"/>
  <c r="G461" i="216"/>
  <c r="I461" i="216" s="1"/>
  <c r="T460" i="216"/>
  <c r="S460" i="216"/>
  <c r="U460" i="216" s="1"/>
  <c r="Q460" i="216"/>
  <c r="P460" i="216"/>
  <c r="R460" i="216" s="1"/>
  <c r="N460" i="216"/>
  <c r="M460" i="216"/>
  <c r="O460" i="216" s="1"/>
  <c r="K460" i="216"/>
  <c r="J460" i="216"/>
  <c r="L460" i="216" s="1"/>
  <c r="H460" i="216"/>
  <c r="G460" i="216"/>
  <c r="I460" i="216" s="1"/>
  <c r="T459" i="216"/>
  <c r="S459" i="216"/>
  <c r="U459" i="216" s="1"/>
  <c r="Q459" i="216"/>
  <c r="P459" i="216"/>
  <c r="R459" i="216" s="1"/>
  <c r="N459" i="216"/>
  <c r="M459" i="216"/>
  <c r="O459" i="216" s="1"/>
  <c r="K459" i="216"/>
  <c r="J459" i="216"/>
  <c r="L459" i="216" s="1"/>
  <c r="H459" i="216"/>
  <c r="G459" i="216"/>
  <c r="I459" i="216" s="1"/>
  <c r="T458" i="216"/>
  <c r="S458" i="216"/>
  <c r="U458" i="216" s="1"/>
  <c r="Q458" i="216"/>
  <c r="P458" i="216"/>
  <c r="R458" i="216" s="1"/>
  <c r="N458" i="216"/>
  <c r="M458" i="216"/>
  <c r="O458" i="216" s="1"/>
  <c r="K458" i="216"/>
  <c r="J458" i="216"/>
  <c r="L458" i="216" s="1"/>
  <c r="H458" i="216"/>
  <c r="G458" i="216"/>
  <c r="I458" i="216" s="1"/>
  <c r="T457" i="216"/>
  <c r="S457" i="216"/>
  <c r="U457" i="216" s="1"/>
  <c r="Q457" i="216"/>
  <c r="P457" i="216"/>
  <c r="R457" i="216" s="1"/>
  <c r="N457" i="216"/>
  <c r="M457" i="216"/>
  <c r="O457" i="216" s="1"/>
  <c r="K457" i="216"/>
  <c r="J457" i="216"/>
  <c r="L457" i="216" s="1"/>
  <c r="H457" i="216"/>
  <c r="G457" i="216"/>
  <c r="I457" i="216" s="1"/>
  <c r="T456" i="216"/>
  <c r="S456" i="216"/>
  <c r="U456" i="216" s="1"/>
  <c r="Q456" i="216"/>
  <c r="P456" i="216"/>
  <c r="R456" i="216" s="1"/>
  <c r="N456" i="216"/>
  <c r="M456" i="216"/>
  <c r="O456" i="216" s="1"/>
  <c r="K456" i="216"/>
  <c r="J456" i="216"/>
  <c r="L456" i="216" s="1"/>
  <c r="H456" i="216"/>
  <c r="G456" i="216"/>
  <c r="I456" i="216" s="1"/>
  <c r="T455" i="216"/>
  <c r="S455" i="216"/>
  <c r="U455" i="216" s="1"/>
  <c r="Q455" i="216"/>
  <c r="P455" i="216"/>
  <c r="R455" i="216" s="1"/>
  <c r="N455" i="216"/>
  <c r="M455" i="216"/>
  <c r="O455" i="216" s="1"/>
  <c r="K455" i="216"/>
  <c r="J455" i="216"/>
  <c r="L455" i="216" s="1"/>
  <c r="H455" i="216"/>
  <c r="G455" i="216"/>
  <c r="I455" i="216" s="1"/>
  <c r="T454" i="216"/>
  <c r="S454" i="216"/>
  <c r="U454" i="216" s="1"/>
  <c r="Q454" i="216"/>
  <c r="P454" i="216"/>
  <c r="R454" i="216" s="1"/>
  <c r="N454" i="216"/>
  <c r="M454" i="216"/>
  <c r="O454" i="216" s="1"/>
  <c r="K454" i="216"/>
  <c r="J454" i="216"/>
  <c r="L454" i="216" s="1"/>
  <c r="H454" i="216"/>
  <c r="G454" i="216"/>
  <c r="I454" i="216" s="1"/>
  <c r="T453" i="216"/>
  <c r="S453" i="216"/>
  <c r="U453" i="216" s="1"/>
  <c r="Q453" i="216"/>
  <c r="P453" i="216"/>
  <c r="R453" i="216" s="1"/>
  <c r="N453" i="216"/>
  <c r="M453" i="216"/>
  <c r="O453" i="216" s="1"/>
  <c r="K453" i="216"/>
  <c r="J453" i="216"/>
  <c r="L453" i="216" s="1"/>
  <c r="H453" i="216"/>
  <c r="G453" i="216"/>
  <c r="I453" i="216" s="1"/>
  <c r="T452" i="216"/>
  <c r="S452" i="216"/>
  <c r="U452" i="216" s="1"/>
  <c r="Q452" i="216"/>
  <c r="P452" i="216"/>
  <c r="R452" i="216" s="1"/>
  <c r="N452" i="216"/>
  <c r="M452" i="216"/>
  <c r="O452" i="216" s="1"/>
  <c r="K452" i="216"/>
  <c r="J452" i="216"/>
  <c r="L452" i="216" s="1"/>
  <c r="H452" i="216"/>
  <c r="G452" i="216"/>
  <c r="I452" i="216" s="1"/>
  <c r="T451" i="216"/>
  <c r="S451" i="216"/>
  <c r="U451" i="216" s="1"/>
  <c r="Q451" i="216"/>
  <c r="P451" i="216"/>
  <c r="R451" i="216" s="1"/>
  <c r="N451" i="216"/>
  <c r="M451" i="216"/>
  <c r="O451" i="216" s="1"/>
  <c r="K451" i="216"/>
  <c r="J451" i="216"/>
  <c r="L451" i="216" s="1"/>
  <c r="H451" i="216"/>
  <c r="G451" i="216"/>
  <c r="I451" i="216" s="1"/>
  <c r="T450" i="216"/>
  <c r="S450" i="216"/>
  <c r="U450" i="216" s="1"/>
  <c r="Q450" i="216"/>
  <c r="P450" i="216"/>
  <c r="R450" i="216" s="1"/>
  <c r="N450" i="216"/>
  <c r="M450" i="216"/>
  <c r="O450" i="216" s="1"/>
  <c r="K450" i="216"/>
  <c r="J450" i="216"/>
  <c r="L450" i="216" s="1"/>
  <c r="H450" i="216"/>
  <c r="G450" i="216"/>
  <c r="I450" i="216" s="1"/>
  <c r="T449" i="216"/>
  <c r="S449" i="216"/>
  <c r="U449" i="216" s="1"/>
  <c r="Q449" i="216"/>
  <c r="P449" i="216"/>
  <c r="R449" i="216" s="1"/>
  <c r="N449" i="216"/>
  <c r="M449" i="216"/>
  <c r="O449" i="216" s="1"/>
  <c r="K449" i="216"/>
  <c r="J449" i="216"/>
  <c r="L449" i="216" s="1"/>
  <c r="H449" i="216"/>
  <c r="G449" i="216"/>
  <c r="I449" i="216" s="1"/>
  <c r="T448" i="216"/>
  <c r="S448" i="216"/>
  <c r="U448" i="216" s="1"/>
  <c r="Q448" i="216"/>
  <c r="P448" i="216"/>
  <c r="R448" i="216" s="1"/>
  <c r="N448" i="216"/>
  <c r="M448" i="216"/>
  <c r="O448" i="216" s="1"/>
  <c r="K448" i="216"/>
  <c r="J448" i="216"/>
  <c r="L448" i="216" s="1"/>
  <c r="H448" i="216"/>
  <c r="G448" i="216"/>
  <c r="I448" i="216" s="1"/>
  <c r="T447" i="216"/>
  <c r="S447" i="216"/>
  <c r="U447" i="216" s="1"/>
  <c r="Q447" i="216"/>
  <c r="P447" i="216"/>
  <c r="R447" i="216" s="1"/>
  <c r="N447" i="216"/>
  <c r="M447" i="216"/>
  <c r="O447" i="216" s="1"/>
  <c r="K447" i="216"/>
  <c r="J447" i="216"/>
  <c r="L447" i="216" s="1"/>
  <c r="H447" i="216"/>
  <c r="G447" i="216"/>
  <c r="I447" i="216" s="1"/>
  <c r="T446" i="216"/>
  <c r="S446" i="216"/>
  <c r="U446" i="216" s="1"/>
  <c r="Q446" i="216"/>
  <c r="P446" i="216"/>
  <c r="R446" i="216" s="1"/>
  <c r="N446" i="216"/>
  <c r="M446" i="216"/>
  <c r="O446" i="216" s="1"/>
  <c r="K446" i="216"/>
  <c r="J446" i="216"/>
  <c r="L446" i="216" s="1"/>
  <c r="H446" i="216"/>
  <c r="G446" i="216"/>
  <c r="I446" i="216" s="1"/>
  <c r="T445" i="216"/>
  <c r="S445" i="216"/>
  <c r="U445" i="216" s="1"/>
  <c r="Q445" i="216"/>
  <c r="P445" i="216"/>
  <c r="R445" i="216" s="1"/>
  <c r="N445" i="216"/>
  <c r="M445" i="216"/>
  <c r="O445" i="216" s="1"/>
  <c r="K445" i="216"/>
  <c r="J445" i="216"/>
  <c r="L445" i="216" s="1"/>
  <c r="H445" i="216"/>
  <c r="G445" i="216"/>
  <c r="I445" i="216" s="1"/>
  <c r="T444" i="216"/>
  <c r="S444" i="216"/>
  <c r="U444" i="216" s="1"/>
  <c r="Q444" i="216"/>
  <c r="P444" i="216"/>
  <c r="R444" i="216" s="1"/>
  <c r="N444" i="216"/>
  <c r="M444" i="216"/>
  <c r="O444" i="216" s="1"/>
  <c r="K444" i="216"/>
  <c r="J444" i="216"/>
  <c r="L444" i="216" s="1"/>
  <c r="H444" i="216"/>
  <c r="G444" i="216"/>
  <c r="I444" i="216" s="1"/>
  <c r="T443" i="216"/>
  <c r="S443" i="216"/>
  <c r="U443" i="216" s="1"/>
  <c r="Q443" i="216"/>
  <c r="P443" i="216"/>
  <c r="R443" i="216" s="1"/>
  <c r="N443" i="216"/>
  <c r="M443" i="216"/>
  <c r="O443" i="216" s="1"/>
  <c r="K443" i="216"/>
  <c r="J443" i="216"/>
  <c r="L443" i="216" s="1"/>
  <c r="H443" i="216"/>
  <c r="G443" i="216"/>
  <c r="I443" i="216" s="1"/>
  <c r="T442" i="216"/>
  <c r="S442" i="216"/>
  <c r="U442" i="216" s="1"/>
  <c r="Q442" i="216"/>
  <c r="P442" i="216"/>
  <c r="R442" i="216" s="1"/>
  <c r="N442" i="216"/>
  <c r="M442" i="216"/>
  <c r="O442" i="216" s="1"/>
  <c r="K442" i="216"/>
  <c r="J442" i="216"/>
  <c r="L442" i="216" s="1"/>
  <c r="H442" i="216"/>
  <c r="G442" i="216"/>
  <c r="I442" i="216" s="1"/>
  <c r="T441" i="216"/>
  <c r="S441" i="216"/>
  <c r="U441" i="216" s="1"/>
  <c r="Q441" i="216"/>
  <c r="P441" i="216"/>
  <c r="R441" i="216" s="1"/>
  <c r="N441" i="216"/>
  <c r="M441" i="216"/>
  <c r="O441" i="216" s="1"/>
  <c r="K441" i="216"/>
  <c r="J441" i="216"/>
  <c r="L441" i="216" s="1"/>
  <c r="H441" i="216"/>
  <c r="G441" i="216"/>
  <c r="I441" i="216" s="1"/>
  <c r="T440" i="216"/>
  <c r="S440" i="216"/>
  <c r="U440" i="216" s="1"/>
  <c r="Q440" i="216"/>
  <c r="P440" i="216"/>
  <c r="R440" i="216" s="1"/>
  <c r="N440" i="216"/>
  <c r="M440" i="216"/>
  <c r="O440" i="216" s="1"/>
  <c r="K440" i="216"/>
  <c r="J440" i="216"/>
  <c r="L440" i="216" s="1"/>
  <c r="H440" i="216"/>
  <c r="G440" i="216"/>
  <c r="I440" i="216" s="1"/>
  <c r="T439" i="216"/>
  <c r="S439" i="216"/>
  <c r="U439" i="216" s="1"/>
  <c r="Q439" i="216"/>
  <c r="P439" i="216"/>
  <c r="R439" i="216" s="1"/>
  <c r="N439" i="216"/>
  <c r="M439" i="216"/>
  <c r="O439" i="216" s="1"/>
  <c r="K439" i="216"/>
  <c r="J439" i="216"/>
  <c r="L439" i="216" s="1"/>
  <c r="H439" i="216"/>
  <c r="G439" i="216"/>
  <c r="I439" i="216" s="1"/>
  <c r="T438" i="216"/>
  <c r="S438" i="216"/>
  <c r="U438" i="216" s="1"/>
  <c r="Q438" i="216"/>
  <c r="P438" i="216"/>
  <c r="R438" i="216" s="1"/>
  <c r="N438" i="216"/>
  <c r="M438" i="216"/>
  <c r="O438" i="216" s="1"/>
  <c r="K438" i="216"/>
  <c r="J438" i="216"/>
  <c r="L438" i="216" s="1"/>
  <c r="H438" i="216"/>
  <c r="G438" i="216"/>
  <c r="I438" i="216" s="1"/>
  <c r="T437" i="216"/>
  <c r="S437" i="216"/>
  <c r="U437" i="216" s="1"/>
  <c r="Q437" i="216"/>
  <c r="P437" i="216"/>
  <c r="R437" i="216" s="1"/>
  <c r="N437" i="216"/>
  <c r="M437" i="216"/>
  <c r="O437" i="216" s="1"/>
  <c r="K437" i="216"/>
  <c r="J437" i="216"/>
  <c r="L437" i="216" s="1"/>
  <c r="H437" i="216"/>
  <c r="G437" i="216"/>
  <c r="I437" i="216" s="1"/>
  <c r="T436" i="216"/>
  <c r="S436" i="216"/>
  <c r="U436" i="216" s="1"/>
  <c r="Q436" i="216"/>
  <c r="P436" i="216"/>
  <c r="R436" i="216" s="1"/>
  <c r="N436" i="216"/>
  <c r="M436" i="216"/>
  <c r="O436" i="216" s="1"/>
  <c r="K436" i="216"/>
  <c r="J436" i="216"/>
  <c r="L436" i="216" s="1"/>
  <c r="H436" i="216"/>
  <c r="G436" i="216"/>
  <c r="I436" i="216" s="1"/>
  <c r="T435" i="216"/>
  <c r="S435" i="216"/>
  <c r="U435" i="216" s="1"/>
  <c r="Q435" i="216"/>
  <c r="P435" i="216"/>
  <c r="R435" i="216" s="1"/>
  <c r="N435" i="216"/>
  <c r="M435" i="216"/>
  <c r="O435" i="216" s="1"/>
  <c r="K435" i="216"/>
  <c r="J435" i="216"/>
  <c r="L435" i="216" s="1"/>
  <c r="H435" i="216"/>
  <c r="G435" i="216"/>
  <c r="I435" i="216" s="1"/>
  <c r="T434" i="216"/>
  <c r="S434" i="216"/>
  <c r="U434" i="216" s="1"/>
  <c r="Q434" i="216"/>
  <c r="P434" i="216"/>
  <c r="R434" i="216" s="1"/>
  <c r="N434" i="216"/>
  <c r="M434" i="216"/>
  <c r="O434" i="216" s="1"/>
  <c r="K434" i="216"/>
  <c r="J434" i="216"/>
  <c r="L434" i="216" s="1"/>
  <c r="H434" i="216"/>
  <c r="G434" i="216"/>
  <c r="I434" i="216" s="1"/>
  <c r="T433" i="216"/>
  <c r="S433" i="216"/>
  <c r="U433" i="216" s="1"/>
  <c r="Q433" i="216"/>
  <c r="P433" i="216"/>
  <c r="R433" i="216" s="1"/>
  <c r="N433" i="216"/>
  <c r="M433" i="216"/>
  <c r="O433" i="216" s="1"/>
  <c r="K433" i="216"/>
  <c r="J433" i="216"/>
  <c r="L433" i="216" s="1"/>
  <c r="H433" i="216"/>
  <c r="G433" i="216"/>
  <c r="I433" i="216" s="1"/>
  <c r="T432" i="216"/>
  <c r="S432" i="216"/>
  <c r="U432" i="216" s="1"/>
  <c r="Q432" i="216"/>
  <c r="P432" i="216"/>
  <c r="R432" i="216" s="1"/>
  <c r="N432" i="216"/>
  <c r="M432" i="216"/>
  <c r="O432" i="216" s="1"/>
  <c r="K432" i="216"/>
  <c r="J432" i="216"/>
  <c r="L432" i="216" s="1"/>
  <c r="H432" i="216"/>
  <c r="G432" i="216"/>
  <c r="I432" i="216" s="1"/>
  <c r="T431" i="216"/>
  <c r="S431" i="216"/>
  <c r="U431" i="216" s="1"/>
  <c r="Q431" i="216"/>
  <c r="P431" i="216"/>
  <c r="R431" i="216" s="1"/>
  <c r="N431" i="216"/>
  <c r="M431" i="216"/>
  <c r="O431" i="216" s="1"/>
  <c r="K431" i="216"/>
  <c r="J431" i="216"/>
  <c r="L431" i="216" s="1"/>
  <c r="H431" i="216"/>
  <c r="G431" i="216"/>
  <c r="I431" i="216" s="1"/>
  <c r="T430" i="216"/>
  <c r="S430" i="216"/>
  <c r="U430" i="216" s="1"/>
  <c r="Q430" i="216"/>
  <c r="P430" i="216"/>
  <c r="R430" i="216" s="1"/>
  <c r="N430" i="216"/>
  <c r="M430" i="216"/>
  <c r="O430" i="216" s="1"/>
  <c r="K430" i="216"/>
  <c r="J430" i="216"/>
  <c r="L430" i="216" s="1"/>
  <c r="H430" i="216"/>
  <c r="G430" i="216"/>
  <c r="I430" i="216" s="1"/>
  <c r="T429" i="216"/>
  <c r="S429" i="216"/>
  <c r="U429" i="216" s="1"/>
  <c r="Q429" i="216"/>
  <c r="P429" i="216"/>
  <c r="R429" i="216" s="1"/>
  <c r="N429" i="216"/>
  <c r="M429" i="216"/>
  <c r="O429" i="216" s="1"/>
  <c r="K429" i="216"/>
  <c r="J429" i="216"/>
  <c r="L429" i="216" s="1"/>
  <c r="H429" i="216"/>
  <c r="G429" i="216"/>
  <c r="I429" i="216" s="1"/>
  <c r="T428" i="216"/>
  <c r="S428" i="216"/>
  <c r="U428" i="216" s="1"/>
  <c r="Q428" i="216"/>
  <c r="P428" i="216"/>
  <c r="R428" i="216" s="1"/>
  <c r="N428" i="216"/>
  <c r="M428" i="216"/>
  <c r="O428" i="216" s="1"/>
  <c r="K428" i="216"/>
  <c r="J428" i="216"/>
  <c r="L428" i="216" s="1"/>
  <c r="H428" i="216"/>
  <c r="G428" i="216"/>
  <c r="I428" i="216" s="1"/>
  <c r="T427" i="216"/>
  <c r="S427" i="216"/>
  <c r="U427" i="216" s="1"/>
  <c r="Q427" i="216"/>
  <c r="P427" i="216"/>
  <c r="R427" i="216" s="1"/>
  <c r="N427" i="216"/>
  <c r="M427" i="216"/>
  <c r="O427" i="216" s="1"/>
  <c r="K427" i="216"/>
  <c r="J427" i="216"/>
  <c r="L427" i="216" s="1"/>
  <c r="H427" i="216"/>
  <c r="G427" i="216"/>
  <c r="I427" i="216" s="1"/>
  <c r="T426" i="216"/>
  <c r="S426" i="216"/>
  <c r="U426" i="216" s="1"/>
  <c r="Q426" i="216"/>
  <c r="P426" i="216"/>
  <c r="R426" i="216" s="1"/>
  <c r="N426" i="216"/>
  <c r="M426" i="216"/>
  <c r="O426" i="216" s="1"/>
  <c r="K426" i="216"/>
  <c r="J426" i="216"/>
  <c r="L426" i="216" s="1"/>
  <c r="H426" i="216"/>
  <c r="G426" i="216"/>
  <c r="I426" i="216" s="1"/>
  <c r="T425" i="216"/>
  <c r="S425" i="216"/>
  <c r="U425" i="216" s="1"/>
  <c r="Q425" i="216"/>
  <c r="P425" i="216"/>
  <c r="R425" i="216" s="1"/>
  <c r="N425" i="216"/>
  <c r="M425" i="216"/>
  <c r="O425" i="216" s="1"/>
  <c r="K425" i="216"/>
  <c r="J425" i="216"/>
  <c r="L425" i="216" s="1"/>
  <c r="H425" i="216"/>
  <c r="G425" i="216"/>
  <c r="I425" i="216" s="1"/>
  <c r="T424" i="216"/>
  <c r="S424" i="216"/>
  <c r="U424" i="216" s="1"/>
  <c r="Q424" i="216"/>
  <c r="P424" i="216"/>
  <c r="R424" i="216" s="1"/>
  <c r="N424" i="216"/>
  <c r="M424" i="216"/>
  <c r="O424" i="216" s="1"/>
  <c r="K424" i="216"/>
  <c r="J424" i="216"/>
  <c r="L424" i="216" s="1"/>
  <c r="H424" i="216"/>
  <c r="G424" i="216"/>
  <c r="I424" i="216" s="1"/>
  <c r="T423" i="216"/>
  <c r="S423" i="216"/>
  <c r="U423" i="216" s="1"/>
  <c r="Q423" i="216"/>
  <c r="P423" i="216"/>
  <c r="R423" i="216" s="1"/>
  <c r="N423" i="216"/>
  <c r="M423" i="216"/>
  <c r="O423" i="216" s="1"/>
  <c r="K423" i="216"/>
  <c r="J423" i="216"/>
  <c r="L423" i="216" s="1"/>
  <c r="H423" i="216"/>
  <c r="G423" i="216"/>
  <c r="I423" i="216" s="1"/>
  <c r="T422" i="216"/>
  <c r="S422" i="216"/>
  <c r="U422" i="216" s="1"/>
  <c r="Q422" i="216"/>
  <c r="P422" i="216"/>
  <c r="R422" i="216" s="1"/>
  <c r="N422" i="216"/>
  <c r="M422" i="216"/>
  <c r="O422" i="216" s="1"/>
  <c r="K422" i="216"/>
  <c r="J422" i="216"/>
  <c r="L422" i="216" s="1"/>
  <c r="H422" i="216"/>
  <c r="G422" i="216"/>
  <c r="I422" i="216" s="1"/>
  <c r="T421" i="216"/>
  <c r="S421" i="216"/>
  <c r="U421" i="216" s="1"/>
  <c r="Q421" i="216"/>
  <c r="P421" i="216"/>
  <c r="R421" i="216" s="1"/>
  <c r="N421" i="216"/>
  <c r="M421" i="216"/>
  <c r="O421" i="216" s="1"/>
  <c r="K421" i="216"/>
  <c r="J421" i="216"/>
  <c r="L421" i="216" s="1"/>
  <c r="H421" i="216"/>
  <c r="G421" i="216"/>
  <c r="I421" i="216" s="1"/>
  <c r="T420" i="216"/>
  <c r="S420" i="216"/>
  <c r="U420" i="216" s="1"/>
  <c r="Q420" i="216"/>
  <c r="P420" i="216"/>
  <c r="R420" i="216" s="1"/>
  <c r="N420" i="216"/>
  <c r="M420" i="216"/>
  <c r="O420" i="216" s="1"/>
  <c r="K420" i="216"/>
  <c r="J420" i="216"/>
  <c r="L420" i="216" s="1"/>
  <c r="H420" i="216"/>
  <c r="G420" i="216"/>
  <c r="I420" i="216" s="1"/>
  <c r="T419" i="216"/>
  <c r="S419" i="216"/>
  <c r="U419" i="216" s="1"/>
  <c r="Q419" i="216"/>
  <c r="P419" i="216"/>
  <c r="R419" i="216" s="1"/>
  <c r="N419" i="216"/>
  <c r="M419" i="216"/>
  <c r="O419" i="216" s="1"/>
  <c r="K419" i="216"/>
  <c r="J419" i="216"/>
  <c r="L419" i="216" s="1"/>
  <c r="H419" i="216"/>
  <c r="G419" i="216"/>
  <c r="I419" i="216" s="1"/>
  <c r="T418" i="216"/>
  <c r="S418" i="216"/>
  <c r="U418" i="216" s="1"/>
  <c r="Q418" i="216"/>
  <c r="P418" i="216"/>
  <c r="R418" i="216" s="1"/>
  <c r="N418" i="216"/>
  <c r="M418" i="216"/>
  <c r="O418" i="216" s="1"/>
  <c r="K418" i="216"/>
  <c r="J418" i="216"/>
  <c r="L418" i="216" s="1"/>
  <c r="H418" i="216"/>
  <c r="G418" i="216"/>
  <c r="I418" i="216" s="1"/>
  <c r="T417" i="216"/>
  <c r="S417" i="216"/>
  <c r="U417" i="216" s="1"/>
  <c r="Q417" i="216"/>
  <c r="P417" i="216"/>
  <c r="R417" i="216" s="1"/>
  <c r="N417" i="216"/>
  <c r="M417" i="216"/>
  <c r="O417" i="216" s="1"/>
  <c r="K417" i="216"/>
  <c r="J417" i="216"/>
  <c r="L417" i="216" s="1"/>
  <c r="H417" i="216"/>
  <c r="G417" i="216"/>
  <c r="I417" i="216" s="1"/>
  <c r="T416" i="216"/>
  <c r="S416" i="216"/>
  <c r="U416" i="216" s="1"/>
  <c r="Q416" i="216"/>
  <c r="P416" i="216"/>
  <c r="R416" i="216" s="1"/>
  <c r="N416" i="216"/>
  <c r="M416" i="216"/>
  <c r="O416" i="216" s="1"/>
  <c r="K416" i="216"/>
  <c r="J416" i="216"/>
  <c r="L416" i="216" s="1"/>
  <c r="H416" i="216"/>
  <c r="G416" i="216"/>
  <c r="I416" i="216" s="1"/>
  <c r="T415" i="216"/>
  <c r="S415" i="216"/>
  <c r="U415" i="216" s="1"/>
  <c r="Q415" i="216"/>
  <c r="P415" i="216"/>
  <c r="R415" i="216" s="1"/>
  <c r="N415" i="216"/>
  <c r="M415" i="216"/>
  <c r="O415" i="216" s="1"/>
  <c r="K415" i="216"/>
  <c r="J415" i="216"/>
  <c r="L415" i="216" s="1"/>
  <c r="H415" i="216"/>
  <c r="G415" i="216"/>
  <c r="I415" i="216" s="1"/>
  <c r="T414" i="216"/>
  <c r="S414" i="216"/>
  <c r="U414" i="216" s="1"/>
  <c r="Q414" i="216"/>
  <c r="P414" i="216"/>
  <c r="R414" i="216" s="1"/>
  <c r="N414" i="216"/>
  <c r="M414" i="216"/>
  <c r="O414" i="216" s="1"/>
  <c r="K414" i="216"/>
  <c r="J414" i="216"/>
  <c r="L414" i="216" s="1"/>
  <c r="H414" i="216"/>
  <c r="G414" i="216"/>
  <c r="I414" i="216" s="1"/>
  <c r="T413" i="216"/>
  <c r="S413" i="216"/>
  <c r="U413" i="216" s="1"/>
  <c r="Q413" i="216"/>
  <c r="P413" i="216"/>
  <c r="R413" i="216" s="1"/>
  <c r="N413" i="216"/>
  <c r="M413" i="216"/>
  <c r="O413" i="216" s="1"/>
  <c r="K413" i="216"/>
  <c r="J413" i="216"/>
  <c r="L413" i="216" s="1"/>
  <c r="H413" i="216"/>
  <c r="G413" i="216"/>
  <c r="I413" i="216" s="1"/>
  <c r="T412" i="216"/>
  <c r="S412" i="216"/>
  <c r="U412" i="216" s="1"/>
  <c r="Q412" i="216"/>
  <c r="P412" i="216"/>
  <c r="R412" i="216" s="1"/>
  <c r="N412" i="216"/>
  <c r="M412" i="216"/>
  <c r="O412" i="216" s="1"/>
  <c r="K412" i="216"/>
  <c r="J412" i="216"/>
  <c r="L412" i="216" s="1"/>
  <c r="H412" i="216"/>
  <c r="G412" i="216"/>
  <c r="I412" i="216" s="1"/>
  <c r="T411" i="216"/>
  <c r="S411" i="216"/>
  <c r="U411" i="216" s="1"/>
  <c r="Q411" i="216"/>
  <c r="P411" i="216"/>
  <c r="R411" i="216" s="1"/>
  <c r="N411" i="216"/>
  <c r="M411" i="216"/>
  <c r="O411" i="216" s="1"/>
  <c r="K411" i="216"/>
  <c r="J411" i="216"/>
  <c r="L411" i="216" s="1"/>
  <c r="H411" i="216"/>
  <c r="G411" i="216"/>
  <c r="I411" i="216" s="1"/>
  <c r="T410" i="216"/>
  <c r="S410" i="216"/>
  <c r="U410" i="216" s="1"/>
  <c r="Q410" i="216"/>
  <c r="P410" i="216"/>
  <c r="R410" i="216" s="1"/>
  <c r="N410" i="216"/>
  <c r="M410" i="216"/>
  <c r="O410" i="216" s="1"/>
  <c r="K410" i="216"/>
  <c r="J410" i="216"/>
  <c r="L410" i="216" s="1"/>
  <c r="H410" i="216"/>
  <c r="G410" i="216"/>
  <c r="I410" i="216" s="1"/>
  <c r="T409" i="216"/>
  <c r="S409" i="216"/>
  <c r="U409" i="216" s="1"/>
  <c r="Q409" i="216"/>
  <c r="P409" i="216"/>
  <c r="R409" i="216" s="1"/>
  <c r="N409" i="216"/>
  <c r="M409" i="216"/>
  <c r="O409" i="216" s="1"/>
  <c r="K409" i="216"/>
  <c r="J409" i="216"/>
  <c r="L409" i="216" s="1"/>
  <c r="H409" i="216"/>
  <c r="G409" i="216"/>
  <c r="I409" i="216" s="1"/>
  <c r="T408" i="216"/>
  <c r="S408" i="216"/>
  <c r="U408" i="216" s="1"/>
  <c r="Q408" i="216"/>
  <c r="P408" i="216"/>
  <c r="R408" i="216" s="1"/>
  <c r="N408" i="216"/>
  <c r="M408" i="216"/>
  <c r="O408" i="216" s="1"/>
  <c r="K408" i="216"/>
  <c r="J408" i="216"/>
  <c r="L408" i="216" s="1"/>
  <c r="H408" i="216"/>
  <c r="G408" i="216"/>
  <c r="I408" i="216" s="1"/>
  <c r="T407" i="216"/>
  <c r="S407" i="216"/>
  <c r="U407" i="216" s="1"/>
  <c r="Q407" i="216"/>
  <c r="P407" i="216"/>
  <c r="R407" i="216" s="1"/>
  <c r="N407" i="216"/>
  <c r="M407" i="216"/>
  <c r="O407" i="216" s="1"/>
  <c r="K407" i="216"/>
  <c r="J407" i="216"/>
  <c r="L407" i="216" s="1"/>
  <c r="H407" i="216"/>
  <c r="G407" i="216"/>
  <c r="I407" i="216" s="1"/>
  <c r="T406" i="216"/>
  <c r="S406" i="216"/>
  <c r="U406" i="216" s="1"/>
  <c r="Q406" i="216"/>
  <c r="P406" i="216"/>
  <c r="R406" i="216" s="1"/>
  <c r="N406" i="216"/>
  <c r="M406" i="216"/>
  <c r="O406" i="216" s="1"/>
  <c r="K406" i="216"/>
  <c r="J406" i="216"/>
  <c r="L406" i="216" s="1"/>
  <c r="H406" i="216"/>
  <c r="G406" i="216"/>
  <c r="I406" i="216" s="1"/>
  <c r="T405" i="216"/>
  <c r="S405" i="216"/>
  <c r="U405" i="216" s="1"/>
  <c r="Q405" i="216"/>
  <c r="P405" i="216"/>
  <c r="R405" i="216" s="1"/>
  <c r="N405" i="216"/>
  <c r="M405" i="216"/>
  <c r="O405" i="216" s="1"/>
  <c r="K405" i="216"/>
  <c r="J405" i="216"/>
  <c r="L405" i="216" s="1"/>
  <c r="H405" i="216"/>
  <c r="G405" i="216"/>
  <c r="I405" i="216" s="1"/>
  <c r="T404" i="216"/>
  <c r="S404" i="216"/>
  <c r="U404" i="216" s="1"/>
  <c r="Q404" i="216"/>
  <c r="P404" i="216"/>
  <c r="R404" i="216" s="1"/>
  <c r="N404" i="216"/>
  <c r="M404" i="216"/>
  <c r="O404" i="216" s="1"/>
  <c r="K404" i="216"/>
  <c r="J404" i="216"/>
  <c r="L404" i="216" s="1"/>
  <c r="H404" i="216"/>
  <c r="G404" i="216"/>
  <c r="I404" i="216" s="1"/>
  <c r="T403" i="216"/>
  <c r="S403" i="216"/>
  <c r="U403" i="216" s="1"/>
  <c r="Q403" i="216"/>
  <c r="P403" i="216"/>
  <c r="R403" i="216" s="1"/>
  <c r="N403" i="216"/>
  <c r="M403" i="216"/>
  <c r="O403" i="216" s="1"/>
  <c r="K403" i="216"/>
  <c r="J403" i="216"/>
  <c r="L403" i="216" s="1"/>
  <c r="H403" i="216"/>
  <c r="G403" i="216"/>
  <c r="I403" i="216" s="1"/>
  <c r="T402" i="216"/>
  <c r="S402" i="216"/>
  <c r="U402" i="216" s="1"/>
  <c r="Q402" i="216"/>
  <c r="P402" i="216"/>
  <c r="R402" i="216" s="1"/>
  <c r="N402" i="216"/>
  <c r="M402" i="216"/>
  <c r="O402" i="216" s="1"/>
  <c r="K402" i="216"/>
  <c r="J402" i="216"/>
  <c r="L402" i="216" s="1"/>
  <c r="H402" i="216"/>
  <c r="G402" i="216"/>
  <c r="I402" i="216" s="1"/>
  <c r="T401" i="216"/>
  <c r="S401" i="216"/>
  <c r="U401" i="216" s="1"/>
  <c r="Q401" i="216"/>
  <c r="P401" i="216"/>
  <c r="R401" i="216" s="1"/>
  <c r="N401" i="216"/>
  <c r="M401" i="216"/>
  <c r="O401" i="216" s="1"/>
  <c r="K401" i="216"/>
  <c r="J401" i="216"/>
  <c r="L401" i="216" s="1"/>
  <c r="H401" i="216"/>
  <c r="G401" i="216"/>
  <c r="I401" i="216" s="1"/>
  <c r="T400" i="216"/>
  <c r="S400" i="216"/>
  <c r="U400" i="216" s="1"/>
  <c r="Q400" i="216"/>
  <c r="P400" i="216"/>
  <c r="R400" i="216" s="1"/>
  <c r="N400" i="216"/>
  <c r="M400" i="216"/>
  <c r="O400" i="216" s="1"/>
  <c r="K400" i="216"/>
  <c r="J400" i="216"/>
  <c r="L400" i="216" s="1"/>
  <c r="H400" i="216"/>
  <c r="G400" i="216"/>
  <c r="I400" i="216" s="1"/>
  <c r="T399" i="216"/>
  <c r="S399" i="216"/>
  <c r="U399" i="216" s="1"/>
  <c r="Q399" i="216"/>
  <c r="P399" i="216"/>
  <c r="R399" i="216" s="1"/>
  <c r="N399" i="216"/>
  <c r="M399" i="216"/>
  <c r="O399" i="216" s="1"/>
  <c r="K399" i="216"/>
  <c r="J399" i="216"/>
  <c r="L399" i="216" s="1"/>
  <c r="H399" i="216"/>
  <c r="G399" i="216"/>
  <c r="I399" i="216" s="1"/>
  <c r="T398" i="216"/>
  <c r="S398" i="216"/>
  <c r="U398" i="216" s="1"/>
  <c r="Q398" i="216"/>
  <c r="P398" i="216"/>
  <c r="R398" i="216" s="1"/>
  <c r="N398" i="216"/>
  <c r="M398" i="216"/>
  <c r="O398" i="216" s="1"/>
  <c r="K398" i="216"/>
  <c r="J398" i="216"/>
  <c r="L398" i="216" s="1"/>
  <c r="H398" i="216"/>
  <c r="G398" i="216"/>
  <c r="I398" i="216" s="1"/>
  <c r="T397" i="216"/>
  <c r="S397" i="216"/>
  <c r="U397" i="216" s="1"/>
  <c r="Q397" i="216"/>
  <c r="P397" i="216"/>
  <c r="R397" i="216" s="1"/>
  <c r="N397" i="216"/>
  <c r="M397" i="216"/>
  <c r="O397" i="216" s="1"/>
  <c r="K397" i="216"/>
  <c r="J397" i="216"/>
  <c r="L397" i="216" s="1"/>
  <c r="H397" i="216"/>
  <c r="G397" i="216"/>
  <c r="I397" i="216" s="1"/>
  <c r="T396" i="216"/>
  <c r="S396" i="216"/>
  <c r="U396" i="216" s="1"/>
  <c r="Q396" i="216"/>
  <c r="P396" i="216"/>
  <c r="R396" i="216" s="1"/>
  <c r="N396" i="216"/>
  <c r="M396" i="216"/>
  <c r="O396" i="216" s="1"/>
  <c r="K396" i="216"/>
  <c r="J396" i="216"/>
  <c r="L396" i="216" s="1"/>
  <c r="H396" i="216"/>
  <c r="G396" i="216"/>
  <c r="I396" i="216" s="1"/>
  <c r="T395" i="216"/>
  <c r="S395" i="216"/>
  <c r="U395" i="216" s="1"/>
  <c r="Q395" i="216"/>
  <c r="P395" i="216"/>
  <c r="R395" i="216" s="1"/>
  <c r="N395" i="216"/>
  <c r="M395" i="216"/>
  <c r="O395" i="216" s="1"/>
  <c r="K395" i="216"/>
  <c r="J395" i="216"/>
  <c r="L395" i="216" s="1"/>
  <c r="H395" i="216"/>
  <c r="G395" i="216"/>
  <c r="I395" i="216" s="1"/>
  <c r="T394" i="216"/>
  <c r="S394" i="216"/>
  <c r="U394" i="216" s="1"/>
  <c r="Q394" i="216"/>
  <c r="P394" i="216"/>
  <c r="R394" i="216" s="1"/>
  <c r="N394" i="216"/>
  <c r="M394" i="216"/>
  <c r="O394" i="216" s="1"/>
  <c r="K394" i="216"/>
  <c r="J394" i="216"/>
  <c r="L394" i="216" s="1"/>
  <c r="H394" i="216"/>
  <c r="G394" i="216"/>
  <c r="I394" i="216" s="1"/>
  <c r="T393" i="216"/>
  <c r="S393" i="216"/>
  <c r="U393" i="216" s="1"/>
  <c r="Q393" i="216"/>
  <c r="P393" i="216"/>
  <c r="R393" i="216" s="1"/>
  <c r="N393" i="216"/>
  <c r="M393" i="216"/>
  <c r="O393" i="216" s="1"/>
  <c r="K393" i="216"/>
  <c r="J393" i="216"/>
  <c r="L393" i="216" s="1"/>
  <c r="H393" i="216"/>
  <c r="G393" i="216"/>
  <c r="I393" i="216" s="1"/>
  <c r="T392" i="216"/>
  <c r="S392" i="216"/>
  <c r="U392" i="216" s="1"/>
  <c r="Q392" i="216"/>
  <c r="P392" i="216"/>
  <c r="R392" i="216" s="1"/>
  <c r="N392" i="216"/>
  <c r="M392" i="216"/>
  <c r="O392" i="216" s="1"/>
  <c r="K392" i="216"/>
  <c r="J392" i="216"/>
  <c r="L392" i="216" s="1"/>
  <c r="H392" i="216"/>
  <c r="G392" i="216"/>
  <c r="I392" i="216" s="1"/>
  <c r="T391" i="216"/>
  <c r="S391" i="216"/>
  <c r="U391" i="216" s="1"/>
  <c r="Q391" i="216"/>
  <c r="P391" i="216"/>
  <c r="R391" i="216" s="1"/>
  <c r="N391" i="216"/>
  <c r="M391" i="216"/>
  <c r="O391" i="216" s="1"/>
  <c r="K391" i="216"/>
  <c r="J391" i="216"/>
  <c r="L391" i="216" s="1"/>
  <c r="H391" i="216"/>
  <c r="G391" i="216"/>
  <c r="I391" i="216" s="1"/>
  <c r="T390" i="216"/>
  <c r="S390" i="216"/>
  <c r="U390" i="216" s="1"/>
  <c r="Q390" i="216"/>
  <c r="P390" i="216"/>
  <c r="R390" i="216" s="1"/>
  <c r="N390" i="216"/>
  <c r="M390" i="216"/>
  <c r="O390" i="216" s="1"/>
  <c r="K390" i="216"/>
  <c r="J390" i="216"/>
  <c r="L390" i="216" s="1"/>
  <c r="H390" i="216"/>
  <c r="G390" i="216"/>
  <c r="I390" i="216" s="1"/>
  <c r="T389" i="216"/>
  <c r="S389" i="216"/>
  <c r="U389" i="216" s="1"/>
  <c r="Q389" i="216"/>
  <c r="P389" i="216"/>
  <c r="R389" i="216" s="1"/>
  <c r="N389" i="216"/>
  <c r="M389" i="216"/>
  <c r="O389" i="216" s="1"/>
  <c r="K389" i="216"/>
  <c r="J389" i="216"/>
  <c r="L389" i="216" s="1"/>
  <c r="H389" i="216"/>
  <c r="G389" i="216"/>
  <c r="I389" i="216" s="1"/>
  <c r="T388" i="216"/>
  <c r="S388" i="216"/>
  <c r="U388" i="216" s="1"/>
  <c r="Q388" i="216"/>
  <c r="P388" i="216"/>
  <c r="R388" i="216" s="1"/>
  <c r="N388" i="216"/>
  <c r="M388" i="216"/>
  <c r="O388" i="216" s="1"/>
  <c r="K388" i="216"/>
  <c r="J388" i="216"/>
  <c r="L388" i="216" s="1"/>
  <c r="H388" i="216"/>
  <c r="G388" i="216"/>
  <c r="I388" i="216" s="1"/>
  <c r="T387" i="216"/>
  <c r="S387" i="216"/>
  <c r="U387" i="216" s="1"/>
  <c r="Q387" i="216"/>
  <c r="P387" i="216"/>
  <c r="R387" i="216" s="1"/>
  <c r="N387" i="216"/>
  <c r="M387" i="216"/>
  <c r="O387" i="216" s="1"/>
  <c r="K387" i="216"/>
  <c r="J387" i="216"/>
  <c r="L387" i="216" s="1"/>
  <c r="H387" i="216"/>
  <c r="G387" i="216"/>
  <c r="I387" i="216" s="1"/>
  <c r="T386" i="216"/>
  <c r="S386" i="216"/>
  <c r="U386" i="216" s="1"/>
  <c r="Q386" i="216"/>
  <c r="P386" i="216"/>
  <c r="R386" i="216" s="1"/>
  <c r="N386" i="216"/>
  <c r="M386" i="216"/>
  <c r="O386" i="216" s="1"/>
  <c r="K386" i="216"/>
  <c r="J386" i="216"/>
  <c r="L386" i="216" s="1"/>
  <c r="H386" i="216"/>
  <c r="G386" i="216"/>
  <c r="I386" i="216" s="1"/>
  <c r="T385" i="216"/>
  <c r="S385" i="216"/>
  <c r="U385" i="216" s="1"/>
  <c r="Q385" i="216"/>
  <c r="P385" i="216"/>
  <c r="R385" i="216" s="1"/>
  <c r="N385" i="216"/>
  <c r="M385" i="216"/>
  <c r="O385" i="216" s="1"/>
  <c r="K385" i="216"/>
  <c r="J385" i="216"/>
  <c r="L385" i="216" s="1"/>
  <c r="H385" i="216"/>
  <c r="G385" i="216"/>
  <c r="I385" i="216" s="1"/>
  <c r="T384" i="216"/>
  <c r="S384" i="216"/>
  <c r="U384" i="216" s="1"/>
  <c r="Q384" i="216"/>
  <c r="P384" i="216"/>
  <c r="R384" i="216" s="1"/>
  <c r="N384" i="216"/>
  <c r="M384" i="216"/>
  <c r="O384" i="216" s="1"/>
  <c r="K384" i="216"/>
  <c r="J384" i="216"/>
  <c r="L384" i="216" s="1"/>
  <c r="H384" i="216"/>
  <c r="G384" i="216"/>
  <c r="I384" i="216" s="1"/>
  <c r="T383" i="216"/>
  <c r="S383" i="216"/>
  <c r="U383" i="216" s="1"/>
  <c r="Q383" i="216"/>
  <c r="P383" i="216"/>
  <c r="R383" i="216" s="1"/>
  <c r="N383" i="216"/>
  <c r="M383" i="216"/>
  <c r="O383" i="216" s="1"/>
  <c r="K383" i="216"/>
  <c r="J383" i="216"/>
  <c r="L383" i="216" s="1"/>
  <c r="H383" i="216"/>
  <c r="G383" i="216"/>
  <c r="I383" i="216" s="1"/>
  <c r="T382" i="216"/>
  <c r="S382" i="216"/>
  <c r="U382" i="216" s="1"/>
  <c r="Q382" i="216"/>
  <c r="P382" i="216"/>
  <c r="R382" i="216" s="1"/>
  <c r="N382" i="216"/>
  <c r="M382" i="216"/>
  <c r="O382" i="216" s="1"/>
  <c r="K382" i="216"/>
  <c r="J382" i="216"/>
  <c r="L382" i="216" s="1"/>
  <c r="H382" i="216"/>
  <c r="G382" i="216"/>
  <c r="I382" i="216" s="1"/>
  <c r="T381" i="216"/>
  <c r="S381" i="216"/>
  <c r="U381" i="216" s="1"/>
  <c r="Q381" i="216"/>
  <c r="P381" i="216"/>
  <c r="R381" i="216" s="1"/>
  <c r="N381" i="216"/>
  <c r="M381" i="216"/>
  <c r="O381" i="216" s="1"/>
  <c r="K381" i="216"/>
  <c r="J381" i="216"/>
  <c r="L381" i="216" s="1"/>
  <c r="H381" i="216"/>
  <c r="G381" i="216"/>
  <c r="I381" i="216" s="1"/>
  <c r="T380" i="216"/>
  <c r="S380" i="216"/>
  <c r="U380" i="216" s="1"/>
  <c r="Q380" i="216"/>
  <c r="P380" i="216"/>
  <c r="R380" i="216" s="1"/>
  <c r="N380" i="216"/>
  <c r="M380" i="216"/>
  <c r="O380" i="216" s="1"/>
  <c r="K380" i="216"/>
  <c r="J380" i="216"/>
  <c r="L380" i="216" s="1"/>
  <c r="H380" i="216"/>
  <c r="G380" i="216"/>
  <c r="I380" i="216" s="1"/>
  <c r="T379" i="216"/>
  <c r="S379" i="216"/>
  <c r="U379" i="216" s="1"/>
  <c r="Q379" i="216"/>
  <c r="P379" i="216"/>
  <c r="R379" i="216" s="1"/>
  <c r="N379" i="216"/>
  <c r="M379" i="216"/>
  <c r="O379" i="216" s="1"/>
  <c r="K379" i="216"/>
  <c r="J379" i="216"/>
  <c r="L379" i="216" s="1"/>
  <c r="H379" i="216"/>
  <c r="G379" i="216"/>
  <c r="I379" i="216" s="1"/>
  <c r="T378" i="216"/>
  <c r="S378" i="216"/>
  <c r="U378" i="216" s="1"/>
  <c r="Q378" i="216"/>
  <c r="P378" i="216"/>
  <c r="R378" i="216" s="1"/>
  <c r="N378" i="216"/>
  <c r="M378" i="216"/>
  <c r="O378" i="216" s="1"/>
  <c r="K378" i="216"/>
  <c r="J378" i="216"/>
  <c r="L378" i="216" s="1"/>
  <c r="H378" i="216"/>
  <c r="G378" i="216"/>
  <c r="I378" i="216" s="1"/>
  <c r="T377" i="216"/>
  <c r="S377" i="216"/>
  <c r="U377" i="216" s="1"/>
  <c r="Q377" i="216"/>
  <c r="P377" i="216"/>
  <c r="R377" i="216" s="1"/>
  <c r="N377" i="216"/>
  <c r="M377" i="216"/>
  <c r="O377" i="216" s="1"/>
  <c r="K377" i="216"/>
  <c r="J377" i="216"/>
  <c r="L377" i="216" s="1"/>
  <c r="H377" i="216"/>
  <c r="G377" i="216"/>
  <c r="I377" i="216" s="1"/>
  <c r="T376" i="216"/>
  <c r="S376" i="216"/>
  <c r="U376" i="216" s="1"/>
  <c r="Q376" i="216"/>
  <c r="P376" i="216"/>
  <c r="R376" i="216" s="1"/>
  <c r="N376" i="216"/>
  <c r="M376" i="216"/>
  <c r="O376" i="216" s="1"/>
  <c r="K376" i="216"/>
  <c r="J376" i="216"/>
  <c r="L376" i="216" s="1"/>
  <c r="H376" i="216"/>
  <c r="G376" i="216"/>
  <c r="I376" i="216" s="1"/>
  <c r="T375" i="216"/>
  <c r="S375" i="216"/>
  <c r="U375" i="216" s="1"/>
  <c r="Q375" i="216"/>
  <c r="P375" i="216"/>
  <c r="R375" i="216" s="1"/>
  <c r="N375" i="216"/>
  <c r="M375" i="216"/>
  <c r="O375" i="216" s="1"/>
  <c r="K375" i="216"/>
  <c r="J375" i="216"/>
  <c r="L375" i="216" s="1"/>
  <c r="H375" i="216"/>
  <c r="G375" i="216"/>
  <c r="I375" i="216" s="1"/>
  <c r="T374" i="216"/>
  <c r="S374" i="216"/>
  <c r="U374" i="216" s="1"/>
  <c r="Q374" i="216"/>
  <c r="P374" i="216"/>
  <c r="R374" i="216" s="1"/>
  <c r="N374" i="216"/>
  <c r="M374" i="216"/>
  <c r="O374" i="216" s="1"/>
  <c r="K374" i="216"/>
  <c r="J374" i="216"/>
  <c r="L374" i="216" s="1"/>
  <c r="H374" i="216"/>
  <c r="G374" i="216"/>
  <c r="I374" i="216" s="1"/>
  <c r="T373" i="216"/>
  <c r="S373" i="216"/>
  <c r="U373" i="216" s="1"/>
  <c r="Q373" i="216"/>
  <c r="P373" i="216"/>
  <c r="R373" i="216" s="1"/>
  <c r="N373" i="216"/>
  <c r="M373" i="216"/>
  <c r="O373" i="216" s="1"/>
  <c r="K373" i="216"/>
  <c r="J373" i="216"/>
  <c r="L373" i="216" s="1"/>
  <c r="H373" i="216"/>
  <c r="G373" i="216"/>
  <c r="I373" i="216" s="1"/>
  <c r="T372" i="216"/>
  <c r="S372" i="216"/>
  <c r="U372" i="216" s="1"/>
  <c r="Q372" i="216"/>
  <c r="P372" i="216"/>
  <c r="R372" i="216" s="1"/>
  <c r="N372" i="216"/>
  <c r="M372" i="216"/>
  <c r="O372" i="216" s="1"/>
  <c r="K372" i="216"/>
  <c r="J372" i="216"/>
  <c r="L372" i="216" s="1"/>
  <c r="H372" i="216"/>
  <c r="G372" i="216"/>
  <c r="I372" i="216" s="1"/>
  <c r="T371" i="216"/>
  <c r="S371" i="216"/>
  <c r="U371" i="216" s="1"/>
  <c r="Q371" i="216"/>
  <c r="P371" i="216"/>
  <c r="R371" i="216" s="1"/>
  <c r="N371" i="216"/>
  <c r="M371" i="216"/>
  <c r="O371" i="216" s="1"/>
  <c r="K371" i="216"/>
  <c r="J371" i="216"/>
  <c r="L371" i="216" s="1"/>
  <c r="H371" i="216"/>
  <c r="G371" i="216"/>
  <c r="I371" i="216" s="1"/>
  <c r="T370" i="216"/>
  <c r="S370" i="216"/>
  <c r="U370" i="216" s="1"/>
  <c r="Q370" i="216"/>
  <c r="P370" i="216"/>
  <c r="R370" i="216" s="1"/>
  <c r="N370" i="216"/>
  <c r="M370" i="216"/>
  <c r="O370" i="216" s="1"/>
  <c r="K370" i="216"/>
  <c r="J370" i="216"/>
  <c r="L370" i="216" s="1"/>
  <c r="H370" i="216"/>
  <c r="G370" i="216"/>
  <c r="I370" i="216" s="1"/>
  <c r="T369" i="216"/>
  <c r="S369" i="216"/>
  <c r="U369" i="216" s="1"/>
  <c r="Q369" i="216"/>
  <c r="P369" i="216"/>
  <c r="R369" i="216" s="1"/>
  <c r="N369" i="216"/>
  <c r="M369" i="216"/>
  <c r="O369" i="216" s="1"/>
  <c r="K369" i="216"/>
  <c r="J369" i="216"/>
  <c r="L369" i="216" s="1"/>
  <c r="H369" i="216"/>
  <c r="G369" i="216"/>
  <c r="I369" i="216" s="1"/>
  <c r="T368" i="216"/>
  <c r="S368" i="216"/>
  <c r="U368" i="216" s="1"/>
  <c r="Q368" i="216"/>
  <c r="P368" i="216"/>
  <c r="R368" i="216" s="1"/>
  <c r="N368" i="216"/>
  <c r="M368" i="216"/>
  <c r="O368" i="216" s="1"/>
  <c r="K368" i="216"/>
  <c r="J368" i="216"/>
  <c r="L368" i="216" s="1"/>
  <c r="H368" i="216"/>
  <c r="G368" i="216"/>
  <c r="I368" i="216" s="1"/>
  <c r="T367" i="216"/>
  <c r="S367" i="216"/>
  <c r="U367" i="216" s="1"/>
  <c r="Q367" i="216"/>
  <c r="P367" i="216"/>
  <c r="R367" i="216" s="1"/>
  <c r="N367" i="216"/>
  <c r="M367" i="216"/>
  <c r="O367" i="216" s="1"/>
  <c r="K367" i="216"/>
  <c r="J367" i="216"/>
  <c r="L367" i="216" s="1"/>
  <c r="H367" i="216"/>
  <c r="G367" i="216"/>
  <c r="I367" i="216" s="1"/>
  <c r="T366" i="216"/>
  <c r="S366" i="216"/>
  <c r="U366" i="216" s="1"/>
  <c r="Q366" i="216"/>
  <c r="P366" i="216"/>
  <c r="R366" i="216" s="1"/>
  <c r="N366" i="216"/>
  <c r="M366" i="216"/>
  <c r="O366" i="216" s="1"/>
  <c r="K366" i="216"/>
  <c r="J366" i="216"/>
  <c r="L366" i="216" s="1"/>
  <c r="H366" i="216"/>
  <c r="G366" i="216"/>
  <c r="I366" i="216" s="1"/>
  <c r="T365" i="216"/>
  <c r="S365" i="216"/>
  <c r="U365" i="216" s="1"/>
  <c r="Q365" i="216"/>
  <c r="P365" i="216"/>
  <c r="R365" i="216" s="1"/>
  <c r="N365" i="216"/>
  <c r="M365" i="216"/>
  <c r="O365" i="216" s="1"/>
  <c r="K365" i="216"/>
  <c r="J365" i="216"/>
  <c r="L365" i="216" s="1"/>
  <c r="H365" i="216"/>
  <c r="G365" i="216"/>
  <c r="I365" i="216" s="1"/>
  <c r="T364" i="216"/>
  <c r="S364" i="216"/>
  <c r="U364" i="216" s="1"/>
  <c r="Q364" i="216"/>
  <c r="P364" i="216"/>
  <c r="R364" i="216" s="1"/>
  <c r="N364" i="216"/>
  <c r="M364" i="216"/>
  <c r="O364" i="216" s="1"/>
  <c r="K364" i="216"/>
  <c r="J364" i="216"/>
  <c r="L364" i="216" s="1"/>
  <c r="H364" i="216"/>
  <c r="G364" i="216"/>
  <c r="I364" i="216" s="1"/>
  <c r="T363" i="216"/>
  <c r="S363" i="216"/>
  <c r="U363" i="216" s="1"/>
  <c r="Q363" i="216"/>
  <c r="P363" i="216"/>
  <c r="R363" i="216" s="1"/>
  <c r="N363" i="216"/>
  <c r="M363" i="216"/>
  <c r="O363" i="216" s="1"/>
  <c r="K363" i="216"/>
  <c r="J363" i="216"/>
  <c r="L363" i="216" s="1"/>
  <c r="H363" i="216"/>
  <c r="G363" i="216"/>
  <c r="I363" i="216" s="1"/>
  <c r="T362" i="216"/>
  <c r="S362" i="216"/>
  <c r="U362" i="216" s="1"/>
  <c r="Q362" i="216"/>
  <c r="P362" i="216"/>
  <c r="R362" i="216" s="1"/>
  <c r="N362" i="216"/>
  <c r="M362" i="216"/>
  <c r="O362" i="216" s="1"/>
  <c r="K362" i="216"/>
  <c r="J362" i="216"/>
  <c r="L362" i="216" s="1"/>
  <c r="H362" i="216"/>
  <c r="G362" i="216"/>
  <c r="I362" i="216" s="1"/>
  <c r="T361" i="216"/>
  <c r="S361" i="216"/>
  <c r="U361" i="216" s="1"/>
  <c r="Q361" i="216"/>
  <c r="P361" i="216"/>
  <c r="R361" i="216" s="1"/>
  <c r="N361" i="216"/>
  <c r="M361" i="216"/>
  <c r="O361" i="216" s="1"/>
  <c r="K361" i="216"/>
  <c r="J361" i="216"/>
  <c r="L361" i="216" s="1"/>
  <c r="H361" i="216"/>
  <c r="G361" i="216"/>
  <c r="I361" i="216" s="1"/>
  <c r="T360" i="216"/>
  <c r="S360" i="216"/>
  <c r="U360" i="216" s="1"/>
  <c r="Q360" i="216"/>
  <c r="P360" i="216"/>
  <c r="R360" i="216" s="1"/>
  <c r="N360" i="216"/>
  <c r="M360" i="216"/>
  <c r="O360" i="216" s="1"/>
  <c r="K360" i="216"/>
  <c r="J360" i="216"/>
  <c r="L360" i="216" s="1"/>
  <c r="H360" i="216"/>
  <c r="G360" i="216"/>
  <c r="I360" i="216" s="1"/>
  <c r="T359" i="216"/>
  <c r="S359" i="216"/>
  <c r="U359" i="216" s="1"/>
  <c r="Q359" i="216"/>
  <c r="P359" i="216"/>
  <c r="R359" i="216" s="1"/>
  <c r="N359" i="216"/>
  <c r="M359" i="216"/>
  <c r="O359" i="216" s="1"/>
  <c r="K359" i="216"/>
  <c r="J359" i="216"/>
  <c r="L359" i="216" s="1"/>
  <c r="H359" i="216"/>
  <c r="G359" i="216"/>
  <c r="I359" i="216" s="1"/>
  <c r="T358" i="216"/>
  <c r="S358" i="216"/>
  <c r="U358" i="216" s="1"/>
  <c r="Q358" i="216"/>
  <c r="P358" i="216"/>
  <c r="R358" i="216" s="1"/>
  <c r="N358" i="216"/>
  <c r="M358" i="216"/>
  <c r="O358" i="216" s="1"/>
  <c r="K358" i="216"/>
  <c r="J358" i="216"/>
  <c r="L358" i="216" s="1"/>
  <c r="H358" i="216"/>
  <c r="G358" i="216"/>
  <c r="I358" i="216" s="1"/>
  <c r="T357" i="216"/>
  <c r="S357" i="216"/>
  <c r="U357" i="216" s="1"/>
  <c r="Q357" i="216"/>
  <c r="P357" i="216"/>
  <c r="R357" i="216" s="1"/>
  <c r="N357" i="216"/>
  <c r="M357" i="216"/>
  <c r="O357" i="216" s="1"/>
  <c r="K357" i="216"/>
  <c r="J357" i="216"/>
  <c r="L357" i="216" s="1"/>
  <c r="H357" i="216"/>
  <c r="G357" i="216"/>
  <c r="I357" i="216" s="1"/>
  <c r="T356" i="216"/>
  <c r="S356" i="216"/>
  <c r="U356" i="216" s="1"/>
  <c r="Q356" i="216"/>
  <c r="P356" i="216"/>
  <c r="R356" i="216" s="1"/>
  <c r="N356" i="216"/>
  <c r="M356" i="216"/>
  <c r="O356" i="216" s="1"/>
  <c r="K356" i="216"/>
  <c r="J356" i="216"/>
  <c r="L356" i="216" s="1"/>
  <c r="H356" i="216"/>
  <c r="G356" i="216"/>
  <c r="I356" i="216" s="1"/>
  <c r="T355" i="216"/>
  <c r="S355" i="216"/>
  <c r="U355" i="216" s="1"/>
  <c r="Q355" i="216"/>
  <c r="P355" i="216"/>
  <c r="R355" i="216" s="1"/>
  <c r="N355" i="216"/>
  <c r="M355" i="216"/>
  <c r="O355" i="216" s="1"/>
  <c r="K355" i="216"/>
  <c r="J355" i="216"/>
  <c r="L355" i="216" s="1"/>
  <c r="H355" i="216"/>
  <c r="G355" i="216"/>
  <c r="I355" i="216" s="1"/>
  <c r="T354" i="216"/>
  <c r="S354" i="216"/>
  <c r="U354" i="216" s="1"/>
  <c r="Q354" i="216"/>
  <c r="P354" i="216"/>
  <c r="R354" i="216" s="1"/>
  <c r="N354" i="216"/>
  <c r="M354" i="216"/>
  <c r="O354" i="216" s="1"/>
  <c r="K354" i="216"/>
  <c r="J354" i="216"/>
  <c r="L354" i="216" s="1"/>
  <c r="H354" i="216"/>
  <c r="G354" i="216"/>
  <c r="I354" i="216" s="1"/>
  <c r="T353" i="216"/>
  <c r="S353" i="216"/>
  <c r="U353" i="216" s="1"/>
  <c r="Q353" i="216"/>
  <c r="P353" i="216"/>
  <c r="R353" i="216" s="1"/>
  <c r="N353" i="216"/>
  <c r="M353" i="216"/>
  <c r="O353" i="216" s="1"/>
  <c r="K353" i="216"/>
  <c r="J353" i="216"/>
  <c r="L353" i="216" s="1"/>
  <c r="H353" i="216"/>
  <c r="G353" i="216"/>
  <c r="I353" i="216" s="1"/>
  <c r="T352" i="216"/>
  <c r="S352" i="216"/>
  <c r="U352" i="216" s="1"/>
  <c r="Q352" i="216"/>
  <c r="P352" i="216"/>
  <c r="R352" i="216" s="1"/>
  <c r="N352" i="216"/>
  <c r="M352" i="216"/>
  <c r="O352" i="216" s="1"/>
  <c r="K352" i="216"/>
  <c r="J352" i="216"/>
  <c r="L352" i="216" s="1"/>
  <c r="H352" i="216"/>
  <c r="G352" i="216"/>
  <c r="I352" i="216" s="1"/>
  <c r="T351" i="216"/>
  <c r="S351" i="216"/>
  <c r="U351" i="216" s="1"/>
  <c r="Q351" i="216"/>
  <c r="P351" i="216"/>
  <c r="R351" i="216" s="1"/>
  <c r="N351" i="216"/>
  <c r="M351" i="216"/>
  <c r="O351" i="216" s="1"/>
  <c r="K351" i="216"/>
  <c r="J351" i="216"/>
  <c r="L351" i="216" s="1"/>
  <c r="H351" i="216"/>
  <c r="G351" i="216"/>
  <c r="I351" i="216" s="1"/>
  <c r="T350" i="216"/>
  <c r="S350" i="216"/>
  <c r="U350" i="216" s="1"/>
  <c r="Q350" i="216"/>
  <c r="P350" i="216"/>
  <c r="R350" i="216" s="1"/>
  <c r="N350" i="216"/>
  <c r="M350" i="216"/>
  <c r="O350" i="216" s="1"/>
  <c r="K350" i="216"/>
  <c r="J350" i="216"/>
  <c r="L350" i="216" s="1"/>
  <c r="H350" i="216"/>
  <c r="G350" i="216"/>
  <c r="I350" i="216" s="1"/>
  <c r="T349" i="216"/>
  <c r="S349" i="216"/>
  <c r="U349" i="216" s="1"/>
  <c r="Q349" i="216"/>
  <c r="P349" i="216"/>
  <c r="R349" i="216" s="1"/>
  <c r="N349" i="216"/>
  <c r="M349" i="216"/>
  <c r="O349" i="216" s="1"/>
  <c r="K349" i="216"/>
  <c r="J349" i="216"/>
  <c r="L349" i="216" s="1"/>
  <c r="H349" i="216"/>
  <c r="G349" i="216"/>
  <c r="I349" i="216" s="1"/>
  <c r="T348" i="216"/>
  <c r="S348" i="216"/>
  <c r="U348" i="216" s="1"/>
  <c r="Q348" i="216"/>
  <c r="P348" i="216"/>
  <c r="R348" i="216" s="1"/>
  <c r="N348" i="216"/>
  <c r="M348" i="216"/>
  <c r="O348" i="216" s="1"/>
  <c r="K348" i="216"/>
  <c r="J348" i="216"/>
  <c r="L348" i="216" s="1"/>
  <c r="H348" i="216"/>
  <c r="G348" i="216"/>
  <c r="I348" i="216" s="1"/>
  <c r="T347" i="216"/>
  <c r="S347" i="216"/>
  <c r="U347" i="216" s="1"/>
  <c r="Q347" i="216"/>
  <c r="P347" i="216"/>
  <c r="R347" i="216" s="1"/>
  <c r="N347" i="216"/>
  <c r="M347" i="216"/>
  <c r="O347" i="216" s="1"/>
  <c r="K347" i="216"/>
  <c r="J347" i="216"/>
  <c r="L347" i="216" s="1"/>
  <c r="H347" i="216"/>
  <c r="G347" i="216"/>
  <c r="I347" i="216" s="1"/>
  <c r="T346" i="216"/>
  <c r="S346" i="216"/>
  <c r="U346" i="216" s="1"/>
  <c r="Q346" i="216"/>
  <c r="P346" i="216"/>
  <c r="R346" i="216" s="1"/>
  <c r="N346" i="216"/>
  <c r="M346" i="216"/>
  <c r="O346" i="216" s="1"/>
  <c r="K346" i="216"/>
  <c r="J346" i="216"/>
  <c r="L346" i="216" s="1"/>
  <c r="H346" i="216"/>
  <c r="G346" i="216"/>
  <c r="I346" i="216" s="1"/>
  <c r="T345" i="216"/>
  <c r="S345" i="216"/>
  <c r="U345" i="216" s="1"/>
  <c r="Q345" i="216"/>
  <c r="P345" i="216"/>
  <c r="R345" i="216" s="1"/>
  <c r="N345" i="216"/>
  <c r="M345" i="216"/>
  <c r="O345" i="216" s="1"/>
  <c r="K345" i="216"/>
  <c r="J345" i="216"/>
  <c r="L345" i="216" s="1"/>
  <c r="H345" i="216"/>
  <c r="G345" i="216"/>
  <c r="I345" i="216" s="1"/>
  <c r="T344" i="216"/>
  <c r="S344" i="216"/>
  <c r="U344" i="216" s="1"/>
  <c r="Q344" i="216"/>
  <c r="P344" i="216"/>
  <c r="R344" i="216" s="1"/>
  <c r="N344" i="216"/>
  <c r="M344" i="216"/>
  <c r="O344" i="216" s="1"/>
  <c r="K344" i="216"/>
  <c r="J344" i="216"/>
  <c r="L344" i="216" s="1"/>
  <c r="H344" i="216"/>
  <c r="G344" i="216"/>
  <c r="I344" i="216" s="1"/>
  <c r="T343" i="216"/>
  <c r="S343" i="216"/>
  <c r="U343" i="216" s="1"/>
  <c r="Q343" i="216"/>
  <c r="P343" i="216"/>
  <c r="R343" i="216" s="1"/>
  <c r="N343" i="216"/>
  <c r="M343" i="216"/>
  <c r="O343" i="216" s="1"/>
  <c r="K343" i="216"/>
  <c r="J343" i="216"/>
  <c r="L343" i="216" s="1"/>
  <c r="H343" i="216"/>
  <c r="G343" i="216"/>
  <c r="I343" i="216" s="1"/>
  <c r="T342" i="216"/>
  <c r="S342" i="216"/>
  <c r="U342" i="216" s="1"/>
  <c r="Q342" i="216"/>
  <c r="P342" i="216"/>
  <c r="R342" i="216" s="1"/>
  <c r="N342" i="216"/>
  <c r="M342" i="216"/>
  <c r="O342" i="216" s="1"/>
  <c r="K342" i="216"/>
  <c r="J342" i="216"/>
  <c r="L342" i="216" s="1"/>
  <c r="H342" i="216"/>
  <c r="G342" i="216"/>
  <c r="I342" i="216" s="1"/>
  <c r="T341" i="216"/>
  <c r="S341" i="216"/>
  <c r="U341" i="216" s="1"/>
  <c r="Q341" i="216"/>
  <c r="P341" i="216"/>
  <c r="R341" i="216" s="1"/>
  <c r="N341" i="216"/>
  <c r="M341" i="216"/>
  <c r="O341" i="216" s="1"/>
  <c r="K341" i="216"/>
  <c r="J341" i="216"/>
  <c r="L341" i="216" s="1"/>
  <c r="H341" i="216"/>
  <c r="G341" i="216"/>
  <c r="I341" i="216" s="1"/>
  <c r="T340" i="216"/>
  <c r="S340" i="216"/>
  <c r="U340" i="216" s="1"/>
  <c r="Q340" i="216"/>
  <c r="P340" i="216"/>
  <c r="R340" i="216" s="1"/>
  <c r="N340" i="216"/>
  <c r="M340" i="216"/>
  <c r="O340" i="216" s="1"/>
  <c r="K340" i="216"/>
  <c r="J340" i="216"/>
  <c r="L340" i="216" s="1"/>
  <c r="H340" i="216"/>
  <c r="G340" i="216"/>
  <c r="I340" i="216" s="1"/>
  <c r="T339" i="216"/>
  <c r="S339" i="216"/>
  <c r="U339" i="216" s="1"/>
  <c r="Q339" i="216"/>
  <c r="P339" i="216"/>
  <c r="R339" i="216" s="1"/>
  <c r="N339" i="216"/>
  <c r="M339" i="216"/>
  <c r="O339" i="216" s="1"/>
  <c r="K339" i="216"/>
  <c r="J339" i="216"/>
  <c r="L339" i="216" s="1"/>
  <c r="H339" i="216"/>
  <c r="G339" i="216"/>
  <c r="I339" i="216" s="1"/>
  <c r="T338" i="216"/>
  <c r="S338" i="216"/>
  <c r="U338" i="216" s="1"/>
  <c r="Q338" i="216"/>
  <c r="P338" i="216"/>
  <c r="R338" i="216" s="1"/>
  <c r="N338" i="216"/>
  <c r="M338" i="216"/>
  <c r="O338" i="216" s="1"/>
  <c r="K338" i="216"/>
  <c r="J338" i="216"/>
  <c r="L338" i="216" s="1"/>
  <c r="H338" i="216"/>
  <c r="G338" i="216"/>
  <c r="I338" i="216" s="1"/>
  <c r="T337" i="216"/>
  <c r="S337" i="216"/>
  <c r="U337" i="216" s="1"/>
  <c r="Q337" i="216"/>
  <c r="P337" i="216"/>
  <c r="R337" i="216" s="1"/>
  <c r="N337" i="216"/>
  <c r="M337" i="216"/>
  <c r="O337" i="216" s="1"/>
  <c r="K337" i="216"/>
  <c r="J337" i="216"/>
  <c r="L337" i="216" s="1"/>
  <c r="H337" i="216"/>
  <c r="G337" i="216"/>
  <c r="I337" i="216" s="1"/>
  <c r="T336" i="216"/>
  <c r="S336" i="216"/>
  <c r="U336" i="216" s="1"/>
  <c r="Q336" i="216"/>
  <c r="P336" i="216"/>
  <c r="R336" i="216" s="1"/>
  <c r="N336" i="216"/>
  <c r="M336" i="216"/>
  <c r="O336" i="216" s="1"/>
  <c r="K336" i="216"/>
  <c r="J336" i="216"/>
  <c r="L336" i="216" s="1"/>
  <c r="H336" i="216"/>
  <c r="G336" i="216"/>
  <c r="I336" i="216" s="1"/>
  <c r="T335" i="216"/>
  <c r="S335" i="216"/>
  <c r="U335" i="216" s="1"/>
  <c r="Q335" i="216"/>
  <c r="P335" i="216"/>
  <c r="R335" i="216" s="1"/>
  <c r="N335" i="216"/>
  <c r="M335" i="216"/>
  <c r="O335" i="216" s="1"/>
  <c r="K335" i="216"/>
  <c r="J335" i="216"/>
  <c r="L335" i="216" s="1"/>
  <c r="H335" i="216"/>
  <c r="G335" i="216"/>
  <c r="I335" i="216" s="1"/>
  <c r="T334" i="216"/>
  <c r="S334" i="216"/>
  <c r="U334" i="216" s="1"/>
  <c r="Q334" i="216"/>
  <c r="P334" i="216"/>
  <c r="R334" i="216" s="1"/>
  <c r="N334" i="216"/>
  <c r="M334" i="216"/>
  <c r="O334" i="216" s="1"/>
  <c r="K334" i="216"/>
  <c r="J334" i="216"/>
  <c r="L334" i="216" s="1"/>
  <c r="H334" i="216"/>
  <c r="G334" i="216"/>
  <c r="I334" i="216" s="1"/>
  <c r="T333" i="216"/>
  <c r="S333" i="216"/>
  <c r="U333" i="216" s="1"/>
  <c r="Q333" i="216"/>
  <c r="P333" i="216"/>
  <c r="R333" i="216" s="1"/>
  <c r="N333" i="216"/>
  <c r="M333" i="216"/>
  <c r="O333" i="216" s="1"/>
  <c r="K333" i="216"/>
  <c r="J333" i="216"/>
  <c r="L333" i="216" s="1"/>
  <c r="H333" i="216"/>
  <c r="G333" i="216"/>
  <c r="I333" i="216" s="1"/>
  <c r="T332" i="216"/>
  <c r="S332" i="216"/>
  <c r="U332" i="216" s="1"/>
  <c r="Q332" i="216"/>
  <c r="P332" i="216"/>
  <c r="R332" i="216" s="1"/>
  <c r="N332" i="216"/>
  <c r="M332" i="216"/>
  <c r="O332" i="216" s="1"/>
  <c r="K332" i="216"/>
  <c r="J332" i="216"/>
  <c r="L332" i="216" s="1"/>
  <c r="H332" i="216"/>
  <c r="G332" i="216"/>
  <c r="I332" i="216" s="1"/>
  <c r="T331" i="216"/>
  <c r="S331" i="216"/>
  <c r="U331" i="216" s="1"/>
  <c r="Q331" i="216"/>
  <c r="P331" i="216"/>
  <c r="R331" i="216" s="1"/>
  <c r="N331" i="216"/>
  <c r="M331" i="216"/>
  <c r="O331" i="216" s="1"/>
  <c r="K331" i="216"/>
  <c r="J331" i="216"/>
  <c r="L331" i="216" s="1"/>
  <c r="H331" i="216"/>
  <c r="G331" i="216"/>
  <c r="I331" i="216" s="1"/>
  <c r="T330" i="216"/>
  <c r="S330" i="216"/>
  <c r="U330" i="216" s="1"/>
  <c r="Q330" i="216"/>
  <c r="P330" i="216"/>
  <c r="R330" i="216" s="1"/>
  <c r="N330" i="216"/>
  <c r="M330" i="216"/>
  <c r="O330" i="216" s="1"/>
  <c r="K330" i="216"/>
  <c r="J330" i="216"/>
  <c r="L330" i="216" s="1"/>
  <c r="H330" i="216"/>
  <c r="G330" i="216"/>
  <c r="I330" i="216" s="1"/>
  <c r="T329" i="216"/>
  <c r="S329" i="216"/>
  <c r="U329" i="216" s="1"/>
  <c r="Q329" i="216"/>
  <c r="P329" i="216"/>
  <c r="R329" i="216" s="1"/>
  <c r="N329" i="216"/>
  <c r="M329" i="216"/>
  <c r="O329" i="216" s="1"/>
  <c r="K329" i="216"/>
  <c r="J329" i="216"/>
  <c r="L329" i="216" s="1"/>
  <c r="H329" i="216"/>
  <c r="G329" i="216"/>
  <c r="I329" i="216" s="1"/>
  <c r="T328" i="216"/>
  <c r="S328" i="216"/>
  <c r="U328" i="216" s="1"/>
  <c r="Q328" i="216"/>
  <c r="P328" i="216"/>
  <c r="R328" i="216" s="1"/>
  <c r="N328" i="216"/>
  <c r="M328" i="216"/>
  <c r="O328" i="216" s="1"/>
  <c r="K328" i="216"/>
  <c r="J328" i="216"/>
  <c r="L328" i="216" s="1"/>
  <c r="H328" i="216"/>
  <c r="G328" i="216"/>
  <c r="I328" i="216" s="1"/>
  <c r="T327" i="216"/>
  <c r="S327" i="216"/>
  <c r="U327" i="216" s="1"/>
  <c r="Q327" i="216"/>
  <c r="P327" i="216"/>
  <c r="R327" i="216" s="1"/>
  <c r="N327" i="216"/>
  <c r="M327" i="216"/>
  <c r="O327" i="216" s="1"/>
  <c r="K327" i="216"/>
  <c r="J327" i="216"/>
  <c r="L327" i="216" s="1"/>
  <c r="H327" i="216"/>
  <c r="G327" i="216"/>
  <c r="I327" i="216" s="1"/>
  <c r="T326" i="216"/>
  <c r="S326" i="216"/>
  <c r="U326" i="216" s="1"/>
  <c r="Q326" i="216"/>
  <c r="P326" i="216"/>
  <c r="R326" i="216" s="1"/>
  <c r="N326" i="216"/>
  <c r="M326" i="216"/>
  <c r="O326" i="216" s="1"/>
  <c r="K326" i="216"/>
  <c r="J326" i="216"/>
  <c r="L326" i="216" s="1"/>
  <c r="H326" i="216"/>
  <c r="G326" i="216"/>
  <c r="I326" i="216" s="1"/>
  <c r="T325" i="216"/>
  <c r="S325" i="216"/>
  <c r="U325" i="216" s="1"/>
  <c r="Q325" i="216"/>
  <c r="P325" i="216"/>
  <c r="R325" i="216" s="1"/>
  <c r="N325" i="216"/>
  <c r="M325" i="216"/>
  <c r="O325" i="216" s="1"/>
  <c r="K325" i="216"/>
  <c r="J325" i="216"/>
  <c r="L325" i="216" s="1"/>
  <c r="H325" i="216"/>
  <c r="G325" i="216"/>
  <c r="I325" i="216" s="1"/>
  <c r="T324" i="216"/>
  <c r="S324" i="216"/>
  <c r="U324" i="216" s="1"/>
  <c r="Q324" i="216"/>
  <c r="P324" i="216"/>
  <c r="R324" i="216" s="1"/>
  <c r="N324" i="216"/>
  <c r="M324" i="216"/>
  <c r="O324" i="216" s="1"/>
  <c r="K324" i="216"/>
  <c r="J324" i="216"/>
  <c r="L324" i="216" s="1"/>
  <c r="H324" i="216"/>
  <c r="G324" i="216"/>
  <c r="I324" i="216" s="1"/>
  <c r="T323" i="216"/>
  <c r="S323" i="216"/>
  <c r="U323" i="216" s="1"/>
  <c r="Q323" i="216"/>
  <c r="P323" i="216"/>
  <c r="R323" i="216" s="1"/>
  <c r="N323" i="216"/>
  <c r="M323" i="216"/>
  <c r="O323" i="216" s="1"/>
  <c r="K323" i="216"/>
  <c r="J323" i="216"/>
  <c r="L323" i="216" s="1"/>
  <c r="H323" i="216"/>
  <c r="G323" i="216"/>
  <c r="I323" i="216" s="1"/>
  <c r="T322" i="216"/>
  <c r="S322" i="216"/>
  <c r="U322" i="216" s="1"/>
  <c r="Q322" i="216"/>
  <c r="P322" i="216"/>
  <c r="R322" i="216" s="1"/>
  <c r="N322" i="216"/>
  <c r="M322" i="216"/>
  <c r="O322" i="216" s="1"/>
  <c r="K322" i="216"/>
  <c r="J322" i="216"/>
  <c r="L322" i="216" s="1"/>
  <c r="H322" i="216"/>
  <c r="G322" i="216"/>
  <c r="I322" i="216" s="1"/>
  <c r="T321" i="216"/>
  <c r="S321" i="216"/>
  <c r="U321" i="216" s="1"/>
  <c r="Q321" i="216"/>
  <c r="P321" i="216"/>
  <c r="R321" i="216" s="1"/>
  <c r="N321" i="216"/>
  <c r="M321" i="216"/>
  <c r="O321" i="216" s="1"/>
  <c r="K321" i="216"/>
  <c r="J321" i="216"/>
  <c r="L321" i="216" s="1"/>
  <c r="H321" i="216"/>
  <c r="G321" i="216"/>
  <c r="I321" i="216" s="1"/>
  <c r="T320" i="216"/>
  <c r="S320" i="216"/>
  <c r="U320" i="216" s="1"/>
  <c r="Q320" i="216"/>
  <c r="P320" i="216"/>
  <c r="R320" i="216" s="1"/>
  <c r="N320" i="216"/>
  <c r="M320" i="216"/>
  <c r="O320" i="216" s="1"/>
  <c r="K320" i="216"/>
  <c r="J320" i="216"/>
  <c r="L320" i="216" s="1"/>
  <c r="H320" i="216"/>
  <c r="G320" i="216"/>
  <c r="I320" i="216" s="1"/>
  <c r="T319" i="216"/>
  <c r="S319" i="216"/>
  <c r="U319" i="216" s="1"/>
  <c r="Q319" i="216"/>
  <c r="P319" i="216"/>
  <c r="R319" i="216" s="1"/>
  <c r="N319" i="216"/>
  <c r="M319" i="216"/>
  <c r="O319" i="216" s="1"/>
  <c r="K319" i="216"/>
  <c r="J319" i="216"/>
  <c r="L319" i="216" s="1"/>
  <c r="H319" i="216"/>
  <c r="G319" i="216"/>
  <c r="I319" i="216" s="1"/>
  <c r="T318" i="216"/>
  <c r="S318" i="216"/>
  <c r="U318" i="216" s="1"/>
  <c r="Q318" i="216"/>
  <c r="P318" i="216"/>
  <c r="R318" i="216" s="1"/>
  <c r="N318" i="216"/>
  <c r="M318" i="216"/>
  <c r="O318" i="216" s="1"/>
  <c r="K318" i="216"/>
  <c r="J318" i="216"/>
  <c r="L318" i="216" s="1"/>
  <c r="H318" i="216"/>
  <c r="G318" i="216"/>
  <c r="I318" i="216" s="1"/>
  <c r="T317" i="216"/>
  <c r="S317" i="216"/>
  <c r="U317" i="216" s="1"/>
  <c r="Q317" i="216"/>
  <c r="P317" i="216"/>
  <c r="R317" i="216" s="1"/>
  <c r="N317" i="216"/>
  <c r="M317" i="216"/>
  <c r="O317" i="216" s="1"/>
  <c r="K317" i="216"/>
  <c r="J317" i="216"/>
  <c r="L317" i="216" s="1"/>
  <c r="H317" i="216"/>
  <c r="G317" i="216"/>
  <c r="I317" i="216" s="1"/>
  <c r="T316" i="216"/>
  <c r="S316" i="216"/>
  <c r="U316" i="216" s="1"/>
  <c r="Q316" i="216"/>
  <c r="P316" i="216"/>
  <c r="R316" i="216" s="1"/>
  <c r="N316" i="216"/>
  <c r="M316" i="216"/>
  <c r="O316" i="216" s="1"/>
  <c r="K316" i="216"/>
  <c r="J316" i="216"/>
  <c r="L316" i="216" s="1"/>
  <c r="H316" i="216"/>
  <c r="G316" i="216"/>
  <c r="I316" i="216" s="1"/>
  <c r="T315" i="216"/>
  <c r="S315" i="216"/>
  <c r="U315" i="216" s="1"/>
  <c r="Q315" i="216"/>
  <c r="P315" i="216"/>
  <c r="R315" i="216" s="1"/>
  <c r="N315" i="216"/>
  <c r="M315" i="216"/>
  <c r="O315" i="216" s="1"/>
  <c r="K315" i="216"/>
  <c r="J315" i="216"/>
  <c r="L315" i="216" s="1"/>
  <c r="H315" i="216"/>
  <c r="G315" i="216"/>
  <c r="I315" i="216" s="1"/>
  <c r="T314" i="216"/>
  <c r="S314" i="216"/>
  <c r="U314" i="216" s="1"/>
  <c r="Q314" i="216"/>
  <c r="P314" i="216"/>
  <c r="R314" i="216" s="1"/>
  <c r="N314" i="216"/>
  <c r="M314" i="216"/>
  <c r="O314" i="216" s="1"/>
  <c r="K314" i="216"/>
  <c r="J314" i="216"/>
  <c r="L314" i="216" s="1"/>
  <c r="H314" i="216"/>
  <c r="G314" i="216"/>
  <c r="I314" i="216" s="1"/>
  <c r="T313" i="216"/>
  <c r="S313" i="216"/>
  <c r="U313" i="216" s="1"/>
  <c r="Q313" i="216"/>
  <c r="P313" i="216"/>
  <c r="R313" i="216" s="1"/>
  <c r="N313" i="216"/>
  <c r="M313" i="216"/>
  <c r="O313" i="216" s="1"/>
  <c r="K313" i="216"/>
  <c r="J313" i="216"/>
  <c r="L313" i="216" s="1"/>
  <c r="H313" i="216"/>
  <c r="G313" i="216"/>
  <c r="I313" i="216" s="1"/>
  <c r="T312" i="216"/>
  <c r="S312" i="216"/>
  <c r="U312" i="216" s="1"/>
  <c r="Q312" i="216"/>
  <c r="P312" i="216"/>
  <c r="R312" i="216" s="1"/>
  <c r="N312" i="216"/>
  <c r="M312" i="216"/>
  <c r="O312" i="216" s="1"/>
  <c r="K312" i="216"/>
  <c r="J312" i="216"/>
  <c r="L312" i="216" s="1"/>
  <c r="H312" i="216"/>
  <c r="G312" i="216"/>
  <c r="I312" i="216" s="1"/>
  <c r="T311" i="216"/>
  <c r="S311" i="216"/>
  <c r="U311" i="216" s="1"/>
  <c r="Q311" i="216"/>
  <c r="P311" i="216"/>
  <c r="R311" i="216" s="1"/>
  <c r="N311" i="216"/>
  <c r="M311" i="216"/>
  <c r="O311" i="216" s="1"/>
  <c r="K311" i="216"/>
  <c r="J311" i="216"/>
  <c r="L311" i="216" s="1"/>
  <c r="H311" i="216"/>
  <c r="G311" i="216"/>
  <c r="I311" i="216" s="1"/>
  <c r="T310" i="216"/>
  <c r="S310" i="216"/>
  <c r="U310" i="216" s="1"/>
  <c r="Q310" i="216"/>
  <c r="P310" i="216"/>
  <c r="R310" i="216" s="1"/>
  <c r="N310" i="216"/>
  <c r="M310" i="216"/>
  <c r="O310" i="216" s="1"/>
  <c r="K310" i="216"/>
  <c r="J310" i="216"/>
  <c r="L310" i="216" s="1"/>
  <c r="H310" i="216"/>
  <c r="G310" i="216"/>
  <c r="I310" i="216" s="1"/>
  <c r="T309" i="216"/>
  <c r="S309" i="216"/>
  <c r="U309" i="216" s="1"/>
  <c r="Q309" i="216"/>
  <c r="P309" i="216"/>
  <c r="R309" i="216" s="1"/>
  <c r="N309" i="216"/>
  <c r="M309" i="216"/>
  <c r="O309" i="216" s="1"/>
  <c r="K309" i="216"/>
  <c r="J309" i="216"/>
  <c r="L309" i="216" s="1"/>
  <c r="H309" i="216"/>
  <c r="G309" i="216"/>
  <c r="I309" i="216" s="1"/>
  <c r="T308" i="216"/>
  <c r="S308" i="216"/>
  <c r="U308" i="216" s="1"/>
  <c r="Q308" i="216"/>
  <c r="P308" i="216"/>
  <c r="R308" i="216" s="1"/>
  <c r="N308" i="216"/>
  <c r="M308" i="216"/>
  <c r="O308" i="216" s="1"/>
  <c r="K308" i="216"/>
  <c r="J308" i="216"/>
  <c r="L308" i="216" s="1"/>
  <c r="H308" i="216"/>
  <c r="G308" i="216"/>
  <c r="I308" i="216" s="1"/>
  <c r="T307" i="216"/>
  <c r="S307" i="216"/>
  <c r="U307" i="216" s="1"/>
  <c r="Q307" i="216"/>
  <c r="P307" i="216"/>
  <c r="R307" i="216" s="1"/>
  <c r="N307" i="216"/>
  <c r="M307" i="216"/>
  <c r="O307" i="216" s="1"/>
  <c r="K307" i="216"/>
  <c r="J307" i="216"/>
  <c r="L307" i="216" s="1"/>
  <c r="H307" i="216"/>
  <c r="G307" i="216"/>
  <c r="I307" i="216" s="1"/>
  <c r="T306" i="216"/>
  <c r="S306" i="216"/>
  <c r="U306" i="216" s="1"/>
  <c r="Q306" i="216"/>
  <c r="P306" i="216"/>
  <c r="R306" i="216" s="1"/>
  <c r="N306" i="216"/>
  <c r="M306" i="216"/>
  <c r="O306" i="216" s="1"/>
  <c r="K306" i="216"/>
  <c r="J306" i="216"/>
  <c r="L306" i="216" s="1"/>
  <c r="H306" i="216"/>
  <c r="G306" i="216"/>
  <c r="I306" i="216" s="1"/>
  <c r="T305" i="216"/>
  <c r="S305" i="216"/>
  <c r="U305" i="216" s="1"/>
  <c r="Q305" i="216"/>
  <c r="P305" i="216"/>
  <c r="R305" i="216" s="1"/>
  <c r="N305" i="216"/>
  <c r="M305" i="216"/>
  <c r="O305" i="216" s="1"/>
  <c r="K305" i="216"/>
  <c r="J305" i="216"/>
  <c r="L305" i="216" s="1"/>
  <c r="H305" i="216"/>
  <c r="G305" i="216"/>
  <c r="I305" i="216" s="1"/>
  <c r="T304" i="216"/>
  <c r="S304" i="216"/>
  <c r="U304" i="216" s="1"/>
  <c r="Q304" i="216"/>
  <c r="P304" i="216"/>
  <c r="R304" i="216" s="1"/>
  <c r="N304" i="216"/>
  <c r="M304" i="216"/>
  <c r="O304" i="216" s="1"/>
  <c r="K304" i="216"/>
  <c r="J304" i="216"/>
  <c r="L304" i="216" s="1"/>
  <c r="H304" i="216"/>
  <c r="G304" i="216"/>
  <c r="I304" i="216" s="1"/>
  <c r="T303" i="216"/>
  <c r="S303" i="216"/>
  <c r="U303" i="216" s="1"/>
  <c r="Q303" i="216"/>
  <c r="P303" i="216"/>
  <c r="R303" i="216" s="1"/>
  <c r="N303" i="216"/>
  <c r="M303" i="216"/>
  <c r="O303" i="216" s="1"/>
  <c r="K303" i="216"/>
  <c r="J303" i="216"/>
  <c r="L303" i="216" s="1"/>
  <c r="H303" i="216"/>
  <c r="G303" i="216"/>
  <c r="I303" i="216" s="1"/>
  <c r="T302" i="216"/>
  <c r="S302" i="216"/>
  <c r="U302" i="216" s="1"/>
  <c r="Q302" i="216"/>
  <c r="P302" i="216"/>
  <c r="R302" i="216" s="1"/>
  <c r="N302" i="216"/>
  <c r="M302" i="216"/>
  <c r="O302" i="216" s="1"/>
  <c r="K302" i="216"/>
  <c r="J302" i="216"/>
  <c r="L302" i="216" s="1"/>
  <c r="H302" i="216"/>
  <c r="G302" i="216"/>
  <c r="I302" i="216" s="1"/>
  <c r="T301" i="216"/>
  <c r="S301" i="216"/>
  <c r="U301" i="216" s="1"/>
  <c r="Q301" i="216"/>
  <c r="P301" i="216"/>
  <c r="R301" i="216" s="1"/>
  <c r="N301" i="216"/>
  <c r="M301" i="216"/>
  <c r="O301" i="216" s="1"/>
  <c r="K301" i="216"/>
  <c r="J301" i="216"/>
  <c r="L301" i="216" s="1"/>
  <c r="H301" i="216"/>
  <c r="G301" i="216"/>
  <c r="I301" i="216" s="1"/>
  <c r="T300" i="216"/>
  <c r="S300" i="216"/>
  <c r="U300" i="216" s="1"/>
  <c r="Q300" i="216"/>
  <c r="P300" i="216"/>
  <c r="R300" i="216" s="1"/>
  <c r="N300" i="216"/>
  <c r="M300" i="216"/>
  <c r="O300" i="216" s="1"/>
  <c r="K300" i="216"/>
  <c r="J300" i="216"/>
  <c r="L300" i="216" s="1"/>
  <c r="H300" i="216"/>
  <c r="G300" i="216"/>
  <c r="I300" i="216" s="1"/>
  <c r="T299" i="216"/>
  <c r="S299" i="216"/>
  <c r="U299" i="216" s="1"/>
  <c r="Q299" i="216"/>
  <c r="P299" i="216"/>
  <c r="R299" i="216" s="1"/>
  <c r="N299" i="216"/>
  <c r="M299" i="216"/>
  <c r="O299" i="216" s="1"/>
  <c r="K299" i="216"/>
  <c r="J299" i="216"/>
  <c r="L299" i="216" s="1"/>
  <c r="H299" i="216"/>
  <c r="G299" i="216"/>
  <c r="I299" i="216" s="1"/>
  <c r="T298" i="216"/>
  <c r="S298" i="216"/>
  <c r="U298" i="216" s="1"/>
  <c r="Q298" i="216"/>
  <c r="P298" i="216"/>
  <c r="R298" i="216" s="1"/>
  <c r="N298" i="216"/>
  <c r="M298" i="216"/>
  <c r="O298" i="216" s="1"/>
  <c r="K298" i="216"/>
  <c r="J298" i="216"/>
  <c r="L298" i="216" s="1"/>
  <c r="H298" i="216"/>
  <c r="G298" i="216"/>
  <c r="I298" i="216" s="1"/>
  <c r="T297" i="216"/>
  <c r="S297" i="216"/>
  <c r="U297" i="216" s="1"/>
  <c r="Q297" i="216"/>
  <c r="P297" i="216"/>
  <c r="R297" i="216" s="1"/>
  <c r="N297" i="216"/>
  <c r="M297" i="216"/>
  <c r="O297" i="216" s="1"/>
  <c r="K297" i="216"/>
  <c r="J297" i="216"/>
  <c r="L297" i="216" s="1"/>
  <c r="H297" i="216"/>
  <c r="G297" i="216"/>
  <c r="I297" i="216" s="1"/>
  <c r="T296" i="216"/>
  <c r="S296" i="216"/>
  <c r="U296" i="216" s="1"/>
  <c r="Q296" i="216"/>
  <c r="P296" i="216"/>
  <c r="R296" i="216" s="1"/>
  <c r="N296" i="216"/>
  <c r="M296" i="216"/>
  <c r="O296" i="216" s="1"/>
  <c r="K296" i="216"/>
  <c r="J296" i="216"/>
  <c r="L296" i="216" s="1"/>
  <c r="H296" i="216"/>
  <c r="G296" i="216"/>
  <c r="I296" i="216" s="1"/>
  <c r="T295" i="216"/>
  <c r="S295" i="216"/>
  <c r="U295" i="216" s="1"/>
  <c r="Q295" i="216"/>
  <c r="P295" i="216"/>
  <c r="R295" i="216" s="1"/>
  <c r="N295" i="216"/>
  <c r="M295" i="216"/>
  <c r="O295" i="216" s="1"/>
  <c r="K295" i="216"/>
  <c r="J295" i="216"/>
  <c r="L295" i="216" s="1"/>
  <c r="H295" i="216"/>
  <c r="G295" i="216"/>
  <c r="I295" i="216" s="1"/>
  <c r="T294" i="216"/>
  <c r="S294" i="216"/>
  <c r="U294" i="216" s="1"/>
  <c r="Q294" i="216"/>
  <c r="P294" i="216"/>
  <c r="R294" i="216" s="1"/>
  <c r="N294" i="216"/>
  <c r="M294" i="216"/>
  <c r="O294" i="216" s="1"/>
  <c r="K294" i="216"/>
  <c r="J294" i="216"/>
  <c r="L294" i="216" s="1"/>
  <c r="H294" i="216"/>
  <c r="G294" i="216"/>
  <c r="I294" i="216" s="1"/>
  <c r="T293" i="216"/>
  <c r="S293" i="216"/>
  <c r="U293" i="216" s="1"/>
  <c r="Q293" i="216"/>
  <c r="P293" i="216"/>
  <c r="R293" i="216" s="1"/>
  <c r="N293" i="216"/>
  <c r="M293" i="216"/>
  <c r="O293" i="216" s="1"/>
  <c r="K293" i="216"/>
  <c r="J293" i="216"/>
  <c r="L293" i="216" s="1"/>
  <c r="H293" i="216"/>
  <c r="G293" i="216"/>
  <c r="I293" i="216" s="1"/>
  <c r="T292" i="216"/>
  <c r="S292" i="216"/>
  <c r="U292" i="216" s="1"/>
  <c r="Q292" i="216"/>
  <c r="P292" i="216"/>
  <c r="R292" i="216" s="1"/>
  <c r="N292" i="216"/>
  <c r="M292" i="216"/>
  <c r="O292" i="216" s="1"/>
  <c r="K292" i="216"/>
  <c r="J292" i="216"/>
  <c r="L292" i="216" s="1"/>
  <c r="H292" i="216"/>
  <c r="G292" i="216"/>
  <c r="I292" i="216" s="1"/>
  <c r="T291" i="216"/>
  <c r="S291" i="216"/>
  <c r="U291" i="216" s="1"/>
  <c r="Q291" i="216"/>
  <c r="P291" i="216"/>
  <c r="R291" i="216" s="1"/>
  <c r="N291" i="216"/>
  <c r="M291" i="216"/>
  <c r="O291" i="216" s="1"/>
  <c r="K291" i="216"/>
  <c r="J291" i="216"/>
  <c r="L291" i="216" s="1"/>
  <c r="H291" i="216"/>
  <c r="G291" i="216"/>
  <c r="I291" i="216" s="1"/>
  <c r="T290" i="216"/>
  <c r="S290" i="216"/>
  <c r="U290" i="216" s="1"/>
  <c r="Q290" i="216"/>
  <c r="P290" i="216"/>
  <c r="R290" i="216" s="1"/>
  <c r="N290" i="216"/>
  <c r="M290" i="216"/>
  <c r="O290" i="216" s="1"/>
  <c r="K290" i="216"/>
  <c r="J290" i="216"/>
  <c r="L290" i="216" s="1"/>
  <c r="H290" i="216"/>
  <c r="G290" i="216"/>
  <c r="I290" i="216" s="1"/>
  <c r="T289" i="216"/>
  <c r="S289" i="216"/>
  <c r="U289" i="216" s="1"/>
  <c r="Q289" i="216"/>
  <c r="P289" i="216"/>
  <c r="R289" i="216" s="1"/>
  <c r="N289" i="216"/>
  <c r="M289" i="216"/>
  <c r="O289" i="216" s="1"/>
  <c r="K289" i="216"/>
  <c r="J289" i="216"/>
  <c r="L289" i="216" s="1"/>
  <c r="H289" i="216"/>
  <c r="G289" i="216"/>
  <c r="I289" i="216" s="1"/>
  <c r="T288" i="216"/>
  <c r="S288" i="216"/>
  <c r="U288" i="216" s="1"/>
  <c r="Q288" i="216"/>
  <c r="P288" i="216"/>
  <c r="R288" i="216" s="1"/>
  <c r="N288" i="216"/>
  <c r="M288" i="216"/>
  <c r="O288" i="216" s="1"/>
  <c r="K288" i="216"/>
  <c r="J288" i="216"/>
  <c r="L288" i="216" s="1"/>
  <c r="H288" i="216"/>
  <c r="G288" i="216"/>
  <c r="I288" i="216" s="1"/>
  <c r="T287" i="216"/>
  <c r="S287" i="216"/>
  <c r="U287" i="216" s="1"/>
  <c r="Q287" i="216"/>
  <c r="P287" i="216"/>
  <c r="R287" i="216" s="1"/>
  <c r="N287" i="216"/>
  <c r="M287" i="216"/>
  <c r="O287" i="216" s="1"/>
  <c r="K287" i="216"/>
  <c r="J287" i="216"/>
  <c r="L287" i="216" s="1"/>
  <c r="H287" i="216"/>
  <c r="G287" i="216"/>
  <c r="I287" i="216" s="1"/>
  <c r="T286" i="216"/>
  <c r="S286" i="216"/>
  <c r="U286" i="216" s="1"/>
  <c r="Q286" i="216"/>
  <c r="P286" i="216"/>
  <c r="R286" i="216" s="1"/>
  <c r="N286" i="216"/>
  <c r="M286" i="216"/>
  <c r="O286" i="216" s="1"/>
  <c r="K286" i="216"/>
  <c r="J286" i="216"/>
  <c r="L286" i="216" s="1"/>
  <c r="H286" i="216"/>
  <c r="G286" i="216"/>
  <c r="I286" i="216" s="1"/>
  <c r="T285" i="216"/>
  <c r="S285" i="216"/>
  <c r="U285" i="216" s="1"/>
  <c r="Q285" i="216"/>
  <c r="P285" i="216"/>
  <c r="R285" i="216" s="1"/>
  <c r="N285" i="216"/>
  <c r="M285" i="216"/>
  <c r="O285" i="216" s="1"/>
  <c r="K285" i="216"/>
  <c r="J285" i="216"/>
  <c r="L285" i="216" s="1"/>
  <c r="H285" i="216"/>
  <c r="G285" i="216"/>
  <c r="I285" i="216" s="1"/>
  <c r="T284" i="216"/>
  <c r="S284" i="216"/>
  <c r="U284" i="216" s="1"/>
  <c r="Q284" i="216"/>
  <c r="P284" i="216"/>
  <c r="R284" i="216" s="1"/>
  <c r="N284" i="216"/>
  <c r="M284" i="216"/>
  <c r="O284" i="216" s="1"/>
  <c r="K284" i="216"/>
  <c r="J284" i="216"/>
  <c r="L284" i="216" s="1"/>
  <c r="H284" i="216"/>
  <c r="G284" i="216"/>
  <c r="I284" i="216" s="1"/>
  <c r="T283" i="216"/>
  <c r="S283" i="216"/>
  <c r="U283" i="216" s="1"/>
  <c r="Q283" i="216"/>
  <c r="P283" i="216"/>
  <c r="R283" i="216" s="1"/>
  <c r="N283" i="216"/>
  <c r="M283" i="216"/>
  <c r="O283" i="216" s="1"/>
  <c r="K283" i="216"/>
  <c r="J283" i="216"/>
  <c r="L283" i="216" s="1"/>
  <c r="H283" i="216"/>
  <c r="G283" i="216"/>
  <c r="I283" i="216" s="1"/>
  <c r="T282" i="216"/>
  <c r="S282" i="216"/>
  <c r="U282" i="216" s="1"/>
  <c r="Q282" i="216"/>
  <c r="P282" i="216"/>
  <c r="R282" i="216" s="1"/>
  <c r="N282" i="216"/>
  <c r="M282" i="216"/>
  <c r="O282" i="216" s="1"/>
  <c r="K282" i="216"/>
  <c r="J282" i="216"/>
  <c r="L282" i="216" s="1"/>
  <c r="H282" i="216"/>
  <c r="G282" i="216"/>
  <c r="I282" i="216" s="1"/>
  <c r="T281" i="216"/>
  <c r="S281" i="216"/>
  <c r="U281" i="216" s="1"/>
  <c r="Q281" i="216"/>
  <c r="P281" i="216"/>
  <c r="R281" i="216" s="1"/>
  <c r="N281" i="216"/>
  <c r="M281" i="216"/>
  <c r="O281" i="216" s="1"/>
  <c r="K281" i="216"/>
  <c r="J281" i="216"/>
  <c r="L281" i="216" s="1"/>
  <c r="H281" i="216"/>
  <c r="G281" i="216"/>
  <c r="I281" i="216" s="1"/>
  <c r="T280" i="216"/>
  <c r="S280" i="216"/>
  <c r="U280" i="216" s="1"/>
  <c r="Q280" i="216"/>
  <c r="P280" i="216"/>
  <c r="R280" i="216" s="1"/>
  <c r="N280" i="216"/>
  <c r="M280" i="216"/>
  <c r="O280" i="216" s="1"/>
  <c r="K280" i="216"/>
  <c r="J280" i="216"/>
  <c r="L280" i="216" s="1"/>
  <c r="H280" i="216"/>
  <c r="G280" i="216"/>
  <c r="I280" i="216" s="1"/>
  <c r="T279" i="216"/>
  <c r="S279" i="216"/>
  <c r="U279" i="216" s="1"/>
  <c r="Q279" i="216"/>
  <c r="P279" i="216"/>
  <c r="R279" i="216" s="1"/>
  <c r="N279" i="216"/>
  <c r="M279" i="216"/>
  <c r="O279" i="216" s="1"/>
  <c r="K279" i="216"/>
  <c r="J279" i="216"/>
  <c r="L279" i="216" s="1"/>
  <c r="H279" i="216"/>
  <c r="G279" i="216"/>
  <c r="I279" i="216" s="1"/>
  <c r="T278" i="216"/>
  <c r="S278" i="216"/>
  <c r="U278" i="216" s="1"/>
  <c r="Q278" i="216"/>
  <c r="P278" i="216"/>
  <c r="R278" i="216" s="1"/>
  <c r="N278" i="216"/>
  <c r="M278" i="216"/>
  <c r="O278" i="216" s="1"/>
  <c r="K278" i="216"/>
  <c r="J278" i="216"/>
  <c r="L278" i="216" s="1"/>
  <c r="H278" i="216"/>
  <c r="G278" i="216"/>
  <c r="I278" i="216" s="1"/>
  <c r="T277" i="216"/>
  <c r="S277" i="216"/>
  <c r="U277" i="216" s="1"/>
  <c r="Q277" i="216"/>
  <c r="P277" i="216"/>
  <c r="R277" i="216" s="1"/>
  <c r="N277" i="216"/>
  <c r="M277" i="216"/>
  <c r="O277" i="216" s="1"/>
  <c r="K277" i="216"/>
  <c r="J277" i="216"/>
  <c r="L277" i="216" s="1"/>
  <c r="H277" i="216"/>
  <c r="G277" i="216"/>
  <c r="I277" i="216" s="1"/>
  <c r="T276" i="216"/>
  <c r="S276" i="216"/>
  <c r="U276" i="216" s="1"/>
  <c r="Q276" i="216"/>
  <c r="P276" i="216"/>
  <c r="R276" i="216" s="1"/>
  <c r="N276" i="216"/>
  <c r="M276" i="216"/>
  <c r="O276" i="216" s="1"/>
  <c r="K276" i="216"/>
  <c r="J276" i="216"/>
  <c r="L276" i="216" s="1"/>
  <c r="H276" i="216"/>
  <c r="G276" i="216"/>
  <c r="I276" i="216" s="1"/>
  <c r="T275" i="216"/>
  <c r="S275" i="216"/>
  <c r="U275" i="216" s="1"/>
  <c r="Q275" i="216"/>
  <c r="P275" i="216"/>
  <c r="R275" i="216" s="1"/>
  <c r="N275" i="216"/>
  <c r="M275" i="216"/>
  <c r="O275" i="216" s="1"/>
  <c r="K275" i="216"/>
  <c r="J275" i="216"/>
  <c r="L275" i="216" s="1"/>
  <c r="H275" i="216"/>
  <c r="G275" i="216"/>
  <c r="I275" i="216" s="1"/>
  <c r="T274" i="216"/>
  <c r="S274" i="216"/>
  <c r="U274" i="216" s="1"/>
  <c r="Q274" i="216"/>
  <c r="P274" i="216"/>
  <c r="R274" i="216" s="1"/>
  <c r="N274" i="216"/>
  <c r="M274" i="216"/>
  <c r="O274" i="216" s="1"/>
  <c r="K274" i="216"/>
  <c r="J274" i="216"/>
  <c r="L274" i="216" s="1"/>
  <c r="H274" i="216"/>
  <c r="G274" i="216"/>
  <c r="I274" i="216" s="1"/>
  <c r="T273" i="216"/>
  <c r="S273" i="216"/>
  <c r="U273" i="216" s="1"/>
  <c r="Q273" i="216"/>
  <c r="P273" i="216"/>
  <c r="R273" i="216" s="1"/>
  <c r="N273" i="216"/>
  <c r="M273" i="216"/>
  <c r="O273" i="216" s="1"/>
  <c r="K273" i="216"/>
  <c r="J273" i="216"/>
  <c r="L273" i="216" s="1"/>
  <c r="H273" i="216"/>
  <c r="G273" i="216"/>
  <c r="I273" i="216" s="1"/>
  <c r="T272" i="216"/>
  <c r="S272" i="216"/>
  <c r="U272" i="216" s="1"/>
  <c r="Q272" i="216"/>
  <c r="P272" i="216"/>
  <c r="R272" i="216" s="1"/>
  <c r="N272" i="216"/>
  <c r="M272" i="216"/>
  <c r="O272" i="216" s="1"/>
  <c r="K272" i="216"/>
  <c r="J272" i="216"/>
  <c r="L272" i="216" s="1"/>
  <c r="H272" i="216"/>
  <c r="G272" i="216"/>
  <c r="I272" i="216" s="1"/>
  <c r="T271" i="216"/>
  <c r="S271" i="216"/>
  <c r="U271" i="216" s="1"/>
  <c r="Q271" i="216"/>
  <c r="P271" i="216"/>
  <c r="R271" i="216" s="1"/>
  <c r="N271" i="216"/>
  <c r="M271" i="216"/>
  <c r="O271" i="216" s="1"/>
  <c r="K271" i="216"/>
  <c r="J271" i="216"/>
  <c r="L271" i="216" s="1"/>
  <c r="H271" i="216"/>
  <c r="G271" i="216"/>
  <c r="I271" i="216" s="1"/>
  <c r="T270" i="216"/>
  <c r="S270" i="216"/>
  <c r="U270" i="216" s="1"/>
  <c r="Q270" i="216"/>
  <c r="P270" i="216"/>
  <c r="R270" i="216" s="1"/>
  <c r="N270" i="216"/>
  <c r="M270" i="216"/>
  <c r="O270" i="216" s="1"/>
  <c r="K270" i="216"/>
  <c r="J270" i="216"/>
  <c r="L270" i="216" s="1"/>
  <c r="H270" i="216"/>
  <c r="G270" i="216"/>
  <c r="I270" i="216" s="1"/>
  <c r="T269" i="216"/>
  <c r="S269" i="216"/>
  <c r="U269" i="216" s="1"/>
  <c r="Q269" i="216"/>
  <c r="P269" i="216"/>
  <c r="R269" i="216" s="1"/>
  <c r="N269" i="216"/>
  <c r="M269" i="216"/>
  <c r="O269" i="216" s="1"/>
  <c r="K269" i="216"/>
  <c r="J269" i="216"/>
  <c r="L269" i="216" s="1"/>
  <c r="H269" i="216"/>
  <c r="G269" i="216"/>
  <c r="I269" i="216" s="1"/>
  <c r="T268" i="216"/>
  <c r="S268" i="216"/>
  <c r="U268" i="216" s="1"/>
  <c r="Q268" i="216"/>
  <c r="P268" i="216"/>
  <c r="R268" i="216" s="1"/>
  <c r="N268" i="216"/>
  <c r="M268" i="216"/>
  <c r="O268" i="216" s="1"/>
  <c r="K268" i="216"/>
  <c r="J268" i="216"/>
  <c r="L268" i="216" s="1"/>
  <c r="H268" i="216"/>
  <c r="G268" i="216"/>
  <c r="I268" i="216" s="1"/>
  <c r="T267" i="216"/>
  <c r="S267" i="216"/>
  <c r="U267" i="216" s="1"/>
  <c r="Q267" i="216"/>
  <c r="P267" i="216"/>
  <c r="R267" i="216" s="1"/>
  <c r="N267" i="216"/>
  <c r="M267" i="216"/>
  <c r="O267" i="216" s="1"/>
  <c r="K267" i="216"/>
  <c r="J267" i="216"/>
  <c r="L267" i="216" s="1"/>
  <c r="H267" i="216"/>
  <c r="G267" i="216"/>
  <c r="I267" i="216" s="1"/>
  <c r="T266" i="216"/>
  <c r="S266" i="216"/>
  <c r="U266" i="216" s="1"/>
  <c r="Q266" i="216"/>
  <c r="P266" i="216"/>
  <c r="R266" i="216" s="1"/>
  <c r="N266" i="216"/>
  <c r="M266" i="216"/>
  <c r="O266" i="216" s="1"/>
  <c r="K266" i="216"/>
  <c r="J266" i="216"/>
  <c r="L266" i="216" s="1"/>
  <c r="H266" i="216"/>
  <c r="G266" i="216"/>
  <c r="I266" i="216" s="1"/>
  <c r="T265" i="216"/>
  <c r="S265" i="216"/>
  <c r="U265" i="216" s="1"/>
  <c r="Q265" i="216"/>
  <c r="P265" i="216"/>
  <c r="R265" i="216" s="1"/>
  <c r="N265" i="216"/>
  <c r="M265" i="216"/>
  <c r="O265" i="216" s="1"/>
  <c r="K265" i="216"/>
  <c r="J265" i="216"/>
  <c r="L265" i="216" s="1"/>
  <c r="H265" i="216"/>
  <c r="G265" i="216"/>
  <c r="I265" i="216" s="1"/>
  <c r="T264" i="216"/>
  <c r="S264" i="216"/>
  <c r="U264" i="216" s="1"/>
  <c r="Q264" i="216"/>
  <c r="P264" i="216"/>
  <c r="R264" i="216" s="1"/>
  <c r="N264" i="216"/>
  <c r="M264" i="216"/>
  <c r="O264" i="216" s="1"/>
  <c r="K264" i="216"/>
  <c r="J264" i="216"/>
  <c r="L264" i="216" s="1"/>
  <c r="H264" i="216"/>
  <c r="G264" i="216"/>
  <c r="I264" i="216" s="1"/>
  <c r="T263" i="216"/>
  <c r="S263" i="216"/>
  <c r="U263" i="216" s="1"/>
  <c r="Q263" i="216"/>
  <c r="P263" i="216"/>
  <c r="R263" i="216" s="1"/>
  <c r="N263" i="216"/>
  <c r="M263" i="216"/>
  <c r="O263" i="216" s="1"/>
  <c r="K263" i="216"/>
  <c r="J263" i="216"/>
  <c r="L263" i="216" s="1"/>
  <c r="H263" i="216"/>
  <c r="G263" i="216"/>
  <c r="I263" i="216" s="1"/>
  <c r="T262" i="216"/>
  <c r="S262" i="216"/>
  <c r="U262" i="216" s="1"/>
  <c r="Q262" i="216"/>
  <c r="P262" i="216"/>
  <c r="R262" i="216" s="1"/>
  <c r="N262" i="216"/>
  <c r="M262" i="216"/>
  <c r="O262" i="216" s="1"/>
  <c r="K262" i="216"/>
  <c r="J262" i="216"/>
  <c r="L262" i="216" s="1"/>
  <c r="H262" i="216"/>
  <c r="G262" i="216"/>
  <c r="I262" i="216" s="1"/>
  <c r="T261" i="216"/>
  <c r="S261" i="216"/>
  <c r="U261" i="216" s="1"/>
  <c r="Q261" i="216"/>
  <c r="P261" i="216"/>
  <c r="R261" i="216" s="1"/>
  <c r="N261" i="216"/>
  <c r="M261" i="216"/>
  <c r="O261" i="216" s="1"/>
  <c r="K261" i="216"/>
  <c r="J261" i="216"/>
  <c r="L261" i="216" s="1"/>
  <c r="H261" i="216"/>
  <c r="G261" i="216"/>
  <c r="I261" i="216" s="1"/>
  <c r="T260" i="216"/>
  <c r="S260" i="216"/>
  <c r="U260" i="216" s="1"/>
  <c r="Q260" i="216"/>
  <c r="P260" i="216"/>
  <c r="R260" i="216" s="1"/>
  <c r="N260" i="216"/>
  <c r="M260" i="216"/>
  <c r="O260" i="216" s="1"/>
  <c r="K260" i="216"/>
  <c r="J260" i="216"/>
  <c r="L260" i="216" s="1"/>
  <c r="H260" i="216"/>
  <c r="G260" i="216"/>
  <c r="I260" i="216" s="1"/>
  <c r="T259" i="216"/>
  <c r="S259" i="216"/>
  <c r="U259" i="216" s="1"/>
  <c r="Q259" i="216"/>
  <c r="P259" i="216"/>
  <c r="R259" i="216" s="1"/>
  <c r="N259" i="216"/>
  <c r="M259" i="216"/>
  <c r="O259" i="216" s="1"/>
  <c r="K259" i="216"/>
  <c r="J259" i="216"/>
  <c r="L259" i="216" s="1"/>
  <c r="H259" i="216"/>
  <c r="G259" i="216"/>
  <c r="I259" i="216" s="1"/>
  <c r="T258" i="216"/>
  <c r="S258" i="216"/>
  <c r="U258" i="216" s="1"/>
  <c r="Q258" i="216"/>
  <c r="P258" i="216"/>
  <c r="R258" i="216" s="1"/>
  <c r="N258" i="216"/>
  <c r="M258" i="216"/>
  <c r="O258" i="216" s="1"/>
  <c r="K258" i="216"/>
  <c r="J258" i="216"/>
  <c r="L258" i="216" s="1"/>
  <c r="H258" i="216"/>
  <c r="G258" i="216"/>
  <c r="I258" i="216" s="1"/>
  <c r="T257" i="216"/>
  <c r="S257" i="216"/>
  <c r="U257" i="216" s="1"/>
  <c r="Q257" i="216"/>
  <c r="P257" i="216"/>
  <c r="R257" i="216" s="1"/>
  <c r="N257" i="216"/>
  <c r="M257" i="216"/>
  <c r="O257" i="216" s="1"/>
  <c r="K257" i="216"/>
  <c r="J257" i="216"/>
  <c r="L257" i="216" s="1"/>
  <c r="H257" i="216"/>
  <c r="G257" i="216"/>
  <c r="I257" i="216" s="1"/>
  <c r="T256" i="216"/>
  <c r="S256" i="216"/>
  <c r="U256" i="216" s="1"/>
  <c r="Q256" i="216"/>
  <c r="P256" i="216"/>
  <c r="R256" i="216" s="1"/>
  <c r="N256" i="216"/>
  <c r="M256" i="216"/>
  <c r="O256" i="216" s="1"/>
  <c r="K256" i="216"/>
  <c r="J256" i="216"/>
  <c r="L256" i="216" s="1"/>
  <c r="H256" i="216"/>
  <c r="G256" i="216"/>
  <c r="I256" i="216" s="1"/>
  <c r="T255" i="216"/>
  <c r="S255" i="216"/>
  <c r="U255" i="216" s="1"/>
  <c r="Q255" i="216"/>
  <c r="P255" i="216"/>
  <c r="R255" i="216" s="1"/>
  <c r="N255" i="216"/>
  <c r="M255" i="216"/>
  <c r="O255" i="216" s="1"/>
  <c r="K255" i="216"/>
  <c r="J255" i="216"/>
  <c r="L255" i="216" s="1"/>
  <c r="H255" i="216"/>
  <c r="G255" i="216"/>
  <c r="I255" i="216" s="1"/>
  <c r="T254" i="216"/>
  <c r="S254" i="216"/>
  <c r="U254" i="216" s="1"/>
  <c r="Q254" i="216"/>
  <c r="P254" i="216"/>
  <c r="R254" i="216" s="1"/>
  <c r="N254" i="216"/>
  <c r="M254" i="216"/>
  <c r="O254" i="216" s="1"/>
  <c r="K254" i="216"/>
  <c r="J254" i="216"/>
  <c r="L254" i="216" s="1"/>
  <c r="H254" i="216"/>
  <c r="G254" i="216"/>
  <c r="I254" i="216" s="1"/>
  <c r="T253" i="216"/>
  <c r="S253" i="216"/>
  <c r="U253" i="216" s="1"/>
  <c r="Q253" i="216"/>
  <c r="P253" i="216"/>
  <c r="R253" i="216" s="1"/>
  <c r="N253" i="216"/>
  <c r="M253" i="216"/>
  <c r="O253" i="216" s="1"/>
  <c r="K253" i="216"/>
  <c r="J253" i="216"/>
  <c r="L253" i="216" s="1"/>
  <c r="H253" i="216"/>
  <c r="G253" i="216"/>
  <c r="I253" i="216" s="1"/>
  <c r="T252" i="216"/>
  <c r="S252" i="216"/>
  <c r="U252" i="216" s="1"/>
  <c r="Q252" i="216"/>
  <c r="P252" i="216"/>
  <c r="R252" i="216" s="1"/>
  <c r="N252" i="216"/>
  <c r="M252" i="216"/>
  <c r="O252" i="216" s="1"/>
  <c r="K252" i="216"/>
  <c r="J252" i="216"/>
  <c r="L252" i="216" s="1"/>
  <c r="H252" i="216"/>
  <c r="G252" i="216"/>
  <c r="I252" i="216" s="1"/>
  <c r="T251" i="216"/>
  <c r="S251" i="216"/>
  <c r="U251" i="216" s="1"/>
  <c r="Q251" i="216"/>
  <c r="P251" i="216"/>
  <c r="R251" i="216" s="1"/>
  <c r="N251" i="216"/>
  <c r="M251" i="216"/>
  <c r="O251" i="216" s="1"/>
  <c r="K251" i="216"/>
  <c r="J251" i="216"/>
  <c r="L251" i="216" s="1"/>
  <c r="H251" i="216"/>
  <c r="G251" i="216"/>
  <c r="I251" i="216" s="1"/>
  <c r="T250" i="216"/>
  <c r="S250" i="216"/>
  <c r="U250" i="216" s="1"/>
  <c r="Q250" i="216"/>
  <c r="P250" i="216"/>
  <c r="R250" i="216" s="1"/>
  <c r="N250" i="216"/>
  <c r="M250" i="216"/>
  <c r="O250" i="216" s="1"/>
  <c r="K250" i="216"/>
  <c r="J250" i="216"/>
  <c r="L250" i="216" s="1"/>
  <c r="H250" i="216"/>
  <c r="G250" i="216"/>
  <c r="I250" i="216" s="1"/>
  <c r="T249" i="216"/>
  <c r="S249" i="216"/>
  <c r="U249" i="216" s="1"/>
  <c r="Q249" i="216"/>
  <c r="P249" i="216"/>
  <c r="R249" i="216" s="1"/>
  <c r="N249" i="216"/>
  <c r="M249" i="216"/>
  <c r="O249" i="216" s="1"/>
  <c r="K249" i="216"/>
  <c r="J249" i="216"/>
  <c r="L249" i="216" s="1"/>
  <c r="H249" i="216"/>
  <c r="G249" i="216"/>
  <c r="I249" i="216" s="1"/>
  <c r="T248" i="216"/>
  <c r="S248" i="216"/>
  <c r="U248" i="216" s="1"/>
  <c r="Q248" i="216"/>
  <c r="P248" i="216"/>
  <c r="R248" i="216" s="1"/>
  <c r="N248" i="216"/>
  <c r="M248" i="216"/>
  <c r="O248" i="216" s="1"/>
  <c r="K248" i="216"/>
  <c r="J248" i="216"/>
  <c r="L248" i="216" s="1"/>
  <c r="H248" i="216"/>
  <c r="G248" i="216"/>
  <c r="I248" i="216" s="1"/>
  <c r="T247" i="216"/>
  <c r="S247" i="216"/>
  <c r="U247" i="216" s="1"/>
  <c r="Q247" i="216"/>
  <c r="P247" i="216"/>
  <c r="R247" i="216" s="1"/>
  <c r="N247" i="216"/>
  <c r="M247" i="216"/>
  <c r="O247" i="216" s="1"/>
  <c r="K247" i="216"/>
  <c r="J247" i="216"/>
  <c r="L247" i="216" s="1"/>
  <c r="H247" i="216"/>
  <c r="G247" i="216"/>
  <c r="I247" i="216" s="1"/>
  <c r="T246" i="216"/>
  <c r="S246" i="216"/>
  <c r="U246" i="216" s="1"/>
  <c r="Q246" i="216"/>
  <c r="P246" i="216"/>
  <c r="R246" i="216" s="1"/>
  <c r="N246" i="216"/>
  <c r="M246" i="216"/>
  <c r="O246" i="216" s="1"/>
  <c r="K246" i="216"/>
  <c r="J246" i="216"/>
  <c r="L246" i="216" s="1"/>
  <c r="H246" i="216"/>
  <c r="G246" i="216"/>
  <c r="I246" i="216" s="1"/>
  <c r="T245" i="216"/>
  <c r="S245" i="216"/>
  <c r="U245" i="216" s="1"/>
  <c r="Q245" i="216"/>
  <c r="P245" i="216"/>
  <c r="R245" i="216" s="1"/>
  <c r="N245" i="216"/>
  <c r="M245" i="216"/>
  <c r="O245" i="216" s="1"/>
  <c r="K245" i="216"/>
  <c r="J245" i="216"/>
  <c r="L245" i="216" s="1"/>
  <c r="H245" i="216"/>
  <c r="G245" i="216"/>
  <c r="I245" i="216" s="1"/>
  <c r="T244" i="216"/>
  <c r="S244" i="216"/>
  <c r="U244" i="216" s="1"/>
  <c r="Q244" i="216"/>
  <c r="P244" i="216"/>
  <c r="R244" i="216" s="1"/>
  <c r="N244" i="216"/>
  <c r="M244" i="216"/>
  <c r="O244" i="216" s="1"/>
  <c r="K244" i="216"/>
  <c r="J244" i="216"/>
  <c r="L244" i="216" s="1"/>
  <c r="H244" i="216"/>
  <c r="G244" i="216"/>
  <c r="I244" i="216" s="1"/>
  <c r="T243" i="216"/>
  <c r="S243" i="216"/>
  <c r="U243" i="216" s="1"/>
  <c r="Q243" i="216"/>
  <c r="P243" i="216"/>
  <c r="R243" i="216" s="1"/>
  <c r="N243" i="216"/>
  <c r="M243" i="216"/>
  <c r="O243" i="216" s="1"/>
  <c r="K243" i="216"/>
  <c r="J243" i="216"/>
  <c r="L243" i="216" s="1"/>
  <c r="H243" i="216"/>
  <c r="G243" i="216"/>
  <c r="I243" i="216" s="1"/>
  <c r="T242" i="216"/>
  <c r="S242" i="216"/>
  <c r="U242" i="216" s="1"/>
  <c r="Q242" i="216"/>
  <c r="P242" i="216"/>
  <c r="R242" i="216" s="1"/>
  <c r="N242" i="216"/>
  <c r="M242" i="216"/>
  <c r="O242" i="216" s="1"/>
  <c r="K242" i="216"/>
  <c r="J242" i="216"/>
  <c r="L242" i="216" s="1"/>
  <c r="H242" i="216"/>
  <c r="G242" i="216"/>
  <c r="I242" i="216" s="1"/>
  <c r="T241" i="216"/>
  <c r="S241" i="216"/>
  <c r="U241" i="216" s="1"/>
  <c r="Q241" i="216"/>
  <c r="P241" i="216"/>
  <c r="R241" i="216" s="1"/>
  <c r="N241" i="216"/>
  <c r="M241" i="216"/>
  <c r="O241" i="216" s="1"/>
  <c r="K241" i="216"/>
  <c r="J241" i="216"/>
  <c r="L241" i="216" s="1"/>
  <c r="H241" i="216"/>
  <c r="G241" i="216"/>
  <c r="I241" i="216" s="1"/>
  <c r="T240" i="216"/>
  <c r="S240" i="216"/>
  <c r="U240" i="216" s="1"/>
  <c r="Q240" i="216"/>
  <c r="P240" i="216"/>
  <c r="R240" i="216" s="1"/>
  <c r="N240" i="216"/>
  <c r="M240" i="216"/>
  <c r="O240" i="216" s="1"/>
  <c r="K240" i="216"/>
  <c r="J240" i="216"/>
  <c r="L240" i="216" s="1"/>
  <c r="H240" i="216"/>
  <c r="G240" i="216"/>
  <c r="I240" i="216" s="1"/>
  <c r="T239" i="216"/>
  <c r="S239" i="216"/>
  <c r="U239" i="216" s="1"/>
  <c r="Q239" i="216"/>
  <c r="P239" i="216"/>
  <c r="R239" i="216" s="1"/>
  <c r="N239" i="216"/>
  <c r="M239" i="216"/>
  <c r="O239" i="216" s="1"/>
  <c r="K239" i="216"/>
  <c r="J239" i="216"/>
  <c r="L239" i="216" s="1"/>
  <c r="H239" i="216"/>
  <c r="G239" i="216"/>
  <c r="I239" i="216" s="1"/>
  <c r="T238" i="216"/>
  <c r="S238" i="216"/>
  <c r="U238" i="216" s="1"/>
  <c r="Q238" i="216"/>
  <c r="P238" i="216"/>
  <c r="R238" i="216" s="1"/>
  <c r="N238" i="216"/>
  <c r="M238" i="216"/>
  <c r="O238" i="216" s="1"/>
  <c r="K238" i="216"/>
  <c r="J238" i="216"/>
  <c r="L238" i="216" s="1"/>
  <c r="H238" i="216"/>
  <c r="G238" i="216"/>
  <c r="I238" i="216" s="1"/>
  <c r="T237" i="216"/>
  <c r="S237" i="216"/>
  <c r="U237" i="216" s="1"/>
  <c r="Q237" i="216"/>
  <c r="P237" i="216"/>
  <c r="R237" i="216" s="1"/>
  <c r="N237" i="216"/>
  <c r="M237" i="216"/>
  <c r="O237" i="216" s="1"/>
  <c r="K237" i="216"/>
  <c r="J237" i="216"/>
  <c r="L237" i="216" s="1"/>
  <c r="H237" i="216"/>
  <c r="G237" i="216"/>
  <c r="I237" i="216" s="1"/>
  <c r="T236" i="216"/>
  <c r="S236" i="216"/>
  <c r="U236" i="216" s="1"/>
  <c r="Q236" i="216"/>
  <c r="P236" i="216"/>
  <c r="R236" i="216" s="1"/>
  <c r="N236" i="216"/>
  <c r="M236" i="216"/>
  <c r="O236" i="216" s="1"/>
  <c r="K236" i="216"/>
  <c r="J236" i="216"/>
  <c r="L236" i="216" s="1"/>
  <c r="H236" i="216"/>
  <c r="G236" i="216"/>
  <c r="I236" i="216" s="1"/>
  <c r="T235" i="216"/>
  <c r="S235" i="216"/>
  <c r="U235" i="216" s="1"/>
  <c r="Q235" i="216"/>
  <c r="P235" i="216"/>
  <c r="R235" i="216" s="1"/>
  <c r="N235" i="216"/>
  <c r="M235" i="216"/>
  <c r="O235" i="216" s="1"/>
  <c r="K235" i="216"/>
  <c r="J235" i="216"/>
  <c r="L235" i="216" s="1"/>
  <c r="H235" i="216"/>
  <c r="G235" i="216"/>
  <c r="I235" i="216" s="1"/>
  <c r="T234" i="216"/>
  <c r="S234" i="216"/>
  <c r="U234" i="216" s="1"/>
  <c r="Q234" i="216"/>
  <c r="P234" i="216"/>
  <c r="R234" i="216" s="1"/>
  <c r="N234" i="216"/>
  <c r="M234" i="216"/>
  <c r="O234" i="216" s="1"/>
  <c r="K234" i="216"/>
  <c r="J234" i="216"/>
  <c r="L234" i="216" s="1"/>
  <c r="H234" i="216"/>
  <c r="G234" i="216"/>
  <c r="I234" i="216" s="1"/>
  <c r="T233" i="216"/>
  <c r="S233" i="216"/>
  <c r="U233" i="216" s="1"/>
  <c r="Q233" i="216"/>
  <c r="P233" i="216"/>
  <c r="R233" i="216" s="1"/>
  <c r="N233" i="216"/>
  <c r="M233" i="216"/>
  <c r="O233" i="216" s="1"/>
  <c r="K233" i="216"/>
  <c r="J233" i="216"/>
  <c r="L233" i="216" s="1"/>
  <c r="H233" i="216"/>
  <c r="G233" i="216"/>
  <c r="I233" i="216" s="1"/>
  <c r="T232" i="216"/>
  <c r="S232" i="216"/>
  <c r="U232" i="216" s="1"/>
  <c r="Q232" i="216"/>
  <c r="P232" i="216"/>
  <c r="R232" i="216" s="1"/>
  <c r="N232" i="216"/>
  <c r="M232" i="216"/>
  <c r="O232" i="216" s="1"/>
  <c r="K232" i="216"/>
  <c r="J232" i="216"/>
  <c r="L232" i="216" s="1"/>
  <c r="H232" i="216"/>
  <c r="G232" i="216"/>
  <c r="I232" i="216" s="1"/>
  <c r="T231" i="216"/>
  <c r="S231" i="216"/>
  <c r="U231" i="216" s="1"/>
  <c r="Q231" i="216"/>
  <c r="P231" i="216"/>
  <c r="R231" i="216" s="1"/>
  <c r="N231" i="216"/>
  <c r="M231" i="216"/>
  <c r="O231" i="216" s="1"/>
  <c r="K231" i="216"/>
  <c r="J231" i="216"/>
  <c r="L231" i="216" s="1"/>
  <c r="H231" i="216"/>
  <c r="G231" i="216"/>
  <c r="I231" i="216" s="1"/>
  <c r="T230" i="216"/>
  <c r="S230" i="216"/>
  <c r="U230" i="216" s="1"/>
  <c r="Q230" i="216"/>
  <c r="P230" i="216"/>
  <c r="R230" i="216" s="1"/>
  <c r="N230" i="216"/>
  <c r="M230" i="216"/>
  <c r="O230" i="216" s="1"/>
  <c r="K230" i="216"/>
  <c r="J230" i="216"/>
  <c r="L230" i="216" s="1"/>
  <c r="H230" i="216"/>
  <c r="G230" i="216"/>
  <c r="I230" i="216" s="1"/>
  <c r="T229" i="216"/>
  <c r="S229" i="216"/>
  <c r="U229" i="216" s="1"/>
  <c r="Q229" i="216"/>
  <c r="P229" i="216"/>
  <c r="R229" i="216" s="1"/>
  <c r="N229" i="216"/>
  <c r="M229" i="216"/>
  <c r="O229" i="216" s="1"/>
  <c r="K229" i="216"/>
  <c r="J229" i="216"/>
  <c r="L229" i="216" s="1"/>
  <c r="H229" i="216"/>
  <c r="G229" i="216"/>
  <c r="I229" i="216" s="1"/>
  <c r="T228" i="216"/>
  <c r="S228" i="216"/>
  <c r="U228" i="216" s="1"/>
  <c r="Q228" i="216"/>
  <c r="P228" i="216"/>
  <c r="R228" i="216" s="1"/>
  <c r="N228" i="216"/>
  <c r="M228" i="216"/>
  <c r="O228" i="216" s="1"/>
  <c r="K228" i="216"/>
  <c r="J228" i="216"/>
  <c r="L228" i="216" s="1"/>
  <c r="H228" i="216"/>
  <c r="G228" i="216"/>
  <c r="I228" i="216" s="1"/>
  <c r="T227" i="216"/>
  <c r="S227" i="216"/>
  <c r="U227" i="216" s="1"/>
  <c r="Q227" i="216"/>
  <c r="P227" i="216"/>
  <c r="R227" i="216" s="1"/>
  <c r="N227" i="216"/>
  <c r="M227" i="216"/>
  <c r="O227" i="216" s="1"/>
  <c r="K227" i="216"/>
  <c r="J227" i="216"/>
  <c r="L227" i="216" s="1"/>
  <c r="H227" i="216"/>
  <c r="G227" i="216"/>
  <c r="I227" i="216" s="1"/>
  <c r="T226" i="216"/>
  <c r="S226" i="216"/>
  <c r="U226" i="216" s="1"/>
  <c r="Q226" i="216"/>
  <c r="P226" i="216"/>
  <c r="R226" i="216" s="1"/>
  <c r="N226" i="216"/>
  <c r="M226" i="216"/>
  <c r="O226" i="216" s="1"/>
  <c r="K226" i="216"/>
  <c r="J226" i="216"/>
  <c r="L226" i="216" s="1"/>
  <c r="H226" i="216"/>
  <c r="G226" i="216"/>
  <c r="I226" i="216" s="1"/>
  <c r="T225" i="216"/>
  <c r="S225" i="216"/>
  <c r="U225" i="216" s="1"/>
  <c r="Q225" i="216"/>
  <c r="P225" i="216"/>
  <c r="R225" i="216" s="1"/>
  <c r="N225" i="216"/>
  <c r="M225" i="216"/>
  <c r="O225" i="216" s="1"/>
  <c r="K225" i="216"/>
  <c r="J225" i="216"/>
  <c r="L225" i="216" s="1"/>
  <c r="H225" i="216"/>
  <c r="G225" i="216"/>
  <c r="I225" i="216" s="1"/>
  <c r="T224" i="216"/>
  <c r="S224" i="216"/>
  <c r="U224" i="216" s="1"/>
  <c r="Q224" i="216"/>
  <c r="P224" i="216"/>
  <c r="R224" i="216" s="1"/>
  <c r="N224" i="216"/>
  <c r="M224" i="216"/>
  <c r="O224" i="216" s="1"/>
  <c r="K224" i="216"/>
  <c r="J224" i="216"/>
  <c r="L224" i="216" s="1"/>
  <c r="H224" i="216"/>
  <c r="G224" i="216"/>
  <c r="I224" i="216" s="1"/>
  <c r="T223" i="216"/>
  <c r="S223" i="216"/>
  <c r="U223" i="216" s="1"/>
  <c r="Q223" i="216"/>
  <c r="P223" i="216"/>
  <c r="R223" i="216" s="1"/>
  <c r="N223" i="216"/>
  <c r="M223" i="216"/>
  <c r="O223" i="216" s="1"/>
  <c r="K223" i="216"/>
  <c r="J223" i="216"/>
  <c r="L223" i="216" s="1"/>
  <c r="H223" i="216"/>
  <c r="G223" i="216"/>
  <c r="I223" i="216" s="1"/>
  <c r="T222" i="216"/>
  <c r="S222" i="216"/>
  <c r="U222" i="216" s="1"/>
  <c r="Q222" i="216"/>
  <c r="P222" i="216"/>
  <c r="R222" i="216" s="1"/>
  <c r="N222" i="216"/>
  <c r="M222" i="216"/>
  <c r="O222" i="216" s="1"/>
  <c r="K222" i="216"/>
  <c r="J222" i="216"/>
  <c r="L222" i="216" s="1"/>
  <c r="H222" i="216"/>
  <c r="G222" i="216"/>
  <c r="I222" i="216" s="1"/>
  <c r="T221" i="216"/>
  <c r="S221" i="216"/>
  <c r="U221" i="216" s="1"/>
  <c r="Q221" i="216"/>
  <c r="P221" i="216"/>
  <c r="R221" i="216" s="1"/>
  <c r="N221" i="216"/>
  <c r="M221" i="216"/>
  <c r="O221" i="216" s="1"/>
  <c r="K221" i="216"/>
  <c r="J221" i="216"/>
  <c r="L221" i="216" s="1"/>
  <c r="H221" i="216"/>
  <c r="G221" i="216"/>
  <c r="I221" i="216" s="1"/>
  <c r="T220" i="216"/>
  <c r="S220" i="216"/>
  <c r="U220" i="216" s="1"/>
  <c r="Q220" i="216"/>
  <c r="P220" i="216"/>
  <c r="R220" i="216" s="1"/>
  <c r="N220" i="216"/>
  <c r="M220" i="216"/>
  <c r="O220" i="216" s="1"/>
  <c r="K220" i="216"/>
  <c r="J220" i="216"/>
  <c r="L220" i="216" s="1"/>
  <c r="H220" i="216"/>
  <c r="G220" i="216"/>
  <c r="I220" i="216" s="1"/>
  <c r="T219" i="216"/>
  <c r="S219" i="216"/>
  <c r="U219" i="216" s="1"/>
  <c r="Q219" i="216"/>
  <c r="P219" i="216"/>
  <c r="R219" i="216" s="1"/>
  <c r="N219" i="216"/>
  <c r="M219" i="216"/>
  <c r="O219" i="216" s="1"/>
  <c r="K219" i="216"/>
  <c r="J219" i="216"/>
  <c r="L219" i="216" s="1"/>
  <c r="H219" i="216"/>
  <c r="G219" i="216"/>
  <c r="I219" i="216" s="1"/>
  <c r="T218" i="216"/>
  <c r="S218" i="216"/>
  <c r="U218" i="216" s="1"/>
  <c r="Q218" i="216"/>
  <c r="P218" i="216"/>
  <c r="R218" i="216" s="1"/>
  <c r="N218" i="216"/>
  <c r="M218" i="216"/>
  <c r="O218" i="216" s="1"/>
  <c r="K218" i="216"/>
  <c r="J218" i="216"/>
  <c r="L218" i="216" s="1"/>
  <c r="H218" i="216"/>
  <c r="G218" i="216"/>
  <c r="I218" i="216" s="1"/>
  <c r="T217" i="216"/>
  <c r="S217" i="216"/>
  <c r="U217" i="216" s="1"/>
  <c r="Q217" i="216"/>
  <c r="P217" i="216"/>
  <c r="R217" i="216" s="1"/>
  <c r="N217" i="216"/>
  <c r="M217" i="216"/>
  <c r="O217" i="216" s="1"/>
  <c r="K217" i="216"/>
  <c r="J217" i="216"/>
  <c r="L217" i="216" s="1"/>
  <c r="H217" i="216"/>
  <c r="G217" i="216"/>
  <c r="I217" i="216" s="1"/>
  <c r="T216" i="216"/>
  <c r="S216" i="216"/>
  <c r="U216" i="216" s="1"/>
  <c r="Q216" i="216"/>
  <c r="P216" i="216"/>
  <c r="R216" i="216" s="1"/>
  <c r="N216" i="216"/>
  <c r="M216" i="216"/>
  <c r="O216" i="216" s="1"/>
  <c r="K216" i="216"/>
  <c r="J216" i="216"/>
  <c r="L216" i="216" s="1"/>
  <c r="H216" i="216"/>
  <c r="G216" i="216"/>
  <c r="I216" i="216" s="1"/>
  <c r="T215" i="216"/>
  <c r="S215" i="216"/>
  <c r="U215" i="216" s="1"/>
  <c r="Q215" i="216"/>
  <c r="P215" i="216"/>
  <c r="R215" i="216" s="1"/>
  <c r="N215" i="216"/>
  <c r="M215" i="216"/>
  <c r="O215" i="216" s="1"/>
  <c r="K215" i="216"/>
  <c r="J215" i="216"/>
  <c r="L215" i="216" s="1"/>
  <c r="H215" i="216"/>
  <c r="G215" i="216"/>
  <c r="I215" i="216" s="1"/>
  <c r="T214" i="216"/>
  <c r="S214" i="216"/>
  <c r="U214" i="216" s="1"/>
  <c r="Q214" i="216"/>
  <c r="P214" i="216"/>
  <c r="R214" i="216" s="1"/>
  <c r="N214" i="216"/>
  <c r="M214" i="216"/>
  <c r="O214" i="216" s="1"/>
  <c r="K214" i="216"/>
  <c r="J214" i="216"/>
  <c r="L214" i="216" s="1"/>
  <c r="H214" i="216"/>
  <c r="G214" i="216"/>
  <c r="I214" i="216" s="1"/>
  <c r="T213" i="216"/>
  <c r="S213" i="216"/>
  <c r="U213" i="216" s="1"/>
  <c r="Q213" i="216"/>
  <c r="P213" i="216"/>
  <c r="R213" i="216" s="1"/>
  <c r="N213" i="216"/>
  <c r="M213" i="216"/>
  <c r="O213" i="216" s="1"/>
  <c r="K213" i="216"/>
  <c r="J213" i="216"/>
  <c r="L213" i="216" s="1"/>
  <c r="H213" i="216"/>
  <c r="G213" i="216"/>
  <c r="I213" i="216" s="1"/>
  <c r="T212" i="216"/>
  <c r="S212" i="216"/>
  <c r="U212" i="216" s="1"/>
  <c r="Q212" i="216"/>
  <c r="P212" i="216"/>
  <c r="R212" i="216" s="1"/>
  <c r="N212" i="216"/>
  <c r="M212" i="216"/>
  <c r="O212" i="216" s="1"/>
  <c r="K212" i="216"/>
  <c r="J212" i="216"/>
  <c r="L212" i="216" s="1"/>
  <c r="H212" i="216"/>
  <c r="G212" i="216"/>
  <c r="I212" i="216" s="1"/>
  <c r="T211" i="216"/>
  <c r="S211" i="216"/>
  <c r="U211" i="216" s="1"/>
  <c r="Q211" i="216"/>
  <c r="P211" i="216"/>
  <c r="R211" i="216" s="1"/>
  <c r="N211" i="216"/>
  <c r="M211" i="216"/>
  <c r="O211" i="216" s="1"/>
  <c r="K211" i="216"/>
  <c r="J211" i="216"/>
  <c r="L211" i="216" s="1"/>
  <c r="H211" i="216"/>
  <c r="G211" i="216"/>
  <c r="I211" i="216" s="1"/>
  <c r="T210" i="216"/>
  <c r="S210" i="216"/>
  <c r="U210" i="216" s="1"/>
  <c r="Q210" i="216"/>
  <c r="P210" i="216"/>
  <c r="R210" i="216" s="1"/>
  <c r="N210" i="216"/>
  <c r="M210" i="216"/>
  <c r="O210" i="216" s="1"/>
  <c r="K210" i="216"/>
  <c r="J210" i="216"/>
  <c r="L210" i="216" s="1"/>
  <c r="H210" i="216"/>
  <c r="G210" i="216"/>
  <c r="I210" i="216" s="1"/>
  <c r="T209" i="216"/>
  <c r="S209" i="216"/>
  <c r="U209" i="216" s="1"/>
  <c r="Q209" i="216"/>
  <c r="P209" i="216"/>
  <c r="R209" i="216" s="1"/>
  <c r="N209" i="216"/>
  <c r="M209" i="216"/>
  <c r="O209" i="216" s="1"/>
  <c r="K209" i="216"/>
  <c r="J209" i="216"/>
  <c r="L209" i="216" s="1"/>
  <c r="H209" i="216"/>
  <c r="G209" i="216"/>
  <c r="I209" i="216" s="1"/>
  <c r="T208" i="216"/>
  <c r="S208" i="216"/>
  <c r="U208" i="216" s="1"/>
  <c r="Q208" i="216"/>
  <c r="P208" i="216"/>
  <c r="R208" i="216" s="1"/>
  <c r="N208" i="216"/>
  <c r="M208" i="216"/>
  <c r="O208" i="216" s="1"/>
  <c r="K208" i="216"/>
  <c r="J208" i="216"/>
  <c r="L208" i="216" s="1"/>
  <c r="H208" i="216"/>
  <c r="G208" i="216"/>
  <c r="I208" i="216" s="1"/>
  <c r="T207" i="216"/>
  <c r="S207" i="216"/>
  <c r="U207" i="216" s="1"/>
  <c r="Q207" i="216"/>
  <c r="P207" i="216"/>
  <c r="R207" i="216" s="1"/>
  <c r="N207" i="216"/>
  <c r="M207" i="216"/>
  <c r="O207" i="216" s="1"/>
  <c r="K207" i="216"/>
  <c r="J207" i="216"/>
  <c r="L207" i="216" s="1"/>
  <c r="H207" i="216"/>
  <c r="G207" i="216"/>
  <c r="I207" i="216" s="1"/>
  <c r="T206" i="216"/>
  <c r="S206" i="216"/>
  <c r="U206" i="216" s="1"/>
  <c r="Q206" i="216"/>
  <c r="P206" i="216"/>
  <c r="R206" i="216" s="1"/>
  <c r="N206" i="216"/>
  <c r="M206" i="216"/>
  <c r="O206" i="216" s="1"/>
  <c r="K206" i="216"/>
  <c r="J206" i="216"/>
  <c r="L206" i="216" s="1"/>
  <c r="H206" i="216"/>
  <c r="G206" i="216"/>
  <c r="I206" i="216" s="1"/>
  <c r="T205" i="216"/>
  <c r="S205" i="216"/>
  <c r="U205" i="216" s="1"/>
  <c r="Q205" i="216"/>
  <c r="P205" i="216"/>
  <c r="R205" i="216" s="1"/>
  <c r="N205" i="216"/>
  <c r="M205" i="216"/>
  <c r="O205" i="216" s="1"/>
  <c r="K205" i="216"/>
  <c r="J205" i="216"/>
  <c r="L205" i="216" s="1"/>
  <c r="H205" i="216"/>
  <c r="G205" i="216"/>
  <c r="I205" i="216" s="1"/>
  <c r="T204" i="216"/>
  <c r="S204" i="216"/>
  <c r="U204" i="216" s="1"/>
  <c r="Q204" i="216"/>
  <c r="P204" i="216"/>
  <c r="R204" i="216" s="1"/>
  <c r="N204" i="216"/>
  <c r="M204" i="216"/>
  <c r="O204" i="216" s="1"/>
  <c r="K204" i="216"/>
  <c r="J204" i="216"/>
  <c r="L204" i="216" s="1"/>
  <c r="H204" i="216"/>
  <c r="G204" i="216"/>
  <c r="I204" i="216" s="1"/>
  <c r="T203" i="216"/>
  <c r="S203" i="216"/>
  <c r="U203" i="216" s="1"/>
  <c r="Q203" i="216"/>
  <c r="P203" i="216"/>
  <c r="R203" i="216" s="1"/>
  <c r="N203" i="216"/>
  <c r="M203" i="216"/>
  <c r="O203" i="216" s="1"/>
  <c r="K203" i="216"/>
  <c r="J203" i="216"/>
  <c r="L203" i="216" s="1"/>
  <c r="H203" i="216"/>
  <c r="G203" i="216"/>
  <c r="I203" i="216" s="1"/>
  <c r="T202" i="216"/>
  <c r="S202" i="216"/>
  <c r="U202" i="216" s="1"/>
  <c r="Q202" i="216"/>
  <c r="P202" i="216"/>
  <c r="R202" i="216" s="1"/>
  <c r="N202" i="216"/>
  <c r="M202" i="216"/>
  <c r="O202" i="216" s="1"/>
  <c r="K202" i="216"/>
  <c r="J202" i="216"/>
  <c r="L202" i="216" s="1"/>
  <c r="H202" i="216"/>
  <c r="G202" i="216"/>
  <c r="I202" i="216" s="1"/>
  <c r="T201" i="216"/>
  <c r="S201" i="216"/>
  <c r="U201" i="216" s="1"/>
  <c r="Q201" i="216"/>
  <c r="P201" i="216"/>
  <c r="R201" i="216" s="1"/>
  <c r="N201" i="216"/>
  <c r="M201" i="216"/>
  <c r="O201" i="216" s="1"/>
  <c r="K201" i="216"/>
  <c r="J201" i="216"/>
  <c r="L201" i="216" s="1"/>
  <c r="H201" i="216"/>
  <c r="G201" i="216"/>
  <c r="I201" i="216" s="1"/>
  <c r="T200" i="216"/>
  <c r="S200" i="216"/>
  <c r="U200" i="216" s="1"/>
  <c r="Q200" i="216"/>
  <c r="P200" i="216"/>
  <c r="R200" i="216" s="1"/>
  <c r="N200" i="216"/>
  <c r="M200" i="216"/>
  <c r="O200" i="216" s="1"/>
  <c r="K200" i="216"/>
  <c r="J200" i="216"/>
  <c r="L200" i="216" s="1"/>
  <c r="H200" i="216"/>
  <c r="G200" i="216"/>
  <c r="I200" i="216" s="1"/>
  <c r="T199" i="216"/>
  <c r="S199" i="216"/>
  <c r="U199" i="216" s="1"/>
  <c r="Q199" i="216"/>
  <c r="P199" i="216"/>
  <c r="R199" i="216" s="1"/>
  <c r="N199" i="216"/>
  <c r="M199" i="216"/>
  <c r="O199" i="216" s="1"/>
  <c r="K199" i="216"/>
  <c r="J199" i="216"/>
  <c r="L199" i="216" s="1"/>
  <c r="H199" i="216"/>
  <c r="G199" i="216"/>
  <c r="I199" i="216" s="1"/>
  <c r="T198" i="216"/>
  <c r="S198" i="216"/>
  <c r="U198" i="216" s="1"/>
  <c r="Q198" i="216"/>
  <c r="P198" i="216"/>
  <c r="R198" i="216" s="1"/>
  <c r="N198" i="216"/>
  <c r="M198" i="216"/>
  <c r="O198" i="216" s="1"/>
  <c r="K198" i="216"/>
  <c r="J198" i="216"/>
  <c r="L198" i="216" s="1"/>
  <c r="H198" i="216"/>
  <c r="G198" i="216"/>
  <c r="I198" i="216" s="1"/>
  <c r="T197" i="216"/>
  <c r="S197" i="216"/>
  <c r="U197" i="216" s="1"/>
  <c r="Q197" i="216"/>
  <c r="P197" i="216"/>
  <c r="R197" i="216" s="1"/>
  <c r="N197" i="216"/>
  <c r="M197" i="216"/>
  <c r="O197" i="216" s="1"/>
  <c r="K197" i="216"/>
  <c r="J197" i="216"/>
  <c r="L197" i="216" s="1"/>
  <c r="H197" i="216"/>
  <c r="G197" i="216"/>
  <c r="I197" i="216" s="1"/>
  <c r="T196" i="216"/>
  <c r="S196" i="216"/>
  <c r="U196" i="216" s="1"/>
  <c r="Q196" i="216"/>
  <c r="P196" i="216"/>
  <c r="R196" i="216" s="1"/>
  <c r="N196" i="216"/>
  <c r="M196" i="216"/>
  <c r="O196" i="216" s="1"/>
  <c r="K196" i="216"/>
  <c r="J196" i="216"/>
  <c r="L196" i="216" s="1"/>
  <c r="H196" i="216"/>
  <c r="G196" i="216"/>
  <c r="I196" i="216" s="1"/>
  <c r="T195" i="216"/>
  <c r="S195" i="216"/>
  <c r="U195" i="216" s="1"/>
  <c r="Q195" i="216"/>
  <c r="P195" i="216"/>
  <c r="R195" i="216" s="1"/>
  <c r="N195" i="216"/>
  <c r="M195" i="216"/>
  <c r="O195" i="216" s="1"/>
  <c r="K195" i="216"/>
  <c r="J195" i="216"/>
  <c r="L195" i="216" s="1"/>
  <c r="H195" i="216"/>
  <c r="G195" i="216"/>
  <c r="I195" i="216" s="1"/>
  <c r="T194" i="216"/>
  <c r="S194" i="216"/>
  <c r="U194" i="216" s="1"/>
  <c r="Q194" i="216"/>
  <c r="P194" i="216"/>
  <c r="R194" i="216" s="1"/>
  <c r="N194" i="216"/>
  <c r="M194" i="216"/>
  <c r="O194" i="216" s="1"/>
  <c r="K194" i="216"/>
  <c r="J194" i="216"/>
  <c r="L194" i="216" s="1"/>
  <c r="H194" i="216"/>
  <c r="G194" i="216"/>
  <c r="I194" i="216" s="1"/>
  <c r="T193" i="216"/>
  <c r="S193" i="216"/>
  <c r="U193" i="216" s="1"/>
  <c r="Q193" i="216"/>
  <c r="P193" i="216"/>
  <c r="R193" i="216" s="1"/>
  <c r="N193" i="216"/>
  <c r="M193" i="216"/>
  <c r="O193" i="216" s="1"/>
  <c r="K193" i="216"/>
  <c r="J193" i="216"/>
  <c r="L193" i="216" s="1"/>
  <c r="H193" i="216"/>
  <c r="G193" i="216"/>
  <c r="I193" i="216" s="1"/>
  <c r="T192" i="216"/>
  <c r="S192" i="216"/>
  <c r="U192" i="216" s="1"/>
  <c r="Q192" i="216"/>
  <c r="P192" i="216"/>
  <c r="R192" i="216" s="1"/>
  <c r="N192" i="216"/>
  <c r="M192" i="216"/>
  <c r="O192" i="216" s="1"/>
  <c r="K192" i="216"/>
  <c r="J192" i="216"/>
  <c r="L192" i="216" s="1"/>
  <c r="H192" i="216"/>
  <c r="G192" i="216"/>
  <c r="I192" i="216" s="1"/>
  <c r="T191" i="216"/>
  <c r="S191" i="216"/>
  <c r="U191" i="216" s="1"/>
  <c r="Q191" i="216"/>
  <c r="P191" i="216"/>
  <c r="R191" i="216" s="1"/>
  <c r="N191" i="216"/>
  <c r="M191" i="216"/>
  <c r="O191" i="216" s="1"/>
  <c r="K191" i="216"/>
  <c r="J191" i="216"/>
  <c r="L191" i="216" s="1"/>
  <c r="H191" i="216"/>
  <c r="G191" i="216"/>
  <c r="I191" i="216" s="1"/>
  <c r="T190" i="216"/>
  <c r="S190" i="216"/>
  <c r="U190" i="216" s="1"/>
  <c r="Q190" i="216"/>
  <c r="P190" i="216"/>
  <c r="R190" i="216" s="1"/>
  <c r="N190" i="216"/>
  <c r="M190" i="216"/>
  <c r="O190" i="216" s="1"/>
  <c r="K190" i="216"/>
  <c r="J190" i="216"/>
  <c r="L190" i="216" s="1"/>
  <c r="H190" i="216"/>
  <c r="G190" i="216"/>
  <c r="I190" i="216" s="1"/>
  <c r="T189" i="216"/>
  <c r="S189" i="216"/>
  <c r="U189" i="216" s="1"/>
  <c r="Q189" i="216"/>
  <c r="P189" i="216"/>
  <c r="R189" i="216" s="1"/>
  <c r="N189" i="216"/>
  <c r="M189" i="216"/>
  <c r="O189" i="216" s="1"/>
  <c r="K189" i="216"/>
  <c r="J189" i="216"/>
  <c r="L189" i="216" s="1"/>
  <c r="H189" i="216"/>
  <c r="G189" i="216"/>
  <c r="I189" i="216" s="1"/>
  <c r="T188" i="216"/>
  <c r="S188" i="216"/>
  <c r="U188" i="216" s="1"/>
  <c r="Q188" i="216"/>
  <c r="P188" i="216"/>
  <c r="R188" i="216" s="1"/>
  <c r="N188" i="216"/>
  <c r="M188" i="216"/>
  <c r="O188" i="216" s="1"/>
  <c r="K188" i="216"/>
  <c r="J188" i="216"/>
  <c r="L188" i="216" s="1"/>
  <c r="H188" i="216"/>
  <c r="G188" i="216"/>
  <c r="I188" i="216" s="1"/>
  <c r="T187" i="216"/>
  <c r="S187" i="216"/>
  <c r="U187" i="216" s="1"/>
  <c r="Q187" i="216"/>
  <c r="P187" i="216"/>
  <c r="R187" i="216" s="1"/>
  <c r="N187" i="216"/>
  <c r="M187" i="216"/>
  <c r="O187" i="216" s="1"/>
  <c r="K187" i="216"/>
  <c r="J187" i="216"/>
  <c r="L187" i="216" s="1"/>
  <c r="H187" i="216"/>
  <c r="G187" i="216"/>
  <c r="I187" i="216" s="1"/>
  <c r="T186" i="216"/>
  <c r="S186" i="216"/>
  <c r="U186" i="216" s="1"/>
  <c r="Q186" i="216"/>
  <c r="P186" i="216"/>
  <c r="R186" i="216" s="1"/>
  <c r="N186" i="216"/>
  <c r="M186" i="216"/>
  <c r="O186" i="216" s="1"/>
  <c r="K186" i="216"/>
  <c r="J186" i="216"/>
  <c r="L186" i="216" s="1"/>
  <c r="H186" i="216"/>
  <c r="G186" i="216"/>
  <c r="I186" i="216" s="1"/>
  <c r="T185" i="216"/>
  <c r="S185" i="216"/>
  <c r="U185" i="216" s="1"/>
  <c r="Q185" i="216"/>
  <c r="P185" i="216"/>
  <c r="R185" i="216" s="1"/>
  <c r="N185" i="216"/>
  <c r="M185" i="216"/>
  <c r="O185" i="216" s="1"/>
  <c r="K185" i="216"/>
  <c r="J185" i="216"/>
  <c r="L185" i="216" s="1"/>
  <c r="H185" i="216"/>
  <c r="G185" i="216"/>
  <c r="I185" i="216" s="1"/>
  <c r="T184" i="216"/>
  <c r="S184" i="216"/>
  <c r="U184" i="216" s="1"/>
  <c r="Q184" i="216"/>
  <c r="P184" i="216"/>
  <c r="R184" i="216" s="1"/>
  <c r="N184" i="216"/>
  <c r="M184" i="216"/>
  <c r="O184" i="216" s="1"/>
  <c r="K184" i="216"/>
  <c r="J184" i="216"/>
  <c r="L184" i="216" s="1"/>
  <c r="H184" i="216"/>
  <c r="G184" i="216"/>
  <c r="I184" i="216" s="1"/>
  <c r="T183" i="216"/>
  <c r="S183" i="216"/>
  <c r="U183" i="216" s="1"/>
  <c r="Q183" i="216"/>
  <c r="P183" i="216"/>
  <c r="R183" i="216" s="1"/>
  <c r="N183" i="216"/>
  <c r="M183" i="216"/>
  <c r="O183" i="216" s="1"/>
  <c r="K183" i="216"/>
  <c r="J183" i="216"/>
  <c r="L183" i="216" s="1"/>
  <c r="H183" i="216"/>
  <c r="G183" i="216"/>
  <c r="I183" i="216" s="1"/>
  <c r="T182" i="216"/>
  <c r="S182" i="216"/>
  <c r="U182" i="216" s="1"/>
  <c r="Q182" i="216"/>
  <c r="P182" i="216"/>
  <c r="R182" i="216" s="1"/>
  <c r="N182" i="216"/>
  <c r="M182" i="216"/>
  <c r="O182" i="216" s="1"/>
  <c r="K182" i="216"/>
  <c r="J182" i="216"/>
  <c r="L182" i="216" s="1"/>
  <c r="H182" i="216"/>
  <c r="G182" i="216"/>
  <c r="I182" i="216" s="1"/>
  <c r="T181" i="216"/>
  <c r="S181" i="216"/>
  <c r="U181" i="216" s="1"/>
  <c r="Q181" i="216"/>
  <c r="P181" i="216"/>
  <c r="R181" i="216" s="1"/>
  <c r="N181" i="216"/>
  <c r="M181" i="216"/>
  <c r="O181" i="216" s="1"/>
  <c r="K181" i="216"/>
  <c r="J181" i="216"/>
  <c r="L181" i="216" s="1"/>
  <c r="H181" i="216"/>
  <c r="G181" i="216"/>
  <c r="I181" i="216" s="1"/>
  <c r="T180" i="216"/>
  <c r="S180" i="216"/>
  <c r="U180" i="216" s="1"/>
  <c r="Q180" i="216"/>
  <c r="P180" i="216"/>
  <c r="R180" i="216" s="1"/>
  <c r="N180" i="216"/>
  <c r="M180" i="216"/>
  <c r="O180" i="216" s="1"/>
  <c r="K180" i="216"/>
  <c r="J180" i="216"/>
  <c r="L180" i="216" s="1"/>
  <c r="H180" i="216"/>
  <c r="G180" i="216"/>
  <c r="I180" i="216" s="1"/>
  <c r="T179" i="216"/>
  <c r="S179" i="216"/>
  <c r="U179" i="216" s="1"/>
  <c r="Q179" i="216"/>
  <c r="P179" i="216"/>
  <c r="R179" i="216" s="1"/>
  <c r="N179" i="216"/>
  <c r="M179" i="216"/>
  <c r="O179" i="216" s="1"/>
  <c r="K179" i="216"/>
  <c r="J179" i="216"/>
  <c r="L179" i="216" s="1"/>
  <c r="H179" i="216"/>
  <c r="G179" i="216"/>
  <c r="I179" i="216" s="1"/>
  <c r="T178" i="216"/>
  <c r="S178" i="216"/>
  <c r="U178" i="216" s="1"/>
  <c r="Q178" i="216"/>
  <c r="P178" i="216"/>
  <c r="R178" i="216" s="1"/>
  <c r="N178" i="216"/>
  <c r="M178" i="216"/>
  <c r="O178" i="216" s="1"/>
  <c r="K178" i="216"/>
  <c r="J178" i="216"/>
  <c r="L178" i="216" s="1"/>
  <c r="H178" i="216"/>
  <c r="G178" i="216"/>
  <c r="I178" i="216" s="1"/>
  <c r="T177" i="216"/>
  <c r="S177" i="216"/>
  <c r="U177" i="216" s="1"/>
  <c r="Q177" i="216"/>
  <c r="P177" i="216"/>
  <c r="R177" i="216" s="1"/>
  <c r="N177" i="216"/>
  <c r="M177" i="216"/>
  <c r="O177" i="216" s="1"/>
  <c r="K177" i="216"/>
  <c r="J177" i="216"/>
  <c r="L177" i="216" s="1"/>
  <c r="H177" i="216"/>
  <c r="G177" i="216"/>
  <c r="I177" i="216" s="1"/>
  <c r="T176" i="216"/>
  <c r="S176" i="216"/>
  <c r="U176" i="216" s="1"/>
  <c r="Q176" i="216"/>
  <c r="P176" i="216"/>
  <c r="R176" i="216" s="1"/>
  <c r="N176" i="216"/>
  <c r="M176" i="216"/>
  <c r="O176" i="216" s="1"/>
  <c r="K176" i="216"/>
  <c r="J176" i="216"/>
  <c r="L176" i="216" s="1"/>
  <c r="H176" i="216"/>
  <c r="G176" i="216"/>
  <c r="I176" i="216" s="1"/>
  <c r="T175" i="216"/>
  <c r="S175" i="216"/>
  <c r="U175" i="216" s="1"/>
  <c r="Q175" i="216"/>
  <c r="P175" i="216"/>
  <c r="R175" i="216" s="1"/>
  <c r="N175" i="216"/>
  <c r="M175" i="216"/>
  <c r="O175" i="216" s="1"/>
  <c r="K175" i="216"/>
  <c r="J175" i="216"/>
  <c r="L175" i="216" s="1"/>
  <c r="H175" i="216"/>
  <c r="G175" i="216"/>
  <c r="I175" i="216" s="1"/>
  <c r="T174" i="216"/>
  <c r="S174" i="216"/>
  <c r="U174" i="216" s="1"/>
  <c r="Q174" i="216"/>
  <c r="P174" i="216"/>
  <c r="R174" i="216" s="1"/>
  <c r="N174" i="216"/>
  <c r="M174" i="216"/>
  <c r="O174" i="216" s="1"/>
  <c r="K174" i="216"/>
  <c r="J174" i="216"/>
  <c r="L174" i="216" s="1"/>
  <c r="H174" i="216"/>
  <c r="G174" i="216"/>
  <c r="I174" i="216" s="1"/>
  <c r="T173" i="216"/>
  <c r="S173" i="216"/>
  <c r="U173" i="216" s="1"/>
  <c r="Q173" i="216"/>
  <c r="P173" i="216"/>
  <c r="R173" i="216" s="1"/>
  <c r="N173" i="216"/>
  <c r="M173" i="216"/>
  <c r="O173" i="216" s="1"/>
  <c r="K173" i="216"/>
  <c r="J173" i="216"/>
  <c r="L173" i="216" s="1"/>
  <c r="H173" i="216"/>
  <c r="G173" i="216"/>
  <c r="I173" i="216" s="1"/>
  <c r="T172" i="216"/>
  <c r="S172" i="216"/>
  <c r="U172" i="216" s="1"/>
  <c r="Q172" i="216"/>
  <c r="P172" i="216"/>
  <c r="R172" i="216" s="1"/>
  <c r="N172" i="216"/>
  <c r="M172" i="216"/>
  <c r="O172" i="216" s="1"/>
  <c r="K172" i="216"/>
  <c r="J172" i="216"/>
  <c r="L172" i="216" s="1"/>
  <c r="H172" i="216"/>
  <c r="G172" i="216"/>
  <c r="I172" i="216" s="1"/>
  <c r="T171" i="216"/>
  <c r="S171" i="216"/>
  <c r="U171" i="216" s="1"/>
  <c r="Q171" i="216"/>
  <c r="P171" i="216"/>
  <c r="R171" i="216" s="1"/>
  <c r="N171" i="216"/>
  <c r="M171" i="216"/>
  <c r="O171" i="216" s="1"/>
  <c r="K171" i="216"/>
  <c r="J171" i="216"/>
  <c r="L171" i="216" s="1"/>
  <c r="H171" i="216"/>
  <c r="G171" i="216"/>
  <c r="I171" i="216" s="1"/>
  <c r="T170" i="216"/>
  <c r="S170" i="216"/>
  <c r="U170" i="216" s="1"/>
  <c r="Q170" i="216"/>
  <c r="P170" i="216"/>
  <c r="R170" i="216" s="1"/>
  <c r="N170" i="216"/>
  <c r="M170" i="216"/>
  <c r="O170" i="216" s="1"/>
  <c r="K170" i="216"/>
  <c r="J170" i="216"/>
  <c r="L170" i="216" s="1"/>
  <c r="H170" i="216"/>
  <c r="G170" i="216"/>
  <c r="I170" i="216" s="1"/>
  <c r="T169" i="216"/>
  <c r="S169" i="216"/>
  <c r="U169" i="216" s="1"/>
  <c r="Q169" i="216"/>
  <c r="P169" i="216"/>
  <c r="R169" i="216" s="1"/>
  <c r="N169" i="216"/>
  <c r="M169" i="216"/>
  <c r="O169" i="216" s="1"/>
  <c r="K169" i="216"/>
  <c r="J169" i="216"/>
  <c r="L169" i="216" s="1"/>
  <c r="H169" i="216"/>
  <c r="G169" i="216"/>
  <c r="I169" i="216" s="1"/>
  <c r="T168" i="216"/>
  <c r="S168" i="216"/>
  <c r="U168" i="216" s="1"/>
  <c r="Q168" i="216"/>
  <c r="P168" i="216"/>
  <c r="R168" i="216" s="1"/>
  <c r="N168" i="216"/>
  <c r="M168" i="216"/>
  <c r="O168" i="216" s="1"/>
  <c r="K168" i="216"/>
  <c r="J168" i="216"/>
  <c r="L168" i="216" s="1"/>
  <c r="H168" i="216"/>
  <c r="G168" i="216"/>
  <c r="I168" i="216" s="1"/>
  <c r="T167" i="216"/>
  <c r="S167" i="216"/>
  <c r="U167" i="216" s="1"/>
  <c r="Q167" i="216"/>
  <c r="P167" i="216"/>
  <c r="R167" i="216" s="1"/>
  <c r="N167" i="216"/>
  <c r="M167" i="216"/>
  <c r="O167" i="216" s="1"/>
  <c r="K167" i="216"/>
  <c r="J167" i="216"/>
  <c r="L167" i="216" s="1"/>
  <c r="H167" i="216"/>
  <c r="G167" i="216"/>
  <c r="I167" i="216" s="1"/>
  <c r="T166" i="216"/>
  <c r="S166" i="216"/>
  <c r="U166" i="216" s="1"/>
  <c r="Q166" i="216"/>
  <c r="P166" i="216"/>
  <c r="R166" i="216" s="1"/>
  <c r="N166" i="216"/>
  <c r="M166" i="216"/>
  <c r="O166" i="216" s="1"/>
  <c r="K166" i="216"/>
  <c r="J166" i="216"/>
  <c r="L166" i="216" s="1"/>
  <c r="H166" i="216"/>
  <c r="G166" i="216"/>
  <c r="I166" i="216" s="1"/>
  <c r="T165" i="216"/>
  <c r="S165" i="216"/>
  <c r="U165" i="216" s="1"/>
  <c r="Q165" i="216"/>
  <c r="P165" i="216"/>
  <c r="R165" i="216" s="1"/>
  <c r="N165" i="216"/>
  <c r="M165" i="216"/>
  <c r="O165" i="216" s="1"/>
  <c r="K165" i="216"/>
  <c r="J165" i="216"/>
  <c r="L165" i="216" s="1"/>
  <c r="H165" i="216"/>
  <c r="G165" i="216"/>
  <c r="I165" i="216" s="1"/>
  <c r="T164" i="216"/>
  <c r="S164" i="216"/>
  <c r="U164" i="216" s="1"/>
  <c r="Q164" i="216"/>
  <c r="P164" i="216"/>
  <c r="R164" i="216" s="1"/>
  <c r="N164" i="216"/>
  <c r="M164" i="216"/>
  <c r="O164" i="216" s="1"/>
  <c r="K164" i="216"/>
  <c r="J164" i="216"/>
  <c r="L164" i="216" s="1"/>
  <c r="H164" i="216"/>
  <c r="G164" i="216"/>
  <c r="I164" i="216" s="1"/>
  <c r="T163" i="216"/>
  <c r="S163" i="216"/>
  <c r="U163" i="216" s="1"/>
  <c r="Q163" i="216"/>
  <c r="P163" i="216"/>
  <c r="R163" i="216" s="1"/>
  <c r="N163" i="216"/>
  <c r="M163" i="216"/>
  <c r="O163" i="216" s="1"/>
  <c r="K163" i="216"/>
  <c r="J163" i="216"/>
  <c r="L163" i="216" s="1"/>
  <c r="H163" i="216"/>
  <c r="G163" i="216"/>
  <c r="I163" i="216" s="1"/>
  <c r="T162" i="216"/>
  <c r="S162" i="216"/>
  <c r="U162" i="216" s="1"/>
  <c r="Q162" i="216"/>
  <c r="P162" i="216"/>
  <c r="R162" i="216" s="1"/>
  <c r="N162" i="216"/>
  <c r="M162" i="216"/>
  <c r="O162" i="216" s="1"/>
  <c r="K162" i="216"/>
  <c r="J162" i="216"/>
  <c r="L162" i="216" s="1"/>
  <c r="H162" i="216"/>
  <c r="G162" i="216"/>
  <c r="I162" i="216" s="1"/>
  <c r="T161" i="216"/>
  <c r="S161" i="216"/>
  <c r="U161" i="216" s="1"/>
  <c r="Q161" i="216"/>
  <c r="P161" i="216"/>
  <c r="R161" i="216" s="1"/>
  <c r="N161" i="216"/>
  <c r="M161" i="216"/>
  <c r="O161" i="216" s="1"/>
  <c r="K161" i="216"/>
  <c r="J161" i="216"/>
  <c r="L161" i="216" s="1"/>
  <c r="H161" i="216"/>
  <c r="G161" i="216"/>
  <c r="I161" i="216" s="1"/>
  <c r="T160" i="216"/>
  <c r="S160" i="216"/>
  <c r="U160" i="216" s="1"/>
  <c r="Q160" i="216"/>
  <c r="P160" i="216"/>
  <c r="R160" i="216" s="1"/>
  <c r="N160" i="216"/>
  <c r="M160" i="216"/>
  <c r="O160" i="216" s="1"/>
  <c r="K160" i="216"/>
  <c r="J160" i="216"/>
  <c r="L160" i="216" s="1"/>
  <c r="H160" i="216"/>
  <c r="G160" i="216"/>
  <c r="I160" i="216" s="1"/>
  <c r="T159" i="216"/>
  <c r="S159" i="216"/>
  <c r="U159" i="216" s="1"/>
  <c r="Q159" i="216"/>
  <c r="P159" i="216"/>
  <c r="R159" i="216" s="1"/>
  <c r="N159" i="216"/>
  <c r="M159" i="216"/>
  <c r="O159" i="216" s="1"/>
  <c r="K159" i="216"/>
  <c r="J159" i="216"/>
  <c r="L159" i="216" s="1"/>
  <c r="H159" i="216"/>
  <c r="G159" i="216"/>
  <c r="I159" i="216" s="1"/>
  <c r="T158" i="216"/>
  <c r="S158" i="216"/>
  <c r="U158" i="216" s="1"/>
  <c r="Q158" i="216"/>
  <c r="P158" i="216"/>
  <c r="R158" i="216" s="1"/>
  <c r="N158" i="216"/>
  <c r="M158" i="216"/>
  <c r="O158" i="216" s="1"/>
  <c r="K158" i="216"/>
  <c r="J158" i="216"/>
  <c r="L158" i="216" s="1"/>
  <c r="H158" i="216"/>
  <c r="G158" i="216"/>
  <c r="I158" i="216" s="1"/>
  <c r="T157" i="216"/>
  <c r="S157" i="216"/>
  <c r="U157" i="216" s="1"/>
  <c r="Q157" i="216"/>
  <c r="P157" i="216"/>
  <c r="R157" i="216" s="1"/>
  <c r="N157" i="216"/>
  <c r="M157" i="216"/>
  <c r="O157" i="216" s="1"/>
  <c r="K157" i="216"/>
  <c r="J157" i="216"/>
  <c r="L157" i="216" s="1"/>
  <c r="H157" i="216"/>
  <c r="G157" i="216"/>
  <c r="I157" i="216" s="1"/>
  <c r="T156" i="216"/>
  <c r="S156" i="216"/>
  <c r="U156" i="216" s="1"/>
  <c r="Q156" i="216"/>
  <c r="P156" i="216"/>
  <c r="R156" i="216" s="1"/>
  <c r="N156" i="216"/>
  <c r="M156" i="216"/>
  <c r="O156" i="216" s="1"/>
  <c r="K156" i="216"/>
  <c r="J156" i="216"/>
  <c r="L156" i="216" s="1"/>
  <c r="H156" i="216"/>
  <c r="G156" i="216"/>
  <c r="I156" i="216" s="1"/>
  <c r="T155" i="216"/>
  <c r="S155" i="216"/>
  <c r="U155" i="216" s="1"/>
  <c r="Q155" i="216"/>
  <c r="P155" i="216"/>
  <c r="R155" i="216" s="1"/>
  <c r="N155" i="216"/>
  <c r="M155" i="216"/>
  <c r="O155" i="216" s="1"/>
  <c r="K155" i="216"/>
  <c r="J155" i="216"/>
  <c r="L155" i="216" s="1"/>
  <c r="H155" i="216"/>
  <c r="G155" i="216"/>
  <c r="I155" i="216" s="1"/>
  <c r="T154" i="216"/>
  <c r="S154" i="216"/>
  <c r="U154" i="216" s="1"/>
  <c r="Q154" i="216"/>
  <c r="P154" i="216"/>
  <c r="R154" i="216" s="1"/>
  <c r="N154" i="216"/>
  <c r="M154" i="216"/>
  <c r="O154" i="216" s="1"/>
  <c r="K154" i="216"/>
  <c r="J154" i="216"/>
  <c r="L154" i="216" s="1"/>
  <c r="H154" i="216"/>
  <c r="G154" i="216"/>
  <c r="I154" i="216" s="1"/>
  <c r="T153" i="216"/>
  <c r="S153" i="216"/>
  <c r="U153" i="216" s="1"/>
  <c r="Q153" i="216"/>
  <c r="P153" i="216"/>
  <c r="R153" i="216" s="1"/>
  <c r="N153" i="216"/>
  <c r="M153" i="216"/>
  <c r="O153" i="216" s="1"/>
  <c r="K153" i="216"/>
  <c r="J153" i="216"/>
  <c r="L153" i="216" s="1"/>
  <c r="H153" i="216"/>
  <c r="G153" i="216"/>
  <c r="I153" i="216" s="1"/>
  <c r="T152" i="216"/>
  <c r="S152" i="216"/>
  <c r="U152" i="216" s="1"/>
  <c r="Q152" i="216"/>
  <c r="P152" i="216"/>
  <c r="R152" i="216" s="1"/>
  <c r="N152" i="216"/>
  <c r="M152" i="216"/>
  <c r="O152" i="216" s="1"/>
  <c r="K152" i="216"/>
  <c r="J152" i="216"/>
  <c r="L152" i="216" s="1"/>
  <c r="H152" i="216"/>
  <c r="G152" i="216"/>
  <c r="I152" i="216" s="1"/>
  <c r="T151" i="216"/>
  <c r="S151" i="216"/>
  <c r="U151" i="216" s="1"/>
  <c r="Q151" i="216"/>
  <c r="P151" i="216"/>
  <c r="R151" i="216" s="1"/>
  <c r="N151" i="216"/>
  <c r="M151" i="216"/>
  <c r="O151" i="216" s="1"/>
  <c r="K151" i="216"/>
  <c r="J151" i="216"/>
  <c r="L151" i="216" s="1"/>
  <c r="H151" i="216"/>
  <c r="G151" i="216"/>
  <c r="I151" i="216" s="1"/>
  <c r="T150" i="216"/>
  <c r="S150" i="216"/>
  <c r="U150" i="216" s="1"/>
  <c r="Q150" i="216"/>
  <c r="P150" i="216"/>
  <c r="R150" i="216" s="1"/>
  <c r="N150" i="216"/>
  <c r="M150" i="216"/>
  <c r="O150" i="216" s="1"/>
  <c r="K150" i="216"/>
  <c r="J150" i="216"/>
  <c r="L150" i="216" s="1"/>
  <c r="H150" i="216"/>
  <c r="G150" i="216"/>
  <c r="I150" i="216" s="1"/>
  <c r="T149" i="216"/>
  <c r="S149" i="216"/>
  <c r="U149" i="216" s="1"/>
  <c r="Q149" i="216"/>
  <c r="P149" i="216"/>
  <c r="R149" i="216" s="1"/>
  <c r="N149" i="216"/>
  <c r="M149" i="216"/>
  <c r="O149" i="216" s="1"/>
  <c r="K149" i="216"/>
  <c r="J149" i="216"/>
  <c r="L149" i="216" s="1"/>
  <c r="H149" i="216"/>
  <c r="G149" i="216"/>
  <c r="I149" i="216" s="1"/>
  <c r="T148" i="216"/>
  <c r="S148" i="216"/>
  <c r="U148" i="216" s="1"/>
  <c r="Q148" i="216"/>
  <c r="P148" i="216"/>
  <c r="R148" i="216" s="1"/>
  <c r="N148" i="216"/>
  <c r="M148" i="216"/>
  <c r="O148" i="216" s="1"/>
  <c r="K148" i="216"/>
  <c r="J148" i="216"/>
  <c r="L148" i="216" s="1"/>
  <c r="H148" i="216"/>
  <c r="G148" i="216"/>
  <c r="I148" i="216" s="1"/>
  <c r="T147" i="216"/>
  <c r="S147" i="216"/>
  <c r="U147" i="216" s="1"/>
  <c r="Q147" i="216"/>
  <c r="P147" i="216"/>
  <c r="R147" i="216" s="1"/>
  <c r="N147" i="216"/>
  <c r="M147" i="216"/>
  <c r="O147" i="216" s="1"/>
  <c r="K147" i="216"/>
  <c r="J147" i="216"/>
  <c r="L147" i="216" s="1"/>
  <c r="H147" i="216"/>
  <c r="G147" i="216"/>
  <c r="I147" i="216" s="1"/>
  <c r="T146" i="216"/>
  <c r="S146" i="216"/>
  <c r="U146" i="216" s="1"/>
  <c r="Q146" i="216"/>
  <c r="P146" i="216"/>
  <c r="R146" i="216" s="1"/>
  <c r="N146" i="216"/>
  <c r="M146" i="216"/>
  <c r="O146" i="216" s="1"/>
  <c r="K146" i="216"/>
  <c r="J146" i="216"/>
  <c r="L146" i="216" s="1"/>
  <c r="H146" i="216"/>
  <c r="G146" i="216"/>
  <c r="I146" i="216" s="1"/>
  <c r="T145" i="216"/>
  <c r="S145" i="216"/>
  <c r="U145" i="216" s="1"/>
  <c r="Q145" i="216"/>
  <c r="P145" i="216"/>
  <c r="R145" i="216" s="1"/>
  <c r="N145" i="216"/>
  <c r="M145" i="216"/>
  <c r="O145" i="216" s="1"/>
  <c r="K145" i="216"/>
  <c r="J145" i="216"/>
  <c r="L145" i="216" s="1"/>
  <c r="H145" i="216"/>
  <c r="G145" i="216"/>
  <c r="I145" i="216" s="1"/>
  <c r="T144" i="216"/>
  <c r="S144" i="216"/>
  <c r="U144" i="216" s="1"/>
  <c r="Q144" i="216"/>
  <c r="P144" i="216"/>
  <c r="R144" i="216" s="1"/>
  <c r="N144" i="216"/>
  <c r="M144" i="216"/>
  <c r="O144" i="216" s="1"/>
  <c r="K144" i="216"/>
  <c r="J144" i="216"/>
  <c r="L144" i="216" s="1"/>
  <c r="H144" i="216"/>
  <c r="G144" i="216"/>
  <c r="I144" i="216" s="1"/>
  <c r="T143" i="216"/>
  <c r="S143" i="216"/>
  <c r="U143" i="216" s="1"/>
  <c r="Q143" i="216"/>
  <c r="P143" i="216"/>
  <c r="R143" i="216" s="1"/>
  <c r="N143" i="216"/>
  <c r="M143" i="216"/>
  <c r="O143" i="216" s="1"/>
  <c r="K143" i="216"/>
  <c r="J143" i="216"/>
  <c r="L143" i="216" s="1"/>
  <c r="H143" i="216"/>
  <c r="G143" i="216"/>
  <c r="I143" i="216" s="1"/>
  <c r="T142" i="216"/>
  <c r="S142" i="216"/>
  <c r="U142" i="216" s="1"/>
  <c r="Q142" i="216"/>
  <c r="P142" i="216"/>
  <c r="R142" i="216" s="1"/>
  <c r="N142" i="216"/>
  <c r="M142" i="216"/>
  <c r="O142" i="216" s="1"/>
  <c r="K142" i="216"/>
  <c r="J142" i="216"/>
  <c r="L142" i="216" s="1"/>
  <c r="H142" i="216"/>
  <c r="G142" i="216"/>
  <c r="I142" i="216" s="1"/>
  <c r="T141" i="216"/>
  <c r="S141" i="216"/>
  <c r="U141" i="216" s="1"/>
  <c r="Q141" i="216"/>
  <c r="P141" i="216"/>
  <c r="R141" i="216" s="1"/>
  <c r="N141" i="216"/>
  <c r="M141" i="216"/>
  <c r="O141" i="216" s="1"/>
  <c r="K141" i="216"/>
  <c r="J141" i="216"/>
  <c r="L141" i="216" s="1"/>
  <c r="H141" i="216"/>
  <c r="G141" i="216"/>
  <c r="I141" i="216" s="1"/>
  <c r="T140" i="216"/>
  <c r="S140" i="216"/>
  <c r="U140" i="216" s="1"/>
  <c r="Q140" i="216"/>
  <c r="P140" i="216"/>
  <c r="R140" i="216" s="1"/>
  <c r="N140" i="216"/>
  <c r="M140" i="216"/>
  <c r="O140" i="216" s="1"/>
  <c r="K140" i="216"/>
  <c r="J140" i="216"/>
  <c r="L140" i="216" s="1"/>
  <c r="H140" i="216"/>
  <c r="G140" i="216"/>
  <c r="I140" i="216" s="1"/>
  <c r="T139" i="216"/>
  <c r="S139" i="216"/>
  <c r="U139" i="216" s="1"/>
  <c r="Q139" i="216"/>
  <c r="P139" i="216"/>
  <c r="R139" i="216" s="1"/>
  <c r="N139" i="216"/>
  <c r="M139" i="216"/>
  <c r="O139" i="216" s="1"/>
  <c r="K139" i="216"/>
  <c r="J139" i="216"/>
  <c r="L139" i="216" s="1"/>
  <c r="H139" i="216"/>
  <c r="G139" i="216"/>
  <c r="I139" i="216" s="1"/>
  <c r="T138" i="216"/>
  <c r="S138" i="216"/>
  <c r="U138" i="216" s="1"/>
  <c r="Q138" i="216"/>
  <c r="P138" i="216"/>
  <c r="R138" i="216" s="1"/>
  <c r="N138" i="216"/>
  <c r="M138" i="216"/>
  <c r="O138" i="216" s="1"/>
  <c r="K138" i="216"/>
  <c r="J138" i="216"/>
  <c r="L138" i="216" s="1"/>
  <c r="H138" i="216"/>
  <c r="G138" i="216"/>
  <c r="I138" i="216" s="1"/>
  <c r="T137" i="216"/>
  <c r="S137" i="216"/>
  <c r="U137" i="216" s="1"/>
  <c r="Q137" i="216"/>
  <c r="P137" i="216"/>
  <c r="R137" i="216" s="1"/>
  <c r="N137" i="216"/>
  <c r="M137" i="216"/>
  <c r="O137" i="216" s="1"/>
  <c r="K137" i="216"/>
  <c r="J137" i="216"/>
  <c r="L137" i="216" s="1"/>
  <c r="H137" i="216"/>
  <c r="G137" i="216"/>
  <c r="I137" i="216" s="1"/>
  <c r="T136" i="216"/>
  <c r="S136" i="216"/>
  <c r="U136" i="216" s="1"/>
  <c r="Q136" i="216"/>
  <c r="P136" i="216"/>
  <c r="R136" i="216" s="1"/>
  <c r="N136" i="216"/>
  <c r="M136" i="216"/>
  <c r="O136" i="216" s="1"/>
  <c r="K136" i="216"/>
  <c r="J136" i="216"/>
  <c r="L136" i="216" s="1"/>
  <c r="H136" i="216"/>
  <c r="G136" i="216"/>
  <c r="I136" i="216" s="1"/>
  <c r="T135" i="216"/>
  <c r="S135" i="216"/>
  <c r="U135" i="216" s="1"/>
  <c r="Q135" i="216"/>
  <c r="P135" i="216"/>
  <c r="R135" i="216" s="1"/>
  <c r="N135" i="216"/>
  <c r="M135" i="216"/>
  <c r="O135" i="216" s="1"/>
  <c r="K135" i="216"/>
  <c r="J135" i="216"/>
  <c r="L135" i="216" s="1"/>
  <c r="H135" i="216"/>
  <c r="G135" i="216"/>
  <c r="I135" i="216" s="1"/>
  <c r="T134" i="216"/>
  <c r="S134" i="216"/>
  <c r="U134" i="216" s="1"/>
  <c r="Q134" i="216"/>
  <c r="P134" i="216"/>
  <c r="R134" i="216" s="1"/>
  <c r="N134" i="216"/>
  <c r="M134" i="216"/>
  <c r="O134" i="216" s="1"/>
  <c r="K134" i="216"/>
  <c r="J134" i="216"/>
  <c r="L134" i="216" s="1"/>
  <c r="H134" i="216"/>
  <c r="G134" i="216"/>
  <c r="I134" i="216" s="1"/>
  <c r="T133" i="216"/>
  <c r="S133" i="216"/>
  <c r="U133" i="216" s="1"/>
  <c r="Q133" i="216"/>
  <c r="P133" i="216"/>
  <c r="R133" i="216" s="1"/>
  <c r="N133" i="216"/>
  <c r="M133" i="216"/>
  <c r="O133" i="216" s="1"/>
  <c r="K133" i="216"/>
  <c r="J133" i="216"/>
  <c r="L133" i="216" s="1"/>
  <c r="H133" i="216"/>
  <c r="G133" i="216"/>
  <c r="I133" i="216" s="1"/>
  <c r="T132" i="216"/>
  <c r="S132" i="216"/>
  <c r="U132" i="216" s="1"/>
  <c r="Q132" i="216"/>
  <c r="P132" i="216"/>
  <c r="R132" i="216" s="1"/>
  <c r="N132" i="216"/>
  <c r="M132" i="216"/>
  <c r="O132" i="216" s="1"/>
  <c r="K132" i="216"/>
  <c r="J132" i="216"/>
  <c r="L132" i="216" s="1"/>
  <c r="H132" i="216"/>
  <c r="G132" i="216"/>
  <c r="I132" i="216" s="1"/>
  <c r="T131" i="216"/>
  <c r="S131" i="216"/>
  <c r="U131" i="216" s="1"/>
  <c r="Q131" i="216"/>
  <c r="P131" i="216"/>
  <c r="R131" i="216" s="1"/>
  <c r="N131" i="216"/>
  <c r="M131" i="216"/>
  <c r="O131" i="216" s="1"/>
  <c r="K131" i="216"/>
  <c r="J131" i="216"/>
  <c r="L131" i="216" s="1"/>
  <c r="H131" i="216"/>
  <c r="G131" i="216"/>
  <c r="I131" i="216" s="1"/>
  <c r="T130" i="216"/>
  <c r="S130" i="216"/>
  <c r="U130" i="216" s="1"/>
  <c r="Q130" i="216"/>
  <c r="P130" i="216"/>
  <c r="R130" i="216" s="1"/>
  <c r="N130" i="216"/>
  <c r="M130" i="216"/>
  <c r="O130" i="216" s="1"/>
  <c r="K130" i="216"/>
  <c r="J130" i="216"/>
  <c r="L130" i="216" s="1"/>
  <c r="H130" i="216"/>
  <c r="G130" i="216"/>
  <c r="I130" i="216" s="1"/>
  <c r="T129" i="216"/>
  <c r="S129" i="216"/>
  <c r="U129" i="216" s="1"/>
  <c r="Q129" i="216"/>
  <c r="P129" i="216"/>
  <c r="R129" i="216" s="1"/>
  <c r="N129" i="216"/>
  <c r="M129" i="216"/>
  <c r="O129" i="216" s="1"/>
  <c r="K129" i="216"/>
  <c r="J129" i="216"/>
  <c r="L129" i="216" s="1"/>
  <c r="H129" i="216"/>
  <c r="G129" i="216"/>
  <c r="I129" i="216" s="1"/>
  <c r="T128" i="216"/>
  <c r="S128" i="216"/>
  <c r="U128" i="216" s="1"/>
  <c r="Q128" i="216"/>
  <c r="P128" i="216"/>
  <c r="R128" i="216" s="1"/>
  <c r="N128" i="216"/>
  <c r="M128" i="216"/>
  <c r="O128" i="216" s="1"/>
  <c r="K128" i="216"/>
  <c r="J128" i="216"/>
  <c r="L128" i="216" s="1"/>
  <c r="H128" i="216"/>
  <c r="G128" i="216"/>
  <c r="I128" i="216" s="1"/>
  <c r="T127" i="216"/>
  <c r="S127" i="216"/>
  <c r="U127" i="216" s="1"/>
  <c r="Q127" i="216"/>
  <c r="P127" i="216"/>
  <c r="R127" i="216" s="1"/>
  <c r="N127" i="216"/>
  <c r="M127" i="216"/>
  <c r="O127" i="216" s="1"/>
  <c r="K127" i="216"/>
  <c r="J127" i="216"/>
  <c r="L127" i="216" s="1"/>
  <c r="H127" i="216"/>
  <c r="G127" i="216"/>
  <c r="I127" i="216" s="1"/>
  <c r="T126" i="216"/>
  <c r="S126" i="216"/>
  <c r="U126" i="216" s="1"/>
  <c r="Q126" i="216"/>
  <c r="P126" i="216"/>
  <c r="R126" i="216" s="1"/>
  <c r="N126" i="216"/>
  <c r="M126" i="216"/>
  <c r="O126" i="216" s="1"/>
  <c r="K126" i="216"/>
  <c r="J126" i="216"/>
  <c r="L126" i="216" s="1"/>
  <c r="H126" i="216"/>
  <c r="G126" i="216"/>
  <c r="I126" i="216" s="1"/>
  <c r="T125" i="216"/>
  <c r="S125" i="216"/>
  <c r="U125" i="216" s="1"/>
  <c r="Q125" i="216"/>
  <c r="P125" i="216"/>
  <c r="R125" i="216" s="1"/>
  <c r="N125" i="216"/>
  <c r="M125" i="216"/>
  <c r="O125" i="216" s="1"/>
  <c r="K125" i="216"/>
  <c r="J125" i="216"/>
  <c r="L125" i="216" s="1"/>
  <c r="H125" i="216"/>
  <c r="G125" i="216"/>
  <c r="I125" i="216" s="1"/>
  <c r="T124" i="216"/>
  <c r="S124" i="216"/>
  <c r="U124" i="216" s="1"/>
  <c r="Q124" i="216"/>
  <c r="P124" i="216"/>
  <c r="R124" i="216" s="1"/>
  <c r="N124" i="216"/>
  <c r="M124" i="216"/>
  <c r="O124" i="216" s="1"/>
  <c r="K124" i="216"/>
  <c r="J124" i="216"/>
  <c r="L124" i="216" s="1"/>
  <c r="H124" i="216"/>
  <c r="G124" i="216"/>
  <c r="I124" i="216" s="1"/>
  <c r="T123" i="216"/>
  <c r="S123" i="216"/>
  <c r="U123" i="216" s="1"/>
  <c r="Q123" i="216"/>
  <c r="P123" i="216"/>
  <c r="R123" i="216" s="1"/>
  <c r="N123" i="216"/>
  <c r="M123" i="216"/>
  <c r="O123" i="216" s="1"/>
  <c r="K123" i="216"/>
  <c r="J123" i="216"/>
  <c r="L123" i="216" s="1"/>
  <c r="H123" i="216"/>
  <c r="G123" i="216"/>
  <c r="I123" i="216" s="1"/>
  <c r="T122" i="216"/>
  <c r="S122" i="216"/>
  <c r="U122" i="216" s="1"/>
  <c r="Q122" i="216"/>
  <c r="P122" i="216"/>
  <c r="R122" i="216" s="1"/>
  <c r="N122" i="216"/>
  <c r="M122" i="216"/>
  <c r="O122" i="216" s="1"/>
  <c r="K122" i="216"/>
  <c r="J122" i="216"/>
  <c r="L122" i="216" s="1"/>
  <c r="H122" i="216"/>
  <c r="G122" i="216"/>
  <c r="I122" i="216" s="1"/>
  <c r="T121" i="216"/>
  <c r="S121" i="216"/>
  <c r="U121" i="216" s="1"/>
  <c r="Q121" i="216"/>
  <c r="P121" i="216"/>
  <c r="R121" i="216" s="1"/>
  <c r="N121" i="216"/>
  <c r="M121" i="216"/>
  <c r="O121" i="216" s="1"/>
  <c r="K121" i="216"/>
  <c r="J121" i="216"/>
  <c r="L121" i="216" s="1"/>
  <c r="H121" i="216"/>
  <c r="G121" i="216"/>
  <c r="I121" i="216" s="1"/>
  <c r="T120" i="216"/>
  <c r="S120" i="216"/>
  <c r="U120" i="216" s="1"/>
  <c r="Q120" i="216"/>
  <c r="P120" i="216"/>
  <c r="R120" i="216" s="1"/>
  <c r="N120" i="216"/>
  <c r="M120" i="216"/>
  <c r="O120" i="216" s="1"/>
  <c r="K120" i="216"/>
  <c r="J120" i="216"/>
  <c r="L120" i="216" s="1"/>
  <c r="H120" i="216"/>
  <c r="G120" i="216"/>
  <c r="I120" i="216" s="1"/>
  <c r="T119" i="216"/>
  <c r="S119" i="216"/>
  <c r="U119" i="216" s="1"/>
  <c r="Q119" i="216"/>
  <c r="P119" i="216"/>
  <c r="R119" i="216" s="1"/>
  <c r="N119" i="216"/>
  <c r="M119" i="216"/>
  <c r="O119" i="216" s="1"/>
  <c r="K119" i="216"/>
  <c r="J119" i="216"/>
  <c r="L119" i="216" s="1"/>
  <c r="H119" i="216"/>
  <c r="G119" i="216"/>
  <c r="I119" i="216" s="1"/>
  <c r="T118" i="216"/>
  <c r="S118" i="216"/>
  <c r="U118" i="216" s="1"/>
  <c r="Q118" i="216"/>
  <c r="P118" i="216"/>
  <c r="R118" i="216" s="1"/>
  <c r="N118" i="216"/>
  <c r="M118" i="216"/>
  <c r="O118" i="216" s="1"/>
  <c r="K118" i="216"/>
  <c r="J118" i="216"/>
  <c r="L118" i="216" s="1"/>
  <c r="H118" i="216"/>
  <c r="G118" i="216"/>
  <c r="I118" i="216" s="1"/>
  <c r="T117" i="216"/>
  <c r="S117" i="216"/>
  <c r="U117" i="216" s="1"/>
  <c r="Q117" i="216"/>
  <c r="P117" i="216"/>
  <c r="R117" i="216" s="1"/>
  <c r="N117" i="216"/>
  <c r="M117" i="216"/>
  <c r="O117" i="216" s="1"/>
  <c r="K117" i="216"/>
  <c r="J117" i="216"/>
  <c r="L117" i="216" s="1"/>
  <c r="H117" i="216"/>
  <c r="G117" i="216"/>
  <c r="I117" i="216" s="1"/>
  <c r="T116" i="216"/>
  <c r="S116" i="216"/>
  <c r="U116" i="216" s="1"/>
  <c r="Q116" i="216"/>
  <c r="P116" i="216"/>
  <c r="R116" i="216" s="1"/>
  <c r="N116" i="216"/>
  <c r="M116" i="216"/>
  <c r="O116" i="216" s="1"/>
  <c r="K116" i="216"/>
  <c r="J116" i="216"/>
  <c r="L116" i="216" s="1"/>
  <c r="H116" i="216"/>
  <c r="G116" i="216"/>
  <c r="I116" i="216" s="1"/>
  <c r="T115" i="216"/>
  <c r="S115" i="216"/>
  <c r="U115" i="216" s="1"/>
  <c r="Q115" i="216"/>
  <c r="P115" i="216"/>
  <c r="R115" i="216" s="1"/>
  <c r="N115" i="216"/>
  <c r="M115" i="216"/>
  <c r="O115" i="216" s="1"/>
  <c r="K115" i="216"/>
  <c r="J115" i="216"/>
  <c r="L115" i="216" s="1"/>
  <c r="H115" i="216"/>
  <c r="G115" i="216"/>
  <c r="I115" i="216" s="1"/>
  <c r="T114" i="216"/>
  <c r="S114" i="216"/>
  <c r="U114" i="216" s="1"/>
  <c r="Q114" i="216"/>
  <c r="P114" i="216"/>
  <c r="R114" i="216" s="1"/>
  <c r="N114" i="216"/>
  <c r="M114" i="216"/>
  <c r="O114" i="216" s="1"/>
  <c r="K114" i="216"/>
  <c r="J114" i="216"/>
  <c r="L114" i="216" s="1"/>
  <c r="H114" i="216"/>
  <c r="G114" i="216"/>
  <c r="I114" i="216" s="1"/>
  <c r="T113" i="216"/>
  <c r="S113" i="216"/>
  <c r="U113" i="216" s="1"/>
  <c r="Q113" i="216"/>
  <c r="P113" i="216"/>
  <c r="R113" i="216" s="1"/>
  <c r="N113" i="216"/>
  <c r="M113" i="216"/>
  <c r="O113" i="216" s="1"/>
  <c r="K113" i="216"/>
  <c r="J113" i="216"/>
  <c r="L113" i="216" s="1"/>
  <c r="H113" i="216"/>
  <c r="G113" i="216"/>
  <c r="I113" i="216" s="1"/>
  <c r="T112" i="216"/>
  <c r="S112" i="216"/>
  <c r="U112" i="216" s="1"/>
  <c r="Q112" i="216"/>
  <c r="P112" i="216"/>
  <c r="R112" i="216" s="1"/>
  <c r="N112" i="216"/>
  <c r="M112" i="216"/>
  <c r="O112" i="216" s="1"/>
  <c r="K112" i="216"/>
  <c r="J112" i="216"/>
  <c r="L112" i="216" s="1"/>
  <c r="H112" i="216"/>
  <c r="G112" i="216"/>
  <c r="I112" i="216" s="1"/>
  <c r="T111" i="216"/>
  <c r="S111" i="216"/>
  <c r="U111" i="216" s="1"/>
  <c r="Q111" i="216"/>
  <c r="P111" i="216"/>
  <c r="R111" i="216" s="1"/>
  <c r="N111" i="216"/>
  <c r="M111" i="216"/>
  <c r="O111" i="216" s="1"/>
  <c r="K111" i="216"/>
  <c r="J111" i="216"/>
  <c r="L111" i="216" s="1"/>
  <c r="H111" i="216"/>
  <c r="G111" i="216"/>
  <c r="I111" i="216" s="1"/>
  <c r="T110" i="216"/>
  <c r="S110" i="216"/>
  <c r="U110" i="216" s="1"/>
  <c r="Q110" i="216"/>
  <c r="P110" i="216"/>
  <c r="R110" i="216" s="1"/>
  <c r="N110" i="216"/>
  <c r="M110" i="216"/>
  <c r="O110" i="216" s="1"/>
  <c r="K110" i="216"/>
  <c r="J110" i="216"/>
  <c r="L110" i="216" s="1"/>
  <c r="H110" i="216"/>
  <c r="G110" i="216"/>
  <c r="I110" i="216" s="1"/>
  <c r="T109" i="216"/>
  <c r="S109" i="216"/>
  <c r="U109" i="216" s="1"/>
  <c r="Q109" i="216"/>
  <c r="P109" i="216"/>
  <c r="R109" i="216" s="1"/>
  <c r="N109" i="216"/>
  <c r="M109" i="216"/>
  <c r="O109" i="216" s="1"/>
  <c r="K109" i="216"/>
  <c r="J109" i="216"/>
  <c r="L109" i="216" s="1"/>
  <c r="H109" i="216"/>
  <c r="G109" i="216"/>
  <c r="I109" i="216" s="1"/>
  <c r="T108" i="216"/>
  <c r="S108" i="216"/>
  <c r="U108" i="216" s="1"/>
  <c r="Q108" i="216"/>
  <c r="P108" i="216"/>
  <c r="R108" i="216" s="1"/>
  <c r="N108" i="216"/>
  <c r="M108" i="216"/>
  <c r="O108" i="216" s="1"/>
  <c r="K108" i="216"/>
  <c r="J108" i="216"/>
  <c r="L108" i="216" s="1"/>
  <c r="H108" i="216"/>
  <c r="G108" i="216"/>
  <c r="I108" i="216" s="1"/>
  <c r="T107" i="216"/>
  <c r="S107" i="216"/>
  <c r="U107" i="216" s="1"/>
  <c r="Q107" i="216"/>
  <c r="P107" i="216"/>
  <c r="R107" i="216" s="1"/>
  <c r="N107" i="216"/>
  <c r="M107" i="216"/>
  <c r="O107" i="216" s="1"/>
  <c r="K107" i="216"/>
  <c r="J107" i="216"/>
  <c r="L107" i="216" s="1"/>
  <c r="H107" i="216"/>
  <c r="G107" i="216"/>
  <c r="I107" i="216" s="1"/>
  <c r="T106" i="216"/>
  <c r="S106" i="216"/>
  <c r="U106" i="216" s="1"/>
  <c r="Q106" i="216"/>
  <c r="P106" i="216"/>
  <c r="R106" i="216" s="1"/>
  <c r="N106" i="216"/>
  <c r="M106" i="216"/>
  <c r="O106" i="216" s="1"/>
  <c r="K106" i="216"/>
  <c r="J106" i="216"/>
  <c r="L106" i="216" s="1"/>
  <c r="H106" i="216"/>
  <c r="G106" i="216"/>
  <c r="I106" i="216" s="1"/>
  <c r="T105" i="216"/>
  <c r="S105" i="216"/>
  <c r="U105" i="216" s="1"/>
  <c r="Q105" i="216"/>
  <c r="P105" i="216"/>
  <c r="R105" i="216" s="1"/>
  <c r="N105" i="216"/>
  <c r="M105" i="216"/>
  <c r="O105" i="216" s="1"/>
  <c r="K105" i="216"/>
  <c r="J105" i="216"/>
  <c r="L105" i="216" s="1"/>
  <c r="H105" i="216"/>
  <c r="G105" i="216"/>
  <c r="I105" i="216" s="1"/>
  <c r="T104" i="216"/>
  <c r="S104" i="216"/>
  <c r="U104" i="216" s="1"/>
  <c r="Q104" i="216"/>
  <c r="P104" i="216"/>
  <c r="R104" i="216" s="1"/>
  <c r="N104" i="216"/>
  <c r="M104" i="216"/>
  <c r="O104" i="216" s="1"/>
  <c r="K104" i="216"/>
  <c r="J104" i="216"/>
  <c r="L104" i="216" s="1"/>
  <c r="H104" i="216"/>
  <c r="G104" i="216"/>
  <c r="I104" i="216" s="1"/>
  <c r="T103" i="216"/>
  <c r="S103" i="216"/>
  <c r="U103" i="216" s="1"/>
  <c r="Q103" i="216"/>
  <c r="P103" i="216"/>
  <c r="R103" i="216" s="1"/>
  <c r="N103" i="216"/>
  <c r="M103" i="216"/>
  <c r="O103" i="216" s="1"/>
  <c r="K103" i="216"/>
  <c r="J103" i="216"/>
  <c r="L103" i="216" s="1"/>
  <c r="H103" i="216"/>
  <c r="G103" i="216"/>
  <c r="I103" i="216" s="1"/>
  <c r="T102" i="216"/>
  <c r="S102" i="216"/>
  <c r="U102" i="216" s="1"/>
  <c r="Q102" i="216"/>
  <c r="P102" i="216"/>
  <c r="R102" i="216" s="1"/>
  <c r="N102" i="216"/>
  <c r="M102" i="216"/>
  <c r="O102" i="216" s="1"/>
  <c r="K102" i="216"/>
  <c r="J102" i="216"/>
  <c r="L102" i="216" s="1"/>
  <c r="H102" i="216"/>
  <c r="G102" i="216"/>
  <c r="I102" i="216" s="1"/>
  <c r="T101" i="216"/>
  <c r="S101" i="216"/>
  <c r="U101" i="216" s="1"/>
  <c r="Q101" i="216"/>
  <c r="P101" i="216"/>
  <c r="R101" i="216" s="1"/>
  <c r="N101" i="216"/>
  <c r="M101" i="216"/>
  <c r="O101" i="216" s="1"/>
  <c r="K101" i="216"/>
  <c r="J101" i="216"/>
  <c r="L101" i="216" s="1"/>
  <c r="H101" i="216"/>
  <c r="G101" i="216"/>
  <c r="I101" i="216" s="1"/>
  <c r="T100" i="216"/>
  <c r="S100" i="216"/>
  <c r="U100" i="216" s="1"/>
  <c r="Q100" i="216"/>
  <c r="P100" i="216"/>
  <c r="R100" i="216" s="1"/>
  <c r="N100" i="216"/>
  <c r="M100" i="216"/>
  <c r="O100" i="216" s="1"/>
  <c r="K100" i="216"/>
  <c r="J100" i="216"/>
  <c r="L100" i="216" s="1"/>
  <c r="H100" i="216"/>
  <c r="G100" i="216"/>
  <c r="I100" i="216" s="1"/>
  <c r="T99" i="216"/>
  <c r="S99" i="216"/>
  <c r="U99" i="216" s="1"/>
  <c r="Q99" i="216"/>
  <c r="P99" i="216"/>
  <c r="R99" i="216" s="1"/>
  <c r="N99" i="216"/>
  <c r="M99" i="216"/>
  <c r="O99" i="216" s="1"/>
  <c r="K99" i="216"/>
  <c r="J99" i="216"/>
  <c r="L99" i="216" s="1"/>
  <c r="H99" i="216"/>
  <c r="G99" i="216"/>
  <c r="I99" i="216" s="1"/>
  <c r="T98" i="216"/>
  <c r="S98" i="216"/>
  <c r="U98" i="216" s="1"/>
  <c r="Q98" i="216"/>
  <c r="P98" i="216"/>
  <c r="R98" i="216" s="1"/>
  <c r="N98" i="216"/>
  <c r="M98" i="216"/>
  <c r="O98" i="216" s="1"/>
  <c r="K98" i="216"/>
  <c r="J98" i="216"/>
  <c r="L98" i="216" s="1"/>
  <c r="H98" i="216"/>
  <c r="G98" i="216"/>
  <c r="I98" i="216" s="1"/>
  <c r="T97" i="216"/>
  <c r="S97" i="216"/>
  <c r="U97" i="216" s="1"/>
  <c r="Q97" i="216"/>
  <c r="P97" i="216"/>
  <c r="R97" i="216" s="1"/>
  <c r="N97" i="216"/>
  <c r="M97" i="216"/>
  <c r="O97" i="216" s="1"/>
  <c r="K97" i="216"/>
  <c r="J97" i="216"/>
  <c r="L97" i="216" s="1"/>
  <c r="H97" i="216"/>
  <c r="G97" i="216"/>
  <c r="I97" i="216" s="1"/>
  <c r="T96" i="216"/>
  <c r="S96" i="216"/>
  <c r="U96" i="216" s="1"/>
  <c r="Q96" i="216"/>
  <c r="P96" i="216"/>
  <c r="R96" i="216" s="1"/>
  <c r="N96" i="216"/>
  <c r="M96" i="216"/>
  <c r="O96" i="216" s="1"/>
  <c r="K96" i="216"/>
  <c r="J96" i="216"/>
  <c r="L96" i="216" s="1"/>
  <c r="H96" i="216"/>
  <c r="G96" i="216"/>
  <c r="I96" i="216" s="1"/>
  <c r="T95" i="216"/>
  <c r="S95" i="216"/>
  <c r="U95" i="216" s="1"/>
  <c r="Q95" i="216"/>
  <c r="P95" i="216"/>
  <c r="R95" i="216" s="1"/>
  <c r="N95" i="216"/>
  <c r="M95" i="216"/>
  <c r="O95" i="216" s="1"/>
  <c r="K95" i="216"/>
  <c r="J95" i="216"/>
  <c r="L95" i="216" s="1"/>
  <c r="H95" i="216"/>
  <c r="G95" i="216"/>
  <c r="I95" i="216" s="1"/>
  <c r="T94" i="216"/>
  <c r="S94" i="216"/>
  <c r="U94" i="216" s="1"/>
  <c r="Q94" i="216"/>
  <c r="P94" i="216"/>
  <c r="R94" i="216" s="1"/>
  <c r="N94" i="216"/>
  <c r="M94" i="216"/>
  <c r="O94" i="216" s="1"/>
  <c r="K94" i="216"/>
  <c r="J94" i="216"/>
  <c r="L94" i="216" s="1"/>
  <c r="H94" i="216"/>
  <c r="G94" i="216"/>
  <c r="I94" i="216" s="1"/>
  <c r="T93" i="216"/>
  <c r="S93" i="216"/>
  <c r="U93" i="216" s="1"/>
  <c r="Q93" i="216"/>
  <c r="P93" i="216"/>
  <c r="R93" i="216" s="1"/>
  <c r="N93" i="216"/>
  <c r="M93" i="216"/>
  <c r="O93" i="216" s="1"/>
  <c r="K93" i="216"/>
  <c r="J93" i="216"/>
  <c r="L93" i="216" s="1"/>
  <c r="H93" i="216"/>
  <c r="G93" i="216"/>
  <c r="I93" i="216" s="1"/>
  <c r="T92" i="216"/>
  <c r="S92" i="216"/>
  <c r="U92" i="216" s="1"/>
  <c r="Q92" i="216"/>
  <c r="P92" i="216"/>
  <c r="R92" i="216" s="1"/>
  <c r="N92" i="216"/>
  <c r="M92" i="216"/>
  <c r="O92" i="216" s="1"/>
  <c r="K92" i="216"/>
  <c r="J92" i="216"/>
  <c r="L92" i="216" s="1"/>
  <c r="H92" i="216"/>
  <c r="G92" i="216"/>
  <c r="I92" i="216" s="1"/>
  <c r="T91" i="216"/>
  <c r="S91" i="216"/>
  <c r="U91" i="216" s="1"/>
  <c r="Q91" i="216"/>
  <c r="P91" i="216"/>
  <c r="R91" i="216" s="1"/>
  <c r="N91" i="216"/>
  <c r="M91" i="216"/>
  <c r="O91" i="216" s="1"/>
  <c r="K91" i="216"/>
  <c r="J91" i="216"/>
  <c r="L91" i="216" s="1"/>
  <c r="H91" i="216"/>
  <c r="G91" i="216"/>
  <c r="I91" i="216" s="1"/>
  <c r="T90" i="216"/>
  <c r="S90" i="216"/>
  <c r="U90" i="216" s="1"/>
  <c r="Q90" i="216"/>
  <c r="P90" i="216"/>
  <c r="R90" i="216" s="1"/>
  <c r="N90" i="216"/>
  <c r="M90" i="216"/>
  <c r="O90" i="216" s="1"/>
  <c r="K90" i="216"/>
  <c r="J90" i="216"/>
  <c r="L90" i="216" s="1"/>
  <c r="H90" i="216"/>
  <c r="G90" i="216"/>
  <c r="I90" i="216" s="1"/>
  <c r="T89" i="216"/>
  <c r="S89" i="216"/>
  <c r="U89" i="216" s="1"/>
  <c r="Q89" i="216"/>
  <c r="P89" i="216"/>
  <c r="R89" i="216" s="1"/>
  <c r="N89" i="216"/>
  <c r="M89" i="216"/>
  <c r="O89" i="216" s="1"/>
  <c r="K89" i="216"/>
  <c r="J89" i="216"/>
  <c r="L89" i="216" s="1"/>
  <c r="H89" i="216"/>
  <c r="G89" i="216"/>
  <c r="I89" i="216" s="1"/>
  <c r="T88" i="216"/>
  <c r="S88" i="216"/>
  <c r="U88" i="216" s="1"/>
  <c r="Q88" i="216"/>
  <c r="P88" i="216"/>
  <c r="R88" i="216" s="1"/>
  <c r="N88" i="216"/>
  <c r="M88" i="216"/>
  <c r="O88" i="216" s="1"/>
  <c r="K88" i="216"/>
  <c r="J88" i="216"/>
  <c r="L88" i="216" s="1"/>
  <c r="H88" i="216"/>
  <c r="G88" i="216"/>
  <c r="I88" i="216" s="1"/>
  <c r="T87" i="216"/>
  <c r="S87" i="216"/>
  <c r="U87" i="216" s="1"/>
  <c r="Q87" i="216"/>
  <c r="P87" i="216"/>
  <c r="R87" i="216" s="1"/>
  <c r="N87" i="216"/>
  <c r="M87" i="216"/>
  <c r="O87" i="216" s="1"/>
  <c r="K87" i="216"/>
  <c r="J87" i="216"/>
  <c r="L87" i="216" s="1"/>
  <c r="H87" i="216"/>
  <c r="G87" i="216"/>
  <c r="I87" i="216" s="1"/>
  <c r="T86" i="216"/>
  <c r="S86" i="216"/>
  <c r="U86" i="216" s="1"/>
  <c r="Q86" i="216"/>
  <c r="P86" i="216"/>
  <c r="R86" i="216" s="1"/>
  <c r="N86" i="216"/>
  <c r="M86" i="216"/>
  <c r="O86" i="216" s="1"/>
  <c r="K86" i="216"/>
  <c r="J86" i="216"/>
  <c r="L86" i="216" s="1"/>
  <c r="H86" i="216"/>
  <c r="G86" i="216"/>
  <c r="I86" i="216" s="1"/>
  <c r="T85" i="216"/>
  <c r="S85" i="216"/>
  <c r="U85" i="216" s="1"/>
  <c r="Q85" i="216"/>
  <c r="P85" i="216"/>
  <c r="R85" i="216" s="1"/>
  <c r="N85" i="216"/>
  <c r="M85" i="216"/>
  <c r="O85" i="216" s="1"/>
  <c r="K85" i="216"/>
  <c r="J85" i="216"/>
  <c r="L85" i="216" s="1"/>
  <c r="H85" i="216"/>
  <c r="G85" i="216"/>
  <c r="I85" i="216" s="1"/>
  <c r="T84" i="216"/>
  <c r="S84" i="216"/>
  <c r="U84" i="216" s="1"/>
  <c r="Q84" i="216"/>
  <c r="P84" i="216"/>
  <c r="R84" i="216" s="1"/>
  <c r="N84" i="216"/>
  <c r="M84" i="216"/>
  <c r="O84" i="216" s="1"/>
  <c r="K84" i="216"/>
  <c r="J84" i="216"/>
  <c r="L84" i="216" s="1"/>
  <c r="H84" i="216"/>
  <c r="G84" i="216"/>
  <c r="I84" i="216" s="1"/>
  <c r="T83" i="216"/>
  <c r="S83" i="216"/>
  <c r="U83" i="216" s="1"/>
  <c r="Q83" i="216"/>
  <c r="P83" i="216"/>
  <c r="R83" i="216" s="1"/>
  <c r="N83" i="216"/>
  <c r="M83" i="216"/>
  <c r="O83" i="216" s="1"/>
  <c r="K83" i="216"/>
  <c r="J83" i="216"/>
  <c r="L83" i="216" s="1"/>
  <c r="H83" i="216"/>
  <c r="G83" i="216"/>
  <c r="I83" i="216" s="1"/>
  <c r="T82" i="216"/>
  <c r="S82" i="216"/>
  <c r="U82" i="216" s="1"/>
  <c r="Q82" i="216"/>
  <c r="P82" i="216"/>
  <c r="R82" i="216" s="1"/>
  <c r="N82" i="216"/>
  <c r="M82" i="216"/>
  <c r="O82" i="216" s="1"/>
  <c r="K82" i="216"/>
  <c r="J82" i="216"/>
  <c r="L82" i="216" s="1"/>
  <c r="H82" i="216"/>
  <c r="G82" i="216"/>
  <c r="I82" i="216" s="1"/>
  <c r="T81" i="216"/>
  <c r="S81" i="216"/>
  <c r="U81" i="216" s="1"/>
  <c r="Q81" i="216"/>
  <c r="P81" i="216"/>
  <c r="R81" i="216" s="1"/>
  <c r="N81" i="216"/>
  <c r="M81" i="216"/>
  <c r="O81" i="216" s="1"/>
  <c r="K81" i="216"/>
  <c r="J81" i="216"/>
  <c r="L81" i="216" s="1"/>
  <c r="H81" i="216"/>
  <c r="G81" i="216"/>
  <c r="I81" i="216" s="1"/>
  <c r="T80" i="216"/>
  <c r="S80" i="216"/>
  <c r="U80" i="216" s="1"/>
  <c r="Q80" i="216"/>
  <c r="P80" i="216"/>
  <c r="R80" i="216" s="1"/>
  <c r="N80" i="216"/>
  <c r="M80" i="216"/>
  <c r="O80" i="216" s="1"/>
  <c r="K80" i="216"/>
  <c r="J80" i="216"/>
  <c r="L80" i="216" s="1"/>
  <c r="H80" i="216"/>
  <c r="G80" i="216"/>
  <c r="I80" i="216" s="1"/>
  <c r="T79" i="216"/>
  <c r="S79" i="216"/>
  <c r="U79" i="216" s="1"/>
  <c r="Q79" i="216"/>
  <c r="P79" i="216"/>
  <c r="R79" i="216" s="1"/>
  <c r="N79" i="216"/>
  <c r="M79" i="216"/>
  <c r="O79" i="216" s="1"/>
  <c r="K79" i="216"/>
  <c r="J79" i="216"/>
  <c r="L79" i="216" s="1"/>
  <c r="H79" i="216"/>
  <c r="G79" i="216"/>
  <c r="I79" i="216" s="1"/>
  <c r="T78" i="216"/>
  <c r="S78" i="216"/>
  <c r="U78" i="216" s="1"/>
  <c r="Q78" i="216"/>
  <c r="P78" i="216"/>
  <c r="R78" i="216" s="1"/>
  <c r="N78" i="216"/>
  <c r="M78" i="216"/>
  <c r="O78" i="216" s="1"/>
  <c r="K78" i="216"/>
  <c r="J78" i="216"/>
  <c r="L78" i="216" s="1"/>
  <c r="H78" i="216"/>
  <c r="G78" i="216"/>
  <c r="I78" i="216" s="1"/>
  <c r="T77" i="216"/>
  <c r="S77" i="216"/>
  <c r="U77" i="216" s="1"/>
  <c r="Q77" i="216"/>
  <c r="P77" i="216"/>
  <c r="R77" i="216" s="1"/>
  <c r="N77" i="216"/>
  <c r="M77" i="216"/>
  <c r="O77" i="216" s="1"/>
  <c r="K77" i="216"/>
  <c r="J77" i="216"/>
  <c r="L77" i="216" s="1"/>
  <c r="H77" i="216"/>
  <c r="G77" i="216"/>
  <c r="I77" i="216" s="1"/>
  <c r="T76" i="216"/>
  <c r="S76" i="216"/>
  <c r="U76" i="216" s="1"/>
  <c r="Q76" i="216"/>
  <c r="P76" i="216"/>
  <c r="R76" i="216" s="1"/>
  <c r="N76" i="216"/>
  <c r="M76" i="216"/>
  <c r="O76" i="216" s="1"/>
  <c r="K76" i="216"/>
  <c r="J76" i="216"/>
  <c r="L76" i="216" s="1"/>
  <c r="H76" i="216"/>
  <c r="G76" i="216"/>
  <c r="I76" i="216" s="1"/>
  <c r="T75" i="216"/>
  <c r="S75" i="216"/>
  <c r="U75" i="216" s="1"/>
  <c r="Q75" i="216"/>
  <c r="P75" i="216"/>
  <c r="R75" i="216" s="1"/>
  <c r="N75" i="216"/>
  <c r="M75" i="216"/>
  <c r="O75" i="216" s="1"/>
  <c r="K75" i="216"/>
  <c r="J75" i="216"/>
  <c r="L75" i="216" s="1"/>
  <c r="H75" i="216"/>
  <c r="G75" i="216"/>
  <c r="I75" i="216" s="1"/>
  <c r="T74" i="216"/>
  <c r="S74" i="216"/>
  <c r="U74" i="216" s="1"/>
  <c r="Q74" i="216"/>
  <c r="P74" i="216"/>
  <c r="R74" i="216" s="1"/>
  <c r="N74" i="216"/>
  <c r="M74" i="216"/>
  <c r="O74" i="216" s="1"/>
  <c r="K74" i="216"/>
  <c r="J74" i="216"/>
  <c r="L74" i="216" s="1"/>
  <c r="H74" i="216"/>
  <c r="G74" i="216"/>
  <c r="I74" i="216" s="1"/>
  <c r="T73" i="216"/>
  <c r="S73" i="216"/>
  <c r="U73" i="216" s="1"/>
  <c r="Q73" i="216"/>
  <c r="P73" i="216"/>
  <c r="R73" i="216" s="1"/>
  <c r="N73" i="216"/>
  <c r="M73" i="216"/>
  <c r="O73" i="216" s="1"/>
  <c r="K73" i="216"/>
  <c r="J73" i="216"/>
  <c r="L73" i="216" s="1"/>
  <c r="H73" i="216"/>
  <c r="G73" i="216"/>
  <c r="I73" i="216" s="1"/>
  <c r="T72" i="216"/>
  <c r="S72" i="216"/>
  <c r="U72" i="216" s="1"/>
  <c r="Q72" i="216"/>
  <c r="P72" i="216"/>
  <c r="R72" i="216" s="1"/>
  <c r="N72" i="216"/>
  <c r="M72" i="216"/>
  <c r="O72" i="216" s="1"/>
  <c r="K72" i="216"/>
  <c r="J72" i="216"/>
  <c r="L72" i="216" s="1"/>
  <c r="H72" i="216"/>
  <c r="G72" i="216"/>
  <c r="I72" i="216" s="1"/>
  <c r="T71" i="216"/>
  <c r="S71" i="216"/>
  <c r="U71" i="216" s="1"/>
  <c r="Q71" i="216"/>
  <c r="P71" i="216"/>
  <c r="R71" i="216" s="1"/>
  <c r="N71" i="216"/>
  <c r="M71" i="216"/>
  <c r="O71" i="216" s="1"/>
  <c r="K71" i="216"/>
  <c r="J71" i="216"/>
  <c r="L71" i="216" s="1"/>
  <c r="H71" i="216"/>
  <c r="G71" i="216"/>
  <c r="I71" i="216" s="1"/>
  <c r="T70" i="216"/>
  <c r="S70" i="216"/>
  <c r="U70" i="216" s="1"/>
  <c r="Q70" i="216"/>
  <c r="P70" i="216"/>
  <c r="R70" i="216" s="1"/>
  <c r="N70" i="216"/>
  <c r="M70" i="216"/>
  <c r="O70" i="216" s="1"/>
  <c r="K70" i="216"/>
  <c r="J70" i="216"/>
  <c r="L70" i="216" s="1"/>
  <c r="H70" i="216"/>
  <c r="G70" i="216"/>
  <c r="I70" i="216" s="1"/>
  <c r="T69" i="216"/>
  <c r="S69" i="216"/>
  <c r="U69" i="216" s="1"/>
  <c r="Q69" i="216"/>
  <c r="P69" i="216"/>
  <c r="R69" i="216" s="1"/>
  <c r="N69" i="216"/>
  <c r="M69" i="216"/>
  <c r="O69" i="216" s="1"/>
  <c r="K69" i="216"/>
  <c r="J69" i="216"/>
  <c r="L69" i="216" s="1"/>
  <c r="H69" i="216"/>
  <c r="G69" i="216"/>
  <c r="I69" i="216" s="1"/>
  <c r="T68" i="216"/>
  <c r="S68" i="216"/>
  <c r="U68" i="216" s="1"/>
  <c r="Q68" i="216"/>
  <c r="P68" i="216"/>
  <c r="R68" i="216" s="1"/>
  <c r="N68" i="216"/>
  <c r="M68" i="216"/>
  <c r="O68" i="216" s="1"/>
  <c r="K68" i="216"/>
  <c r="J68" i="216"/>
  <c r="L68" i="216" s="1"/>
  <c r="H68" i="216"/>
  <c r="G68" i="216"/>
  <c r="I68" i="216" s="1"/>
  <c r="T67" i="216"/>
  <c r="S67" i="216"/>
  <c r="U67" i="216" s="1"/>
  <c r="Q67" i="216"/>
  <c r="P67" i="216"/>
  <c r="R67" i="216" s="1"/>
  <c r="N67" i="216"/>
  <c r="M67" i="216"/>
  <c r="O67" i="216" s="1"/>
  <c r="K67" i="216"/>
  <c r="J67" i="216"/>
  <c r="L67" i="216" s="1"/>
  <c r="H67" i="216"/>
  <c r="G67" i="216"/>
  <c r="I67" i="216" s="1"/>
  <c r="T66" i="216"/>
  <c r="S66" i="216"/>
  <c r="U66" i="216" s="1"/>
  <c r="Q66" i="216"/>
  <c r="P66" i="216"/>
  <c r="R66" i="216" s="1"/>
  <c r="N66" i="216"/>
  <c r="M66" i="216"/>
  <c r="O66" i="216" s="1"/>
  <c r="K66" i="216"/>
  <c r="J66" i="216"/>
  <c r="L66" i="216" s="1"/>
  <c r="H66" i="216"/>
  <c r="G66" i="216"/>
  <c r="I66" i="216" s="1"/>
  <c r="T65" i="216"/>
  <c r="S65" i="216"/>
  <c r="U65" i="216" s="1"/>
  <c r="Q65" i="216"/>
  <c r="P65" i="216"/>
  <c r="R65" i="216" s="1"/>
  <c r="N65" i="216"/>
  <c r="M65" i="216"/>
  <c r="O65" i="216" s="1"/>
  <c r="K65" i="216"/>
  <c r="J65" i="216"/>
  <c r="L65" i="216" s="1"/>
  <c r="H65" i="216"/>
  <c r="G65" i="216"/>
  <c r="I65" i="216" s="1"/>
  <c r="T64" i="216"/>
  <c r="S64" i="216"/>
  <c r="U64" i="216" s="1"/>
  <c r="Q64" i="216"/>
  <c r="P64" i="216"/>
  <c r="R64" i="216" s="1"/>
  <c r="N64" i="216"/>
  <c r="M64" i="216"/>
  <c r="O64" i="216" s="1"/>
  <c r="K64" i="216"/>
  <c r="J64" i="216"/>
  <c r="L64" i="216" s="1"/>
  <c r="H64" i="216"/>
  <c r="G64" i="216"/>
  <c r="I64" i="216" s="1"/>
  <c r="T63" i="216"/>
  <c r="S63" i="216"/>
  <c r="U63" i="216" s="1"/>
  <c r="Q63" i="216"/>
  <c r="P63" i="216"/>
  <c r="R63" i="216" s="1"/>
  <c r="N63" i="216"/>
  <c r="M63" i="216"/>
  <c r="O63" i="216" s="1"/>
  <c r="K63" i="216"/>
  <c r="J63" i="216"/>
  <c r="L63" i="216" s="1"/>
  <c r="H63" i="216"/>
  <c r="G63" i="216"/>
  <c r="I63" i="216" s="1"/>
  <c r="T62" i="216"/>
  <c r="S62" i="216"/>
  <c r="U62" i="216" s="1"/>
  <c r="Q62" i="216"/>
  <c r="P62" i="216"/>
  <c r="R62" i="216" s="1"/>
  <c r="N62" i="216"/>
  <c r="M62" i="216"/>
  <c r="O62" i="216" s="1"/>
  <c r="K62" i="216"/>
  <c r="J62" i="216"/>
  <c r="L62" i="216" s="1"/>
  <c r="H62" i="216"/>
  <c r="G62" i="216"/>
  <c r="I62" i="216" s="1"/>
  <c r="T61" i="216"/>
  <c r="S61" i="216"/>
  <c r="U61" i="216" s="1"/>
  <c r="Q61" i="216"/>
  <c r="P61" i="216"/>
  <c r="R61" i="216" s="1"/>
  <c r="N61" i="216"/>
  <c r="M61" i="216"/>
  <c r="O61" i="216" s="1"/>
  <c r="K61" i="216"/>
  <c r="J61" i="216"/>
  <c r="L61" i="216" s="1"/>
  <c r="H61" i="216"/>
  <c r="G61" i="216"/>
  <c r="I61" i="216" s="1"/>
  <c r="T60" i="216"/>
  <c r="S60" i="216"/>
  <c r="U60" i="216" s="1"/>
  <c r="Q60" i="216"/>
  <c r="P60" i="216"/>
  <c r="R60" i="216" s="1"/>
  <c r="N60" i="216"/>
  <c r="M60" i="216"/>
  <c r="O60" i="216" s="1"/>
  <c r="K60" i="216"/>
  <c r="J60" i="216"/>
  <c r="L60" i="216" s="1"/>
  <c r="H60" i="216"/>
  <c r="G60" i="216"/>
  <c r="I60" i="216" s="1"/>
  <c r="T59" i="216"/>
  <c r="S59" i="216"/>
  <c r="U59" i="216" s="1"/>
  <c r="Q59" i="216"/>
  <c r="P59" i="216"/>
  <c r="R59" i="216" s="1"/>
  <c r="N59" i="216"/>
  <c r="M59" i="216"/>
  <c r="O59" i="216" s="1"/>
  <c r="K59" i="216"/>
  <c r="J59" i="216"/>
  <c r="L59" i="216" s="1"/>
  <c r="H59" i="216"/>
  <c r="G59" i="216"/>
  <c r="I59" i="216" s="1"/>
  <c r="T58" i="216"/>
  <c r="S58" i="216"/>
  <c r="U58" i="216" s="1"/>
  <c r="Q58" i="216"/>
  <c r="P58" i="216"/>
  <c r="R58" i="216" s="1"/>
  <c r="N58" i="216"/>
  <c r="M58" i="216"/>
  <c r="O58" i="216" s="1"/>
  <c r="K58" i="216"/>
  <c r="J58" i="216"/>
  <c r="L58" i="216" s="1"/>
  <c r="H58" i="216"/>
  <c r="G58" i="216"/>
  <c r="I58" i="216" s="1"/>
  <c r="T57" i="216"/>
  <c r="S57" i="216"/>
  <c r="U57" i="216" s="1"/>
  <c r="Q57" i="216"/>
  <c r="P57" i="216"/>
  <c r="R57" i="216" s="1"/>
  <c r="N57" i="216"/>
  <c r="M57" i="216"/>
  <c r="O57" i="216" s="1"/>
  <c r="K57" i="216"/>
  <c r="J57" i="216"/>
  <c r="L57" i="216" s="1"/>
  <c r="H57" i="216"/>
  <c r="G57" i="216"/>
  <c r="I57" i="216" s="1"/>
  <c r="T56" i="216"/>
  <c r="S56" i="216"/>
  <c r="U56" i="216" s="1"/>
  <c r="Q56" i="216"/>
  <c r="P56" i="216"/>
  <c r="R56" i="216" s="1"/>
  <c r="N56" i="216"/>
  <c r="M56" i="216"/>
  <c r="O56" i="216" s="1"/>
  <c r="K56" i="216"/>
  <c r="J56" i="216"/>
  <c r="L56" i="216" s="1"/>
  <c r="H56" i="216"/>
  <c r="G56" i="216"/>
  <c r="I56" i="216" s="1"/>
  <c r="T55" i="216"/>
  <c r="S55" i="216"/>
  <c r="U55" i="216" s="1"/>
  <c r="Q55" i="216"/>
  <c r="P55" i="216"/>
  <c r="R55" i="216" s="1"/>
  <c r="N55" i="216"/>
  <c r="M55" i="216"/>
  <c r="O55" i="216" s="1"/>
  <c r="K55" i="216"/>
  <c r="J55" i="216"/>
  <c r="L55" i="216" s="1"/>
  <c r="H55" i="216"/>
  <c r="G55" i="216"/>
  <c r="I55" i="216" s="1"/>
  <c r="T54" i="216"/>
  <c r="S54" i="216"/>
  <c r="U54" i="216" s="1"/>
  <c r="Q54" i="216"/>
  <c r="P54" i="216"/>
  <c r="R54" i="216" s="1"/>
  <c r="N54" i="216"/>
  <c r="M54" i="216"/>
  <c r="O54" i="216" s="1"/>
  <c r="K54" i="216"/>
  <c r="J54" i="216"/>
  <c r="L54" i="216" s="1"/>
  <c r="H54" i="216"/>
  <c r="G54" i="216"/>
  <c r="I54" i="216" s="1"/>
  <c r="T53" i="216"/>
  <c r="S53" i="216"/>
  <c r="U53" i="216" s="1"/>
  <c r="Q53" i="216"/>
  <c r="P53" i="216"/>
  <c r="R53" i="216" s="1"/>
  <c r="N53" i="216"/>
  <c r="M53" i="216"/>
  <c r="O53" i="216" s="1"/>
  <c r="K53" i="216"/>
  <c r="J53" i="216"/>
  <c r="L53" i="216" s="1"/>
  <c r="H53" i="216"/>
  <c r="G53" i="216"/>
  <c r="I53" i="216" s="1"/>
  <c r="T52" i="216"/>
  <c r="S52" i="216"/>
  <c r="U52" i="216" s="1"/>
  <c r="Q52" i="216"/>
  <c r="P52" i="216"/>
  <c r="R52" i="216" s="1"/>
  <c r="N52" i="216"/>
  <c r="M52" i="216"/>
  <c r="O52" i="216" s="1"/>
  <c r="K52" i="216"/>
  <c r="J52" i="216"/>
  <c r="L52" i="216" s="1"/>
  <c r="H52" i="216"/>
  <c r="G52" i="216"/>
  <c r="I52" i="216" s="1"/>
  <c r="T51" i="216"/>
  <c r="S51" i="216"/>
  <c r="U51" i="216" s="1"/>
  <c r="Q51" i="216"/>
  <c r="P51" i="216"/>
  <c r="R51" i="216" s="1"/>
  <c r="N51" i="216"/>
  <c r="M51" i="216"/>
  <c r="O51" i="216" s="1"/>
  <c r="K51" i="216"/>
  <c r="J51" i="216"/>
  <c r="L51" i="216" s="1"/>
  <c r="H51" i="216"/>
  <c r="G51" i="216"/>
  <c r="I51" i="216" s="1"/>
  <c r="T50" i="216"/>
  <c r="S50" i="216"/>
  <c r="U50" i="216" s="1"/>
  <c r="Q50" i="216"/>
  <c r="P50" i="216"/>
  <c r="R50" i="216" s="1"/>
  <c r="N50" i="216"/>
  <c r="M50" i="216"/>
  <c r="O50" i="216" s="1"/>
  <c r="K50" i="216"/>
  <c r="J50" i="216"/>
  <c r="L50" i="216" s="1"/>
  <c r="H50" i="216"/>
  <c r="G50" i="216"/>
  <c r="I50" i="216" s="1"/>
  <c r="T49" i="216"/>
  <c r="S49" i="216"/>
  <c r="U49" i="216" s="1"/>
  <c r="Q49" i="216"/>
  <c r="P49" i="216"/>
  <c r="R49" i="216" s="1"/>
  <c r="N49" i="216"/>
  <c r="M49" i="216"/>
  <c r="O49" i="216" s="1"/>
  <c r="K49" i="216"/>
  <c r="J49" i="216"/>
  <c r="L49" i="216" s="1"/>
  <c r="H49" i="216"/>
  <c r="G49" i="216"/>
  <c r="I49" i="216" s="1"/>
  <c r="T48" i="216"/>
  <c r="S48" i="216"/>
  <c r="U48" i="216" s="1"/>
  <c r="Q48" i="216"/>
  <c r="P48" i="216"/>
  <c r="R48" i="216" s="1"/>
  <c r="N48" i="216"/>
  <c r="M48" i="216"/>
  <c r="O48" i="216" s="1"/>
  <c r="K48" i="216"/>
  <c r="J48" i="216"/>
  <c r="L48" i="216" s="1"/>
  <c r="H48" i="216"/>
  <c r="G48" i="216"/>
  <c r="I48" i="216" s="1"/>
  <c r="T47" i="216"/>
  <c r="S47" i="216"/>
  <c r="U47" i="216" s="1"/>
  <c r="Q47" i="216"/>
  <c r="P47" i="216"/>
  <c r="R47" i="216" s="1"/>
  <c r="N47" i="216"/>
  <c r="M47" i="216"/>
  <c r="O47" i="216" s="1"/>
  <c r="K47" i="216"/>
  <c r="J47" i="216"/>
  <c r="L47" i="216" s="1"/>
  <c r="H47" i="216"/>
  <c r="G47" i="216"/>
  <c r="I47" i="216" s="1"/>
  <c r="T46" i="216"/>
  <c r="S46" i="216"/>
  <c r="U46" i="216" s="1"/>
  <c r="Q46" i="216"/>
  <c r="P46" i="216"/>
  <c r="R46" i="216" s="1"/>
  <c r="N46" i="216"/>
  <c r="M46" i="216"/>
  <c r="O46" i="216" s="1"/>
  <c r="K46" i="216"/>
  <c r="J46" i="216"/>
  <c r="L46" i="216" s="1"/>
  <c r="H46" i="216"/>
  <c r="G46" i="216"/>
  <c r="I46" i="216" s="1"/>
  <c r="T45" i="216"/>
  <c r="S45" i="216"/>
  <c r="U45" i="216" s="1"/>
  <c r="Q45" i="216"/>
  <c r="P45" i="216"/>
  <c r="R45" i="216" s="1"/>
  <c r="N45" i="216"/>
  <c r="M45" i="216"/>
  <c r="O45" i="216" s="1"/>
  <c r="K45" i="216"/>
  <c r="J45" i="216"/>
  <c r="L45" i="216" s="1"/>
  <c r="H45" i="216"/>
  <c r="G45" i="216"/>
  <c r="I45" i="216" s="1"/>
  <c r="T44" i="216"/>
  <c r="S44" i="216"/>
  <c r="U44" i="216" s="1"/>
  <c r="Q44" i="216"/>
  <c r="P44" i="216"/>
  <c r="R44" i="216" s="1"/>
  <c r="N44" i="216"/>
  <c r="M44" i="216"/>
  <c r="O44" i="216" s="1"/>
  <c r="K44" i="216"/>
  <c r="J44" i="216"/>
  <c r="L44" i="216" s="1"/>
  <c r="H44" i="216"/>
  <c r="G44" i="216"/>
  <c r="I44" i="216" s="1"/>
  <c r="T43" i="216"/>
  <c r="S43" i="216"/>
  <c r="U43" i="216" s="1"/>
  <c r="Q43" i="216"/>
  <c r="P43" i="216"/>
  <c r="R43" i="216" s="1"/>
  <c r="N43" i="216"/>
  <c r="M43" i="216"/>
  <c r="O43" i="216" s="1"/>
  <c r="K43" i="216"/>
  <c r="J43" i="216"/>
  <c r="L43" i="216" s="1"/>
  <c r="H43" i="216"/>
  <c r="G43" i="216"/>
  <c r="I43" i="216" s="1"/>
  <c r="S42" i="216"/>
  <c r="T42" i="216" s="1"/>
  <c r="U42" i="216" s="1"/>
  <c r="P42" i="216"/>
  <c r="M42" i="216"/>
  <c r="J42" i="216"/>
  <c r="K42" i="216" s="1"/>
  <c r="G42" i="216"/>
  <c r="S41" i="216"/>
  <c r="T41" i="216" s="1"/>
  <c r="U41" i="216" s="1"/>
  <c r="P41" i="216"/>
  <c r="Q41" i="216" s="1"/>
  <c r="R41" i="216" s="1"/>
  <c r="M41" i="216"/>
  <c r="N41" i="216" s="1"/>
  <c r="O41" i="216" s="1"/>
  <c r="J41" i="216"/>
  <c r="G41" i="216"/>
  <c r="H41" i="216" s="1"/>
  <c r="I41" i="216" s="1"/>
  <c r="S40" i="216"/>
  <c r="T40" i="216" s="1"/>
  <c r="U40" i="216" s="1"/>
  <c r="P40" i="216"/>
  <c r="M40" i="216"/>
  <c r="N40" i="216" s="1"/>
  <c r="J40" i="216"/>
  <c r="K40" i="216" s="1"/>
  <c r="G40" i="216"/>
  <c r="S39" i="216"/>
  <c r="T39" i="216" s="1"/>
  <c r="U39" i="216" s="1"/>
  <c r="P39" i="216"/>
  <c r="Q39" i="216" s="1"/>
  <c r="R39" i="216" s="1"/>
  <c r="M39" i="216"/>
  <c r="N39" i="216" s="1"/>
  <c r="O39" i="216" s="1"/>
  <c r="J39" i="216"/>
  <c r="K39" i="216" s="1"/>
  <c r="G39" i="216"/>
  <c r="H39" i="216" s="1"/>
  <c r="I39" i="216" s="1"/>
  <c r="S38" i="216"/>
  <c r="T38" i="216" s="1"/>
  <c r="U38" i="216" s="1"/>
  <c r="P38" i="216"/>
  <c r="M38" i="216"/>
  <c r="J38" i="216"/>
  <c r="K38" i="216" s="1"/>
  <c r="G38" i="216"/>
  <c r="S37" i="216"/>
  <c r="P37" i="216"/>
  <c r="Q37" i="216" s="1"/>
  <c r="M37" i="216"/>
  <c r="N37" i="216" s="1"/>
  <c r="O37" i="216" s="1"/>
  <c r="J37" i="216"/>
  <c r="G37" i="216"/>
  <c r="S36" i="216"/>
  <c r="T36" i="216" s="1"/>
  <c r="U36" i="216" s="1"/>
  <c r="P36" i="216"/>
  <c r="M36" i="216"/>
  <c r="N36" i="216" s="1"/>
  <c r="O36" i="216" s="1"/>
  <c r="J36" i="216"/>
  <c r="G36" i="216"/>
  <c r="S35" i="216"/>
  <c r="T35" i="216" s="1"/>
  <c r="P35" i="216"/>
  <c r="Q35" i="216" s="1"/>
  <c r="M35" i="216"/>
  <c r="N35" i="216" s="1"/>
  <c r="O35" i="216" s="1"/>
  <c r="J35" i="216"/>
  <c r="G35" i="216"/>
  <c r="H35" i="216" s="1"/>
  <c r="I35" i="216" s="1"/>
  <c r="S34" i="216"/>
  <c r="T34" i="216" s="1"/>
  <c r="U34" i="216" s="1"/>
  <c r="P34" i="216"/>
  <c r="M34" i="216"/>
  <c r="N34" i="216" s="1"/>
  <c r="O34" i="216" s="1"/>
  <c r="J34" i="216"/>
  <c r="G34" i="216"/>
  <c r="S33" i="216"/>
  <c r="P33" i="216"/>
  <c r="Q33" i="216" s="1"/>
  <c r="R33" i="216" s="1"/>
  <c r="M33" i="216"/>
  <c r="N33" i="216" s="1"/>
  <c r="J33" i="216"/>
  <c r="G33" i="216"/>
  <c r="H33" i="216" s="1"/>
  <c r="S32" i="216"/>
  <c r="T32" i="216" s="1"/>
  <c r="U32" i="216" s="1"/>
  <c r="P32" i="216"/>
  <c r="M32" i="216"/>
  <c r="J32" i="216"/>
  <c r="K32" i="216" s="1"/>
  <c r="G32" i="216"/>
  <c r="S31" i="216"/>
  <c r="T31" i="216" s="1"/>
  <c r="U31" i="216" s="1"/>
  <c r="P31" i="216"/>
  <c r="Q31" i="216" s="1"/>
  <c r="R31" i="216" s="1"/>
  <c r="M31" i="216"/>
  <c r="J31" i="216"/>
  <c r="K31" i="216" s="1"/>
  <c r="G31" i="216"/>
  <c r="S30" i="216"/>
  <c r="T30" i="216" s="1"/>
  <c r="U30" i="216" s="1"/>
  <c r="P30" i="216"/>
  <c r="M30" i="216"/>
  <c r="N30" i="216" s="1"/>
  <c r="O30" i="216" s="1"/>
  <c r="J30" i="216"/>
  <c r="G30" i="216"/>
  <c r="S29" i="216"/>
  <c r="P29" i="216"/>
  <c r="Q29" i="216" s="1"/>
  <c r="R29" i="216" s="1"/>
  <c r="M29" i="216"/>
  <c r="J29" i="216"/>
  <c r="G29" i="216"/>
  <c r="S28" i="216"/>
  <c r="T28" i="216" s="1"/>
  <c r="U28" i="216" s="1"/>
  <c r="P28" i="216"/>
  <c r="M28" i="216"/>
  <c r="N28" i="216" s="1"/>
  <c r="O28" i="216" s="1"/>
  <c r="J28" i="216"/>
  <c r="K28" i="216" s="1"/>
  <c r="G28" i="216"/>
  <c r="S27" i="216"/>
  <c r="P27" i="216"/>
  <c r="Q27" i="216" s="1"/>
  <c r="R27" i="216" s="1"/>
  <c r="M27" i="216"/>
  <c r="N27" i="216" s="1"/>
  <c r="O27" i="216" s="1"/>
  <c r="J27" i="216"/>
  <c r="G27" i="216"/>
  <c r="S26" i="216"/>
  <c r="T26" i="216" s="1"/>
  <c r="U26" i="216" s="1"/>
  <c r="P26" i="216"/>
  <c r="M26" i="216"/>
  <c r="J26" i="216"/>
  <c r="G26" i="216"/>
  <c r="S25" i="216"/>
  <c r="T25" i="216" s="1"/>
  <c r="P25" i="216"/>
  <c r="Q25" i="216" s="1"/>
  <c r="R25" i="216" s="1"/>
  <c r="M25" i="216"/>
  <c r="J25" i="216"/>
  <c r="K25" i="216" s="1"/>
  <c r="G25" i="216"/>
  <c r="H25" i="216" s="1"/>
  <c r="I25" i="216" s="1"/>
  <c r="S24" i="216"/>
  <c r="T24" i="216" s="1"/>
  <c r="U24" i="216" s="1"/>
  <c r="P24" i="216"/>
  <c r="M24" i="216"/>
  <c r="N24" i="216" s="1"/>
  <c r="O24" i="216" s="1"/>
  <c r="J24" i="216"/>
  <c r="K24" i="216" s="1"/>
  <c r="G24" i="216"/>
  <c r="S23" i="216"/>
  <c r="P23" i="216"/>
  <c r="Q23" i="216" s="1"/>
  <c r="R23" i="216" s="1"/>
  <c r="M23" i="216"/>
  <c r="J23" i="216"/>
  <c r="K23" i="216" s="1"/>
  <c r="G23" i="216"/>
  <c r="S22" i="216"/>
  <c r="T22" i="216" s="1"/>
  <c r="U22" i="216" s="1"/>
  <c r="P22" i="216"/>
  <c r="M22" i="216"/>
  <c r="N22" i="216" s="1"/>
  <c r="J22" i="216"/>
  <c r="K22" i="216" s="1"/>
  <c r="G22" i="216"/>
  <c r="S21" i="216"/>
  <c r="T21" i="216" s="1"/>
  <c r="U21" i="216" s="1"/>
  <c r="P21" i="216"/>
  <c r="Q21" i="216" s="1"/>
  <c r="R21" i="216" s="1"/>
  <c r="M21" i="216"/>
  <c r="N21" i="216" s="1"/>
  <c r="O21" i="216" s="1"/>
  <c r="J21" i="216"/>
  <c r="G21" i="216"/>
  <c r="H21" i="216" s="1"/>
  <c r="I21" i="216" s="1"/>
  <c r="S20" i="216"/>
  <c r="T20" i="216" s="1"/>
  <c r="U20" i="216" s="1"/>
  <c r="P20" i="216"/>
  <c r="M20" i="216"/>
  <c r="J20" i="216"/>
  <c r="K20" i="216" s="1"/>
  <c r="G20" i="216"/>
  <c r="S19" i="216"/>
  <c r="T19" i="216" s="1"/>
  <c r="U19" i="216" s="1"/>
  <c r="P19" i="216"/>
  <c r="Q19" i="216" s="1"/>
  <c r="M19" i="216"/>
  <c r="N19" i="216" s="1"/>
  <c r="O19" i="216" s="1"/>
  <c r="J19" i="216"/>
  <c r="G19" i="216"/>
  <c r="H19" i="216" s="1"/>
  <c r="S18" i="216"/>
  <c r="T18" i="216" s="1"/>
  <c r="U18" i="216" s="1"/>
  <c r="P18" i="216"/>
  <c r="M18" i="216"/>
  <c r="N18" i="216" s="1"/>
  <c r="O18" i="216" s="1"/>
  <c r="J18" i="216"/>
  <c r="K18" i="216" s="1"/>
  <c r="G18" i="216"/>
  <c r="S17" i="216"/>
  <c r="T17" i="216" s="1"/>
  <c r="U17" i="216" s="1"/>
  <c r="P17" i="216"/>
  <c r="Q17" i="216" s="1"/>
  <c r="R17" i="216" s="1"/>
  <c r="M17" i="216"/>
  <c r="J17" i="216"/>
  <c r="G17" i="216"/>
  <c r="S16" i="216"/>
  <c r="T16" i="216" s="1"/>
  <c r="U16" i="216" s="1"/>
  <c r="P16" i="216"/>
  <c r="M16" i="216"/>
  <c r="N16" i="216" s="1"/>
  <c r="O16" i="216" s="1"/>
  <c r="J16" i="216"/>
  <c r="K16" i="216" s="1"/>
  <c r="G16" i="216"/>
  <c r="S15" i="216"/>
  <c r="T15" i="216" s="1"/>
  <c r="P15" i="216"/>
  <c r="Q15" i="216" s="1"/>
  <c r="R15" i="216" s="1"/>
  <c r="M15" i="216"/>
  <c r="N15" i="216" s="1"/>
  <c r="O15" i="216" s="1"/>
  <c r="J15" i="216"/>
  <c r="G15" i="216"/>
  <c r="S14" i="216"/>
  <c r="T14" i="216" s="1"/>
  <c r="U14" i="216" s="1"/>
  <c r="P14" i="216"/>
  <c r="M14" i="216"/>
  <c r="N14" i="216" s="1"/>
  <c r="J14" i="216"/>
  <c r="G14" i="216"/>
  <c r="S13" i="216"/>
  <c r="P13" i="216"/>
  <c r="Q13" i="216" s="1"/>
  <c r="R13" i="216" s="1"/>
  <c r="M13" i="216"/>
  <c r="N13" i="216" s="1"/>
  <c r="O13" i="216" s="1"/>
  <c r="J13" i="216"/>
  <c r="G13" i="216"/>
  <c r="H13" i="216" s="1"/>
  <c r="I13" i="216" s="1"/>
  <c r="S12" i="216"/>
  <c r="T12" i="216" s="1"/>
  <c r="U12" i="216" s="1"/>
  <c r="P12" i="216"/>
  <c r="M12" i="216"/>
  <c r="N12" i="216" s="1"/>
  <c r="J12" i="216"/>
  <c r="K12" i="216" s="1"/>
  <c r="G12" i="216"/>
  <c r="H12" i="216" s="1"/>
  <c r="I12" i="216" s="1"/>
  <c r="S11" i="216"/>
  <c r="T11" i="216" s="1"/>
  <c r="U11" i="216" s="1"/>
  <c r="P11" i="216"/>
  <c r="Q11" i="216" s="1"/>
  <c r="R11" i="216" s="1"/>
  <c r="M11" i="216"/>
  <c r="N11" i="216" s="1"/>
  <c r="O11" i="216" s="1"/>
  <c r="J11" i="216"/>
  <c r="K11" i="216" s="1"/>
  <c r="G11" i="216"/>
  <c r="H11" i="216" s="1"/>
  <c r="I11" i="216" s="1"/>
  <c r="K1010" i="318"/>
  <c r="J1010" i="318"/>
  <c r="I1010" i="318"/>
  <c r="G1010" i="318"/>
  <c r="K1009" i="318"/>
  <c r="J1009" i="318"/>
  <c r="I1009" i="318"/>
  <c r="G1009" i="318"/>
  <c r="K1008" i="318"/>
  <c r="J1008" i="318"/>
  <c r="I1008" i="318"/>
  <c r="G1008" i="318"/>
  <c r="K1007" i="318"/>
  <c r="J1007" i="318"/>
  <c r="I1007" i="318"/>
  <c r="G1007" i="318"/>
  <c r="K1006" i="318"/>
  <c r="J1006" i="318"/>
  <c r="I1006" i="318"/>
  <c r="G1006" i="318"/>
  <c r="K1005" i="318"/>
  <c r="J1005" i="318"/>
  <c r="I1005" i="318"/>
  <c r="G1005" i="318"/>
  <c r="K1004" i="318"/>
  <c r="J1004" i="318"/>
  <c r="I1004" i="318"/>
  <c r="G1004" i="318"/>
  <c r="K1003" i="318"/>
  <c r="J1003" i="318"/>
  <c r="I1003" i="318"/>
  <c r="G1003" i="318"/>
  <c r="K1002" i="318"/>
  <c r="J1002" i="318"/>
  <c r="I1002" i="318"/>
  <c r="G1002" i="318"/>
  <c r="K1001" i="318"/>
  <c r="J1001" i="318"/>
  <c r="I1001" i="318"/>
  <c r="G1001" i="318"/>
  <c r="K1000" i="318"/>
  <c r="J1000" i="318"/>
  <c r="I1000" i="318"/>
  <c r="G1000" i="318"/>
  <c r="K999" i="318"/>
  <c r="J999" i="318"/>
  <c r="I999" i="318"/>
  <c r="G999" i="318"/>
  <c r="K998" i="318"/>
  <c r="J998" i="318"/>
  <c r="I998" i="318"/>
  <c r="G998" i="318"/>
  <c r="K997" i="318"/>
  <c r="J997" i="318"/>
  <c r="I997" i="318"/>
  <c r="G997" i="318"/>
  <c r="K996" i="318"/>
  <c r="J996" i="318"/>
  <c r="I996" i="318"/>
  <c r="G996" i="318"/>
  <c r="K995" i="318"/>
  <c r="J995" i="318"/>
  <c r="I995" i="318"/>
  <c r="G995" i="318"/>
  <c r="K994" i="318"/>
  <c r="J994" i="318"/>
  <c r="I994" i="318"/>
  <c r="G994" i="318"/>
  <c r="K993" i="318"/>
  <c r="J993" i="318"/>
  <c r="I993" i="318"/>
  <c r="G993" i="318"/>
  <c r="K992" i="318"/>
  <c r="J992" i="318"/>
  <c r="I992" i="318"/>
  <c r="G992" i="318"/>
  <c r="K991" i="318"/>
  <c r="J991" i="318"/>
  <c r="I991" i="318"/>
  <c r="G991" i="318"/>
  <c r="K990" i="318"/>
  <c r="J990" i="318"/>
  <c r="I990" i="318"/>
  <c r="G990" i="318"/>
  <c r="K989" i="318"/>
  <c r="J989" i="318"/>
  <c r="I989" i="318"/>
  <c r="G989" i="318"/>
  <c r="K988" i="318"/>
  <c r="J988" i="318"/>
  <c r="I988" i="318"/>
  <c r="G988" i="318"/>
  <c r="K987" i="318"/>
  <c r="J987" i="318"/>
  <c r="I987" i="318"/>
  <c r="G987" i="318"/>
  <c r="K986" i="318"/>
  <c r="J986" i="318"/>
  <c r="I986" i="318"/>
  <c r="G986" i="318"/>
  <c r="K985" i="318"/>
  <c r="J985" i="318"/>
  <c r="I985" i="318"/>
  <c r="G985" i="318"/>
  <c r="K984" i="318"/>
  <c r="J984" i="318"/>
  <c r="I984" i="318"/>
  <c r="G984" i="318"/>
  <c r="K983" i="318"/>
  <c r="J983" i="318"/>
  <c r="I983" i="318"/>
  <c r="G983" i="318"/>
  <c r="K982" i="318"/>
  <c r="J982" i="318"/>
  <c r="I982" i="318"/>
  <c r="G982" i="318"/>
  <c r="K981" i="318"/>
  <c r="J981" i="318"/>
  <c r="I981" i="318"/>
  <c r="G981" i="318"/>
  <c r="K980" i="318"/>
  <c r="J980" i="318"/>
  <c r="I980" i="318"/>
  <c r="G980" i="318"/>
  <c r="K979" i="318"/>
  <c r="J979" i="318"/>
  <c r="I979" i="318"/>
  <c r="G979" i="318"/>
  <c r="K978" i="318"/>
  <c r="J978" i="318"/>
  <c r="I978" i="318"/>
  <c r="G978" i="318"/>
  <c r="K977" i="318"/>
  <c r="J977" i="318"/>
  <c r="I977" i="318"/>
  <c r="G977" i="318"/>
  <c r="K976" i="318"/>
  <c r="J976" i="318"/>
  <c r="I976" i="318"/>
  <c r="G976" i="318"/>
  <c r="K975" i="318"/>
  <c r="J975" i="318"/>
  <c r="I975" i="318"/>
  <c r="G975" i="318"/>
  <c r="K974" i="318"/>
  <c r="J974" i="318"/>
  <c r="I974" i="318"/>
  <c r="G974" i="318"/>
  <c r="K973" i="318"/>
  <c r="J973" i="318"/>
  <c r="I973" i="318"/>
  <c r="G973" i="318"/>
  <c r="K972" i="318"/>
  <c r="J972" i="318"/>
  <c r="I972" i="318"/>
  <c r="G972" i="318"/>
  <c r="K971" i="318"/>
  <c r="J971" i="318"/>
  <c r="I971" i="318"/>
  <c r="G971" i="318"/>
  <c r="K970" i="318"/>
  <c r="J970" i="318"/>
  <c r="I970" i="318"/>
  <c r="G970" i="318"/>
  <c r="K969" i="318"/>
  <c r="J969" i="318"/>
  <c r="I969" i="318"/>
  <c r="G969" i="318"/>
  <c r="K968" i="318"/>
  <c r="J968" i="318"/>
  <c r="I968" i="318"/>
  <c r="G968" i="318"/>
  <c r="K967" i="318"/>
  <c r="J967" i="318"/>
  <c r="I967" i="318"/>
  <c r="G967" i="318"/>
  <c r="K966" i="318"/>
  <c r="J966" i="318"/>
  <c r="I966" i="318"/>
  <c r="G966" i="318"/>
  <c r="K965" i="318"/>
  <c r="J965" i="318"/>
  <c r="I965" i="318"/>
  <c r="G965" i="318"/>
  <c r="K964" i="318"/>
  <c r="J964" i="318"/>
  <c r="I964" i="318"/>
  <c r="G964" i="318"/>
  <c r="K963" i="318"/>
  <c r="J963" i="318"/>
  <c r="I963" i="318"/>
  <c r="G963" i="318"/>
  <c r="K962" i="318"/>
  <c r="J962" i="318"/>
  <c r="I962" i="318"/>
  <c r="G962" i="318"/>
  <c r="K961" i="318"/>
  <c r="J961" i="318"/>
  <c r="I961" i="318"/>
  <c r="G961" i="318"/>
  <c r="K960" i="318"/>
  <c r="J960" i="318"/>
  <c r="I960" i="318"/>
  <c r="G960" i="318"/>
  <c r="K959" i="318"/>
  <c r="J959" i="318"/>
  <c r="I959" i="318"/>
  <c r="G959" i="318"/>
  <c r="K958" i="318"/>
  <c r="J958" i="318"/>
  <c r="I958" i="318"/>
  <c r="G958" i="318"/>
  <c r="K957" i="318"/>
  <c r="J957" i="318"/>
  <c r="I957" i="318"/>
  <c r="G957" i="318"/>
  <c r="K956" i="318"/>
  <c r="J956" i="318"/>
  <c r="I956" i="318"/>
  <c r="G956" i="318"/>
  <c r="K955" i="318"/>
  <c r="J955" i="318"/>
  <c r="I955" i="318"/>
  <c r="G955" i="318"/>
  <c r="K954" i="318"/>
  <c r="J954" i="318"/>
  <c r="I954" i="318"/>
  <c r="G954" i="318"/>
  <c r="K953" i="318"/>
  <c r="J953" i="318"/>
  <c r="I953" i="318"/>
  <c r="G953" i="318"/>
  <c r="K952" i="318"/>
  <c r="J952" i="318"/>
  <c r="I952" i="318"/>
  <c r="G952" i="318"/>
  <c r="K951" i="318"/>
  <c r="J951" i="318"/>
  <c r="I951" i="318"/>
  <c r="G951" i="318"/>
  <c r="K950" i="318"/>
  <c r="J950" i="318"/>
  <c r="I950" i="318"/>
  <c r="G950" i="318"/>
  <c r="K949" i="318"/>
  <c r="J949" i="318"/>
  <c r="I949" i="318"/>
  <c r="G949" i="318"/>
  <c r="K948" i="318"/>
  <c r="J948" i="318"/>
  <c r="I948" i="318"/>
  <c r="G948" i="318"/>
  <c r="K947" i="318"/>
  <c r="J947" i="318"/>
  <c r="I947" i="318"/>
  <c r="G947" i="318"/>
  <c r="K946" i="318"/>
  <c r="J946" i="318"/>
  <c r="I946" i="318"/>
  <c r="G946" i="318"/>
  <c r="K945" i="318"/>
  <c r="J945" i="318"/>
  <c r="I945" i="318"/>
  <c r="G945" i="318"/>
  <c r="K944" i="318"/>
  <c r="J944" i="318"/>
  <c r="I944" i="318"/>
  <c r="G944" i="318"/>
  <c r="K943" i="318"/>
  <c r="J943" i="318"/>
  <c r="I943" i="318"/>
  <c r="G943" i="318"/>
  <c r="K942" i="318"/>
  <c r="J942" i="318"/>
  <c r="I942" i="318"/>
  <c r="G942" i="318"/>
  <c r="K941" i="318"/>
  <c r="J941" i="318"/>
  <c r="I941" i="318"/>
  <c r="G941" i="318"/>
  <c r="K940" i="318"/>
  <c r="J940" i="318"/>
  <c r="I940" i="318"/>
  <c r="G940" i="318"/>
  <c r="K939" i="318"/>
  <c r="J939" i="318"/>
  <c r="I939" i="318"/>
  <c r="G939" i="318"/>
  <c r="K938" i="318"/>
  <c r="J938" i="318"/>
  <c r="I938" i="318"/>
  <c r="G938" i="318"/>
  <c r="K937" i="318"/>
  <c r="J937" i="318"/>
  <c r="I937" i="318"/>
  <c r="G937" i="318"/>
  <c r="K936" i="318"/>
  <c r="J936" i="318"/>
  <c r="I936" i="318"/>
  <c r="G936" i="318"/>
  <c r="K935" i="318"/>
  <c r="J935" i="318"/>
  <c r="I935" i="318"/>
  <c r="G935" i="318"/>
  <c r="K934" i="318"/>
  <c r="J934" i="318"/>
  <c r="I934" i="318"/>
  <c r="G934" i="318"/>
  <c r="K933" i="318"/>
  <c r="J933" i="318"/>
  <c r="I933" i="318"/>
  <c r="G933" i="318"/>
  <c r="K932" i="318"/>
  <c r="J932" i="318"/>
  <c r="I932" i="318"/>
  <c r="G932" i="318"/>
  <c r="K931" i="318"/>
  <c r="J931" i="318"/>
  <c r="I931" i="318"/>
  <c r="G931" i="318"/>
  <c r="K930" i="318"/>
  <c r="J930" i="318"/>
  <c r="I930" i="318"/>
  <c r="G930" i="318"/>
  <c r="K929" i="318"/>
  <c r="J929" i="318"/>
  <c r="I929" i="318"/>
  <c r="G929" i="318"/>
  <c r="K928" i="318"/>
  <c r="J928" i="318"/>
  <c r="I928" i="318"/>
  <c r="G928" i="318"/>
  <c r="K927" i="318"/>
  <c r="J927" i="318"/>
  <c r="I927" i="318"/>
  <c r="G927" i="318"/>
  <c r="K926" i="318"/>
  <c r="J926" i="318"/>
  <c r="I926" i="318"/>
  <c r="G926" i="318"/>
  <c r="K925" i="318"/>
  <c r="J925" i="318"/>
  <c r="I925" i="318"/>
  <c r="G925" i="318"/>
  <c r="K924" i="318"/>
  <c r="J924" i="318"/>
  <c r="I924" i="318"/>
  <c r="G924" i="318"/>
  <c r="K923" i="318"/>
  <c r="J923" i="318"/>
  <c r="I923" i="318"/>
  <c r="G923" i="318"/>
  <c r="K922" i="318"/>
  <c r="J922" i="318"/>
  <c r="I922" i="318"/>
  <c r="G922" i="318"/>
  <c r="K921" i="318"/>
  <c r="J921" i="318"/>
  <c r="I921" i="318"/>
  <c r="G921" i="318"/>
  <c r="K920" i="318"/>
  <c r="J920" i="318"/>
  <c r="I920" i="318"/>
  <c r="G920" i="318"/>
  <c r="K919" i="318"/>
  <c r="J919" i="318"/>
  <c r="I919" i="318"/>
  <c r="G919" i="318"/>
  <c r="K918" i="318"/>
  <c r="J918" i="318"/>
  <c r="I918" i="318"/>
  <c r="G918" i="318"/>
  <c r="K917" i="318"/>
  <c r="J917" i="318"/>
  <c r="I917" i="318"/>
  <c r="G917" i="318"/>
  <c r="K916" i="318"/>
  <c r="J916" i="318"/>
  <c r="I916" i="318"/>
  <c r="G916" i="318"/>
  <c r="K915" i="318"/>
  <c r="J915" i="318"/>
  <c r="I915" i="318"/>
  <c r="G915" i="318"/>
  <c r="K914" i="318"/>
  <c r="J914" i="318"/>
  <c r="I914" i="318"/>
  <c r="G914" i="318"/>
  <c r="K913" i="318"/>
  <c r="J913" i="318"/>
  <c r="I913" i="318"/>
  <c r="G913" i="318"/>
  <c r="K912" i="318"/>
  <c r="J912" i="318"/>
  <c r="I912" i="318"/>
  <c r="G912" i="318"/>
  <c r="K911" i="318"/>
  <c r="J911" i="318"/>
  <c r="I911" i="318"/>
  <c r="G911" i="318"/>
  <c r="K910" i="318"/>
  <c r="J910" i="318"/>
  <c r="I910" i="318"/>
  <c r="G910" i="318"/>
  <c r="K909" i="318"/>
  <c r="J909" i="318"/>
  <c r="I909" i="318"/>
  <c r="G909" i="318"/>
  <c r="K908" i="318"/>
  <c r="J908" i="318"/>
  <c r="I908" i="318"/>
  <c r="G908" i="318"/>
  <c r="K907" i="318"/>
  <c r="J907" i="318"/>
  <c r="I907" i="318"/>
  <c r="G907" i="318"/>
  <c r="K906" i="318"/>
  <c r="J906" i="318"/>
  <c r="I906" i="318"/>
  <c r="G906" i="318"/>
  <c r="K905" i="318"/>
  <c r="J905" i="318"/>
  <c r="I905" i="318"/>
  <c r="G905" i="318"/>
  <c r="K904" i="318"/>
  <c r="J904" i="318"/>
  <c r="I904" i="318"/>
  <c r="G904" i="318"/>
  <c r="K903" i="318"/>
  <c r="J903" i="318"/>
  <c r="I903" i="318"/>
  <c r="G903" i="318"/>
  <c r="K902" i="318"/>
  <c r="J902" i="318"/>
  <c r="I902" i="318"/>
  <c r="G902" i="318"/>
  <c r="K901" i="318"/>
  <c r="J901" i="318"/>
  <c r="I901" i="318"/>
  <c r="G901" i="318"/>
  <c r="K900" i="318"/>
  <c r="J900" i="318"/>
  <c r="I900" i="318"/>
  <c r="G900" i="318"/>
  <c r="K899" i="318"/>
  <c r="J899" i="318"/>
  <c r="I899" i="318"/>
  <c r="G899" i="318"/>
  <c r="K898" i="318"/>
  <c r="J898" i="318"/>
  <c r="I898" i="318"/>
  <c r="G898" i="318"/>
  <c r="K897" i="318"/>
  <c r="J897" i="318"/>
  <c r="I897" i="318"/>
  <c r="G897" i="318"/>
  <c r="K896" i="318"/>
  <c r="J896" i="318"/>
  <c r="I896" i="318"/>
  <c r="G896" i="318"/>
  <c r="K895" i="318"/>
  <c r="J895" i="318"/>
  <c r="I895" i="318"/>
  <c r="G895" i="318"/>
  <c r="K894" i="318"/>
  <c r="J894" i="318"/>
  <c r="I894" i="318"/>
  <c r="G894" i="318"/>
  <c r="K893" i="318"/>
  <c r="J893" i="318"/>
  <c r="I893" i="318"/>
  <c r="G893" i="318"/>
  <c r="K892" i="318"/>
  <c r="J892" i="318"/>
  <c r="I892" i="318"/>
  <c r="G892" i="318"/>
  <c r="K891" i="318"/>
  <c r="J891" i="318"/>
  <c r="I891" i="318"/>
  <c r="G891" i="318"/>
  <c r="K890" i="318"/>
  <c r="J890" i="318"/>
  <c r="I890" i="318"/>
  <c r="G890" i="318"/>
  <c r="K889" i="318"/>
  <c r="J889" i="318"/>
  <c r="I889" i="318"/>
  <c r="G889" i="318"/>
  <c r="K888" i="318"/>
  <c r="J888" i="318"/>
  <c r="I888" i="318"/>
  <c r="G888" i="318"/>
  <c r="K887" i="318"/>
  <c r="J887" i="318"/>
  <c r="I887" i="318"/>
  <c r="G887" i="318"/>
  <c r="K886" i="318"/>
  <c r="J886" i="318"/>
  <c r="I886" i="318"/>
  <c r="G886" i="318"/>
  <c r="K885" i="318"/>
  <c r="J885" i="318"/>
  <c r="I885" i="318"/>
  <c r="G885" i="318"/>
  <c r="K884" i="318"/>
  <c r="J884" i="318"/>
  <c r="I884" i="318"/>
  <c r="G884" i="318"/>
  <c r="K883" i="318"/>
  <c r="J883" i="318"/>
  <c r="I883" i="318"/>
  <c r="G883" i="318"/>
  <c r="K882" i="318"/>
  <c r="J882" i="318"/>
  <c r="I882" i="318"/>
  <c r="G882" i="318"/>
  <c r="K881" i="318"/>
  <c r="J881" i="318"/>
  <c r="I881" i="318"/>
  <c r="G881" i="318"/>
  <c r="K880" i="318"/>
  <c r="J880" i="318"/>
  <c r="I880" i="318"/>
  <c r="G880" i="318"/>
  <c r="K879" i="318"/>
  <c r="J879" i="318"/>
  <c r="I879" i="318"/>
  <c r="G879" i="318"/>
  <c r="K878" i="318"/>
  <c r="J878" i="318"/>
  <c r="I878" i="318"/>
  <c r="G878" i="318"/>
  <c r="K877" i="318"/>
  <c r="J877" i="318"/>
  <c r="I877" i="318"/>
  <c r="G877" i="318"/>
  <c r="K876" i="318"/>
  <c r="J876" i="318"/>
  <c r="I876" i="318"/>
  <c r="G876" i="318"/>
  <c r="K875" i="318"/>
  <c r="J875" i="318"/>
  <c r="I875" i="318"/>
  <c r="G875" i="318"/>
  <c r="K874" i="318"/>
  <c r="J874" i="318"/>
  <c r="I874" i="318"/>
  <c r="G874" i="318"/>
  <c r="K873" i="318"/>
  <c r="J873" i="318"/>
  <c r="I873" i="318"/>
  <c r="G873" i="318"/>
  <c r="K872" i="318"/>
  <c r="J872" i="318"/>
  <c r="I872" i="318"/>
  <c r="G872" i="318"/>
  <c r="K871" i="318"/>
  <c r="J871" i="318"/>
  <c r="I871" i="318"/>
  <c r="G871" i="318"/>
  <c r="K870" i="318"/>
  <c r="J870" i="318"/>
  <c r="I870" i="318"/>
  <c r="G870" i="318"/>
  <c r="K869" i="318"/>
  <c r="J869" i="318"/>
  <c r="I869" i="318"/>
  <c r="G869" i="318"/>
  <c r="K868" i="318"/>
  <c r="J868" i="318"/>
  <c r="I868" i="318"/>
  <c r="G868" i="318"/>
  <c r="K867" i="318"/>
  <c r="J867" i="318"/>
  <c r="I867" i="318"/>
  <c r="G867" i="318"/>
  <c r="K866" i="318"/>
  <c r="J866" i="318"/>
  <c r="I866" i="318"/>
  <c r="G866" i="318"/>
  <c r="K865" i="318"/>
  <c r="J865" i="318"/>
  <c r="I865" i="318"/>
  <c r="G865" i="318"/>
  <c r="K864" i="318"/>
  <c r="J864" i="318"/>
  <c r="I864" i="318"/>
  <c r="G864" i="318"/>
  <c r="K863" i="318"/>
  <c r="J863" i="318"/>
  <c r="I863" i="318"/>
  <c r="G863" i="318"/>
  <c r="K862" i="318"/>
  <c r="J862" i="318"/>
  <c r="I862" i="318"/>
  <c r="G862" i="318"/>
  <c r="K861" i="318"/>
  <c r="J861" i="318"/>
  <c r="I861" i="318"/>
  <c r="G861" i="318"/>
  <c r="K860" i="318"/>
  <c r="J860" i="318"/>
  <c r="I860" i="318"/>
  <c r="G860" i="318"/>
  <c r="K859" i="318"/>
  <c r="J859" i="318"/>
  <c r="I859" i="318"/>
  <c r="G859" i="318"/>
  <c r="K858" i="318"/>
  <c r="J858" i="318"/>
  <c r="I858" i="318"/>
  <c r="G858" i="318"/>
  <c r="K857" i="318"/>
  <c r="J857" i="318"/>
  <c r="I857" i="318"/>
  <c r="G857" i="318"/>
  <c r="K856" i="318"/>
  <c r="J856" i="318"/>
  <c r="I856" i="318"/>
  <c r="G856" i="318"/>
  <c r="K855" i="318"/>
  <c r="J855" i="318"/>
  <c r="I855" i="318"/>
  <c r="G855" i="318"/>
  <c r="K854" i="318"/>
  <c r="J854" i="318"/>
  <c r="I854" i="318"/>
  <c r="G854" i="318"/>
  <c r="K853" i="318"/>
  <c r="J853" i="318"/>
  <c r="I853" i="318"/>
  <c r="G853" i="318"/>
  <c r="K852" i="318"/>
  <c r="J852" i="318"/>
  <c r="I852" i="318"/>
  <c r="G852" i="318"/>
  <c r="K851" i="318"/>
  <c r="J851" i="318"/>
  <c r="I851" i="318"/>
  <c r="G851" i="318"/>
  <c r="K850" i="318"/>
  <c r="J850" i="318"/>
  <c r="I850" i="318"/>
  <c r="G850" i="318"/>
  <c r="K849" i="318"/>
  <c r="J849" i="318"/>
  <c r="I849" i="318"/>
  <c r="G849" i="318"/>
  <c r="K848" i="318"/>
  <c r="J848" i="318"/>
  <c r="I848" i="318"/>
  <c r="G848" i="318"/>
  <c r="K847" i="318"/>
  <c r="J847" i="318"/>
  <c r="I847" i="318"/>
  <c r="G847" i="318"/>
  <c r="K846" i="318"/>
  <c r="J846" i="318"/>
  <c r="I846" i="318"/>
  <c r="G846" i="318"/>
  <c r="K845" i="318"/>
  <c r="J845" i="318"/>
  <c r="I845" i="318"/>
  <c r="G845" i="318"/>
  <c r="K844" i="318"/>
  <c r="J844" i="318"/>
  <c r="I844" i="318"/>
  <c r="G844" i="318"/>
  <c r="K843" i="318"/>
  <c r="J843" i="318"/>
  <c r="I843" i="318"/>
  <c r="G843" i="318"/>
  <c r="K842" i="318"/>
  <c r="J842" i="318"/>
  <c r="I842" i="318"/>
  <c r="G842" i="318"/>
  <c r="K841" i="318"/>
  <c r="J841" i="318"/>
  <c r="I841" i="318"/>
  <c r="G841" i="318"/>
  <c r="K840" i="318"/>
  <c r="J840" i="318"/>
  <c r="I840" i="318"/>
  <c r="G840" i="318"/>
  <c r="K839" i="318"/>
  <c r="J839" i="318"/>
  <c r="I839" i="318"/>
  <c r="G839" i="318"/>
  <c r="K838" i="318"/>
  <c r="J838" i="318"/>
  <c r="I838" i="318"/>
  <c r="G838" i="318"/>
  <c r="K837" i="318"/>
  <c r="J837" i="318"/>
  <c r="I837" i="318"/>
  <c r="G837" i="318"/>
  <c r="K836" i="318"/>
  <c r="J836" i="318"/>
  <c r="I836" i="318"/>
  <c r="G836" i="318"/>
  <c r="K835" i="318"/>
  <c r="J835" i="318"/>
  <c r="I835" i="318"/>
  <c r="G835" i="318"/>
  <c r="K834" i="318"/>
  <c r="J834" i="318"/>
  <c r="I834" i="318"/>
  <c r="G834" i="318"/>
  <c r="K833" i="318"/>
  <c r="J833" i="318"/>
  <c r="I833" i="318"/>
  <c r="G833" i="318"/>
  <c r="K832" i="318"/>
  <c r="J832" i="318"/>
  <c r="I832" i="318"/>
  <c r="G832" i="318"/>
  <c r="K831" i="318"/>
  <c r="J831" i="318"/>
  <c r="I831" i="318"/>
  <c r="G831" i="318"/>
  <c r="K830" i="318"/>
  <c r="J830" i="318"/>
  <c r="I830" i="318"/>
  <c r="G830" i="318"/>
  <c r="K829" i="318"/>
  <c r="J829" i="318"/>
  <c r="I829" i="318"/>
  <c r="G829" i="318"/>
  <c r="K828" i="318"/>
  <c r="J828" i="318"/>
  <c r="I828" i="318"/>
  <c r="G828" i="318"/>
  <c r="K827" i="318"/>
  <c r="J827" i="318"/>
  <c r="I827" i="318"/>
  <c r="G827" i="318"/>
  <c r="K826" i="318"/>
  <c r="J826" i="318"/>
  <c r="I826" i="318"/>
  <c r="G826" i="318"/>
  <c r="K825" i="318"/>
  <c r="J825" i="318"/>
  <c r="I825" i="318"/>
  <c r="G825" i="318"/>
  <c r="K824" i="318"/>
  <c r="J824" i="318"/>
  <c r="I824" i="318"/>
  <c r="G824" i="318"/>
  <c r="K823" i="318"/>
  <c r="J823" i="318"/>
  <c r="I823" i="318"/>
  <c r="G823" i="318"/>
  <c r="K822" i="318"/>
  <c r="J822" i="318"/>
  <c r="I822" i="318"/>
  <c r="G822" i="318"/>
  <c r="K821" i="318"/>
  <c r="J821" i="318"/>
  <c r="I821" i="318"/>
  <c r="G821" i="318"/>
  <c r="K820" i="318"/>
  <c r="J820" i="318"/>
  <c r="I820" i="318"/>
  <c r="G820" i="318"/>
  <c r="K819" i="318"/>
  <c r="J819" i="318"/>
  <c r="I819" i="318"/>
  <c r="G819" i="318"/>
  <c r="K818" i="318"/>
  <c r="J818" i="318"/>
  <c r="I818" i="318"/>
  <c r="G818" i="318"/>
  <c r="K817" i="318"/>
  <c r="J817" i="318"/>
  <c r="I817" i="318"/>
  <c r="G817" i="318"/>
  <c r="K816" i="318"/>
  <c r="J816" i="318"/>
  <c r="I816" i="318"/>
  <c r="G816" i="318"/>
  <c r="K815" i="318"/>
  <c r="J815" i="318"/>
  <c r="I815" i="318"/>
  <c r="G815" i="318"/>
  <c r="K814" i="318"/>
  <c r="J814" i="318"/>
  <c r="I814" i="318"/>
  <c r="G814" i="318"/>
  <c r="K813" i="318"/>
  <c r="J813" i="318"/>
  <c r="I813" i="318"/>
  <c r="G813" i="318"/>
  <c r="K812" i="318"/>
  <c r="J812" i="318"/>
  <c r="I812" i="318"/>
  <c r="G812" i="318"/>
  <c r="K811" i="318"/>
  <c r="J811" i="318"/>
  <c r="I811" i="318"/>
  <c r="G811" i="318"/>
  <c r="K810" i="318"/>
  <c r="J810" i="318"/>
  <c r="I810" i="318"/>
  <c r="G810" i="318"/>
  <c r="K809" i="318"/>
  <c r="J809" i="318"/>
  <c r="I809" i="318"/>
  <c r="G809" i="318"/>
  <c r="K808" i="318"/>
  <c r="J808" i="318"/>
  <c r="I808" i="318"/>
  <c r="G808" i="318"/>
  <c r="K807" i="318"/>
  <c r="J807" i="318"/>
  <c r="I807" i="318"/>
  <c r="G807" i="318"/>
  <c r="K806" i="318"/>
  <c r="J806" i="318"/>
  <c r="I806" i="318"/>
  <c r="G806" i="318"/>
  <c r="K805" i="318"/>
  <c r="J805" i="318"/>
  <c r="I805" i="318"/>
  <c r="G805" i="318"/>
  <c r="K804" i="318"/>
  <c r="J804" i="318"/>
  <c r="I804" i="318"/>
  <c r="G804" i="318"/>
  <c r="K803" i="318"/>
  <c r="J803" i="318"/>
  <c r="I803" i="318"/>
  <c r="G803" i="318"/>
  <c r="K802" i="318"/>
  <c r="J802" i="318"/>
  <c r="I802" i="318"/>
  <c r="G802" i="318"/>
  <c r="K801" i="318"/>
  <c r="J801" i="318"/>
  <c r="I801" i="318"/>
  <c r="G801" i="318"/>
  <c r="K800" i="318"/>
  <c r="J800" i="318"/>
  <c r="I800" i="318"/>
  <c r="G800" i="318"/>
  <c r="K799" i="318"/>
  <c r="J799" i="318"/>
  <c r="I799" i="318"/>
  <c r="G799" i="318"/>
  <c r="K798" i="318"/>
  <c r="J798" i="318"/>
  <c r="I798" i="318"/>
  <c r="G798" i="318"/>
  <c r="K797" i="318"/>
  <c r="J797" i="318"/>
  <c r="I797" i="318"/>
  <c r="G797" i="318"/>
  <c r="K796" i="318"/>
  <c r="J796" i="318"/>
  <c r="I796" i="318"/>
  <c r="G796" i="318"/>
  <c r="K795" i="318"/>
  <c r="J795" i="318"/>
  <c r="I795" i="318"/>
  <c r="G795" i="318"/>
  <c r="K794" i="318"/>
  <c r="J794" i="318"/>
  <c r="I794" i="318"/>
  <c r="G794" i="318"/>
  <c r="K793" i="318"/>
  <c r="J793" i="318"/>
  <c r="I793" i="318"/>
  <c r="G793" i="318"/>
  <c r="K792" i="318"/>
  <c r="J792" i="318"/>
  <c r="I792" i="318"/>
  <c r="G792" i="318"/>
  <c r="K791" i="318"/>
  <c r="J791" i="318"/>
  <c r="I791" i="318"/>
  <c r="G791" i="318"/>
  <c r="K790" i="318"/>
  <c r="J790" i="318"/>
  <c r="I790" i="318"/>
  <c r="G790" i="318"/>
  <c r="K789" i="318"/>
  <c r="J789" i="318"/>
  <c r="I789" i="318"/>
  <c r="G789" i="318"/>
  <c r="K788" i="318"/>
  <c r="J788" i="318"/>
  <c r="I788" i="318"/>
  <c r="G788" i="318"/>
  <c r="K787" i="318"/>
  <c r="J787" i="318"/>
  <c r="I787" i="318"/>
  <c r="G787" i="318"/>
  <c r="K786" i="318"/>
  <c r="J786" i="318"/>
  <c r="I786" i="318"/>
  <c r="G786" i="318"/>
  <c r="K785" i="318"/>
  <c r="J785" i="318"/>
  <c r="I785" i="318"/>
  <c r="G785" i="318"/>
  <c r="K784" i="318"/>
  <c r="J784" i="318"/>
  <c r="I784" i="318"/>
  <c r="G784" i="318"/>
  <c r="K783" i="318"/>
  <c r="J783" i="318"/>
  <c r="I783" i="318"/>
  <c r="G783" i="318"/>
  <c r="K782" i="318"/>
  <c r="J782" i="318"/>
  <c r="I782" i="318"/>
  <c r="G782" i="318"/>
  <c r="K781" i="318"/>
  <c r="J781" i="318"/>
  <c r="I781" i="318"/>
  <c r="G781" i="318"/>
  <c r="K780" i="318"/>
  <c r="J780" i="318"/>
  <c r="I780" i="318"/>
  <c r="G780" i="318"/>
  <c r="K779" i="318"/>
  <c r="J779" i="318"/>
  <c r="I779" i="318"/>
  <c r="G779" i="318"/>
  <c r="K778" i="318"/>
  <c r="J778" i="318"/>
  <c r="I778" i="318"/>
  <c r="G778" i="318"/>
  <c r="K777" i="318"/>
  <c r="J777" i="318"/>
  <c r="I777" i="318"/>
  <c r="G777" i="318"/>
  <c r="K776" i="318"/>
  <c r="J776" i="318"/>
  <c r="I776" i="318"/>
  <c r="G776" i="318"/>
  <c r="K775" i="318"/>
  <c r="J775" i="318"/>
  <c r="I775" i="318"/>
  <c r="G775" i="318"/>
  <c r="K774" i="318"/>
  <c r="J774" i="318"/>
  <c r="I774" i="318"/>
  <c r="G774" i="318"/>
  <c r="K773" i="318"/>
  <c r="J773" i="318"/>
  <c r="I773" i="318"/>
  <c r="G773" i="318"/>
  <c r="K772" i="318"/>
  <c r="J772" i="318"/>
  <c r="I772" i="318"/>
  <c r="G772" i="318"/>
  <c r="K771" i="318"/>
  <c r="J771" i="318"/>
  <c r="I771" i="318"/>
  <c r="G771" i="318"/>
  <c r="K770" i="318"/>
  <c r="J770" i="318"/>
  <c r="I770" i="318"/>
  <c r="G770" i="318"/>
  <c r="K769" i="318"/>
  <c r="J769" i="318"/>
  <c r="I769" i="318"/>
  <c r="G769" i="318"/>
  <c r="K768" i="318"/>
  <c r="J768" i="318"/>
  <c r="I768" i="318"/>
  <c r="G768" i="318"/>
  <c r="K767" i="318"/>
  <c r="J767" i="318"/>
  <c r="I767" i="318"/>
  <c r="G767" i="318"/>
  <c r="K766" i="318"/>
  <c r="J766" i="318"/>
  <c r="I766" i="318"/>
  <c r="G766" i="318"/>
  <c r="K765" i="318"/>
  <c r="J765" i="318"/>
  <c r="I765" i="318"/>
  <c r="G765" i="318"/>
  <c r="K764" i="318"/>
  <c r="J764" i="318"/>
  <c r="I764" i="318"/>
  <c r="G764" i="318"/>
  <c r="K763" i="318"/>
  <c r="J763" i="318"/>
  <c r="I763" i="318"/>
  <c r="G763" i="318"/>
  <c r="K762" i="318"/>
  <c r="J762" i="318"/>
  <c r="I762" i="318"/>
  <c r="G762" i="318"/>
  <c r="K761" i="318"/>
  <c r="J761" i="318"/>
  <c r="I761" i="318"/>
  <c r="G761" i="318"/>
  <c r="K760" i="318"/>
  <c r="J760" i="318"/>
  <c r="I760" i="318"/>
  <c r="G760" i="318"/>
  <c r="K759" i="318"/>
  <c r="J759" i="318"/>
  <c r="I759" i="318"/>
  <c r="G759" i="318"/>
  <c r="K758" i="318"/>
  <c r="J758" i="318"/>
  <c r="I758" i="318"/>
  <c r="G758" i="318"/>
  <c r="K757" i="318"/>
  <c r="J757" i="318"/>
  <c r="I757" i="318"/>
  <c r="G757" i="318"/>
  <c r="K756" i="318"/>
  <c r="J756" i="318"/>
  <c r="I756" i="318"/>
  <c r="G756" i="318"/>
  <c r="K755" i="318"/>
  <c r="J755" i="318"/>
  <c r="I755" i="318"/>
  <c r="G755" i="318"/>
  <c r="K754" i="318"/>
  <c r="J754" i="318"/>
  <c r="I754" i="318"/>
  <c r="G754" i="318"/>
  <c r="K753" i="318"/>
  <c r="J753" i="318"/>
  <c r="I753" i="318"/>
  <c r="G753" i="318"/>
  <c r="K752" i="318"/>
  <c r="J752" i="318"/>
  <c r="I752" i="318"/>
  <c r="G752" i="318"/>
  <c r="K751" i="318"/>
  <c r="J751" i="318"/>
  <c r="I751" i="318"/>
  <c r="G751" i="318"/>
  <c r="K750" i="318"/>
  <c r="J750" i="318"/>
  <c r="I750" i="318"/>
  <c r="G750" i="318"/>
  <c r="K749" i="318"/>
  <c r="J749" i="318"/>
  <c r="I749" i="318"/>
  <c r="G749" i="318"/>
  <c r="K748" i="318"/>
  <c r="J748" i="318"/>
  <c r="I748" i="318"/>
  <c r="G748" i="318"/>
  <c r="K747" i="318"/>
  <c r="J747" i="318"/>
  <c r="I747" i="318"/>
  <c r="G747" i="318"/>
  <c r="K746" i="318"/>
  <c r="J746" i="318"/>
  <c r="I746" i="318"/>
  <c r="G746" i="318"/>
  <c r="K745" i="318"/>
  <c r="J745" i="318"/>
  <c r="I745" i="318"/>
  <c r="G745" i="318"/>
  <c r="K744" i="318"/>
  <c r="J744" i="318"/>
  <c r="I744" i="318"/>
  <c r="G744" i="318"/>
  <c r="K743" i="318"/>
  <c r="J743" i="318"/>
  <c r="I743" i="318"/>
  <c r="G743" i="318"/>
  <c r="K742" i="318"/>
  <c r="J742" i="318"/>
  <c r="I742" i="318"/>
  <c r="G742" i="318"/>
  <c r="K741" i="318"/>
  <c r="J741" i="318"/>
  <c r="I741" i="318"/>
  <c r="G741" i="318"/>
  <c r="K740" i="318"/>
  <c r="J740" i="318"/>
  <c r="I740" i="318"/>
  <c r="G740" i="318"/>
  <c r="K739" i="318"/>
  <c r="J739" i="318"/>
  <c r="I739" i="318"/>
  <c r="G739" i="318"/>
  <c r="K738" i="318"/>
  <c r="J738" i="318"/>
  <c r="I738" i="318"/>
  <c r="G738" i="318"/>
  <c r="K737" i="318"/>
  <c r="J737" i="318"/>
  <c r="I737" i="318"/>
  <c r="G737" i="318"/>
  <c r="K736" i="318"/>
  <c r="J736" i="318"/>
  <c r="I736" i="318"/>
  <c r="G736" i="318"/>
  <c r="K735" i="318"/>
  <c r="J735" i="318"/>
  <c r="I735" i="318"/>
  <c r="G735" i="318"/>
  <c r="K734" i="318"/>
  <c r="J734" i="318"/>
  <c r="I734" i="318"/>
  <c r="G734" i="318"/>
  <c r="K733" i="318"/>
  <c r="J733" i="318"/>
  <c r="I733" i="318"/>
  <c r="G733" i="318"/>
  <c r="K732" i="318"/>
  <c r="J732" i="318"/>
  <c r="I732" i="318"/>
  <c r="G732" i="318"/>
  <c r="K731" i="318"/>
  <c r="J731" i="318"/>
  <c r="I731" i="318"/>
  <c r="G731" i="318"/>
  <c r="K730" i="318"/>
  <c r="J730" i="318"/>
  <c r="I730" i="318"/>
  <c r="G730" i="318"/>
  <c r="K729" i="318"/>
  <c r="J729" i="318"/>
  <c r="I729" i="318"/>
  <c r="G729" i="318"/>
  <c r="K728" i="318"/>
  <c r="J728" i="318"/>
  <c r="I728" i="318"/>
  <c r="G728" i="318"/>
  <c r="K727" i="318"/>
  <c r="J727" i="318"/>
  <c r="I727" i="318"/>
  <c r="G727" i="318"/>
  <c r="K726" i="318"/>
  <c r="J726" i="318"/>
  <c r="I726" i="318"/>
  <c r="G726" i="318"/>
  <c r="K725" i="318"/>
  <c r="J725" i="318"/>
  <c r="I725" i="318"/>
  <c r="G725" i="318"/>
  <c r="K724" i="318"/>
  <c r="J724" i="318"/>
  <c r="I724" i="318"/>
  <c r="G724" i="318"/>
  <c r="K723" i="318"/>
  <c r="J723" i="318"/>
  <c r="I723" i="318"/>
  <c r="G723" i="318"/>
  <c r="K722" i="318"/>
  <c r="J722" i="318"/>
  <c r="I722" i="318"/>
  <c r="G722" i="318"/>
  <c r="K721" i="318"/>
  <c r="J721" i="318"/>
  <c r="I721" i="318"/>
  <c r="G721" i="318"/>
  <c r="K720" i="318"/>
  <c r="J720" i="318"/>
  <c r="I720" i="318"/>
  <c r="G720" i="318"/>
  <c r="K719" i="318"/>
  <c r="J719" i="318"/>
  <c r="I719" i="318"/>
  <c r="G719" i="318"/>
  <c r="K718" i="318"/>
  <c r="J718" i="318"/>
  <c r="I718" i="318"/>
  <c r="G718" i="318"/>
  <c r="K717" i="318"/>
  <c r="J717" i="318"/>
  <c r="I717" i="318"/>
  <c r="G717" i="318"/>
  <c r="K716" i="318"/>
  <c r="J716" i="318"/>
  <c r="I716" i="318"/>
  <c r="G716" i="318"/>
  <c r="K715" i="318"/>
  <c r="J715" i="318"/>
  <c r="I715" i="318"/>
  <c r="G715" i="318"/>
  <c r="K714" i="318"/>
  <c r="J714" i="318"/>
  <c r="I714" i="318"/>
  <c r="G714" i="318"/>
  <c r="K713" i="318"/>
  <c r="J713" i="318"/>
  <c r="I713" i="318"/>
  <c r="G713" i="318"/>
  <c r="K712" i="318"/>
  <c r="J712" i="318"/>
  <c r="I712" i="318"/>
  <c r="G712" i="318"/>
  <c r="K711" i="318"/>
  <c r="J711" i="318"/>
  <c r="I711" i="318"/>
  <c r="G711" i="318"/>
  <c r="K710" i="318"/>
  <c r="J710" i="318"/>
  <c r="I710" i="318"/>
  <c r="G710" i="318"/>
  <c r="K709" i="318"/>
  <c r="J709" i="318"/>
  <c r="I709" i="318"/>
  <c r="G709" i="318"/>
  <c r="K708" i="318"/>
  <c r="J708" i="318"/>
  <c r="I708" i="318"/>
  <c r="G708" i="318"/>
  <c r="K707" i="318"/>
  <c r="J707" i="318"/>
  <c r="I707" i="318"/>
  <c r="G707" i="318"/>
  <c r="K706" i="318"/>
  <c r="J706" i="318"/>
  <c r="I706" i="318"/>
  <c r="G706" i="318"/>
  <c r="K705" i="318"/>
  <c r="J705" i="318"/>
  <c r="I705" i="318"/>
  <c r="G705" i="318"/>
  <c r="K704" i="318"/>
  <c r="J704" i="318"/>
  <c r="I704" i="318"/>
  <c r="G704" i="318"/>
  <c r="K703" i="318"/>
  <c r="J703" i="318"/>
  <c r="I703" i="318"/>
  <c r="G703" i="318"/>
  <c r="K702" i="318"/>
  <c r="J702" i="318"/>
  <c r="I702" i="318"/>
  <c r="G702" i="318"/>
  <c r="K701" i="318"/>
  <c r="J701" i="318"/>
  <c r="I701" i="318"/>
  <c r="G701" i="318"/>
  <c r="K700" i="318"/>
  <c r="J700" i="318"/>
  <c r="I700" i="318"/>
  <c r="G700" i="318"/>
  <c r="K699" i="318"/>
  <c r="J699" i="318"/>
  <c r="I699" i="318"/>
  <c r="G699" i="318"/>
  <c r="K698" i="318"/>
  <c r="J698" i="318"/>
  <c r="I698" i="318"/>
  <c r="G698" i="318"/>
  <c r="K697" i="318"/>
  <c r="J697" i="318"/>
  <c r="I697" i="318"/>
  <c r="G697" i="318"/>
  <c r="K696" i="318"/>
  <c r="J696" i="318"/>
  <c r="I696" i="318"/>
  <c r="G696" i="318"/>
  <c r="K695" i="318"/>
  <c r="J695" i="318"/>
  <c r="I695" i="318"/>
  <c r="G695" i="318"/>
  <c r="K694" i="318"/>
  <c r="J694" i="318"/>
  <c r="I694" i="318"/>
  <c r="G694" i="318"/>
  <c r="K693" i="318"/>
  <c r="J693" i="318"/>
  <c r="I693" i="318"/>
  <c r="G693" i="318"/>
  <c r="K692" i="318"/>
  <c r="J692" i="318"/>
  <c r="I692" i="318"/>
  <c r="G692" i="318"/>
  <c r="K691" i="318"/>
  <c r="J691" i="318"/>
  <c r="I691" i="318"/>
  <c r="G691" i="318"/>
  <c r="K690" i="318"/>
  <c r="J690" i="318"/>
  <c r="I690" i="318"/>
  <c r="G690" i="318"/>
  <c r="K689" i="318"/>
  <c r="J689" i="318"/>
  <c r="I689" i="318"/>
  <c r="G689" i="318"/>
  <c r="K688" i="318"/>
  <c r="J688" i="318"/>
  <c r="I688" i="318"/>
  <c r="G688" i="318"/>
  <c r="K687" i="318"/>
  <c r="J687" i="318"/>
  <c r="I687" i="318"/>
  <c r="G687" i="318"/>
  <c r="K686" i="318"/>
  <c r="J686" i="318"/>
  <c r="I686" i="318"/>
  <c r="G686" i="318"/>
  <c r="K685" i="318"/>
  <c r="J685" i="318"/>
  <c r="I685" i="318"/>
  <c r="G685" i="318"/>
  <c r="K684" i="318"/>
  <c r="J684" i="318"/>
  <c r="I684" i="318"/>
  <c r="G684" i="318"/>
  <c r="K683" i="318"/>
  <c r="J683" i="318"/>
  <c r="I683" i="318"/>
  <c r="G683" i="318"/>
  <c r="K682" i="318"/>
  <c r="J682" i="318"/>
  <c r="I682" i="318"/>
  <c r="G682" i="318"/>
  <c r="K681" i="318"/>
  <c r="J681" i="318"/>
  <c r="I681" i="318"/>
  <c r="G681" i="318"/>
  <c r="K680" i="318"/>
  <c r="J680" i="318"/>
  <c r="I680" i="318"/>
  <c r="G680" i="318"/>
  <c r="K679" i="318"/>
  <c r="J679" i="318"/>
  <c r="I679" i="318"/>
  <c r="G679" i="318"/>
  <c r="K678" i="318"/>
  <c r="J678" i="318"/>
  <c r="I678" i="318"/>
  <c r="G678" i="318"/>
  <c r="K677" i="318"/>
  <c r="J677" i="318"/>
  <c r="I677" i="318"/>
  <c r="G677" i="318"/>
  <c r="K676" i="318"/>
  <c r="J676" i="318"/>
  <c r="I676" i="318"/>
  <c r="G676" i="318"/>
  <c r="K675" i="318"/>
  <c r="J675" i="318"/>
  <c r="I675" i="318"/>
  <c r="G675" i="318"/>
  <c r="K674" i="318"/>
  <c r="J674" i="318"/>
  <c r="I674" i="318"/>
  <c r="G674" i="318"/>
  <c r="K673" i="318"/>
  <c r="J673" i="318"/>
  <c r="I673" i="318"/>
  <c r="G673" i="318"/>
  <c r="K672" i="318"/>
  <c r="J672" i="318"/>
  <c r="I672" i="318"/>
  <c r="G672" i="318"/>
  <c r="K671" i="318"/>
  <c r="J671" i="318"/>
  <c r="I671" i="318"/>
  <c r="G671" i="318"/>
  <c r="K670" i="318"/>
  <c r="J670" i="318"/>
  <c r="I670" i="318"/>
  <c r="G670" i="318"/>
  <c r="K669" i="318"/>
  <c r="J669" i="318"/>
  <c r="I669" i="318"/>
  <c r="G669" i="318"/>
  <c r="K668" i="318"/>
  <c r="J668" i="318"/>
  <c r="I668" i="318"/>
  <c r="G668" i="318"/>
  <c r="K667" i="318"/>
  <c r="J667" i="318"/>
  <c r="I667" i="318"/>
  <c r="G667" i="318"/>
  <c r="K666" i="318"/>
  <c r="J666" i="318"/>
  <c r="I666" i="318"/>
  <c r="G666" i="318"/>
  <c r="K665" i="318"/>
  <c r="J665" i="318"/>
  <c r="I665" i="318"/>
  <c r="G665" i="318"/>
  <c r="K664" i="318"/>
  <c r="J664" i="318"/>
  <c r="I664" i="318"/>
  <c r="G664" i="318"/>
  <c r="K663" i="318"/>
  <c r="J663" i="318"/>
  <c r="I663" i="318"/>
  <c r="G663" i="318"/>
  <c r="K662" i="318"/>
  <c r="J662" i="318"/>
  <c r="I662" i="318"/>
  <c r="G662" i="318"/>
  <c r="K661" i="318"/>
  <c r="J661" i="318"/>
  <c r="I661" i="318"/>
  <c r="G661" i="318"/>
  <c r="K660" i="318"/>
  <c r="J660" i="318"/>
  <c r="I660" i="318"/>
  <c r="G660" i="318"/>
  <c r="K659" i="318"/>
  <c r="J659" i="318"/>
  <c r="I659" i="318"/>
  <c r="G659" i="318"/>
  <c r="K658" i="318"/>
  <c r="J658" i="318"/>
  <c r="I658" i="318"/>
  <c r="G658" i="318"/>
  <c r="K657" i="318"/>
  <c r="J657" i="318"/>
  <c r="I657" i="318"/>
  <c r="G657" i="318"/>
  <c r="K656" i="318"/>
  <c r="J656" i="318"/>
  <c r="I656" i="318"/>
  <c r="G656" i="318"/>
  <c r="K655" i="318"/>
  <c r="J655" i="318"/>
  <c r="I655" i="318"/>
  <c r="G655" i="318"/>
  <c r="K654" i="318"/>
  <c r="J654" i="318"/>
  <c r="I654" i="318"/>
  <c r="G654" i="318"/>
  <c r="K653" i="318"/>
  <c r="J653" i="318"/>
  <c r="I653" i="318"/>
  <c r="G653" i="318"/>
  <c r="K652" i="318"/>
  <c r="J652" i="318"/>
  <c r="I652" i="318"/>
  <c r="G652" i="318"/>
  <c r="K651" i="318"/>
  <c r="J651" i="318"/>
  <c r="I651" i="318"/>
  <c r="G651" i="318"/>
  <c r="K650" i="318"/>
  <c r="J650" i="318"/>
  <c r="I650" i="318"/>
  <c r="G650" i="318"/>
  <c r="K649" i="318"/>
  <c r="J649" i="318"/>
  <c r="I649" i="318"/>
  <c r="G649" i="318"/>
  <c r="K648" i="318"/>
  <c r="J648" i="318"/>
  <c r="I648" i="318"/>
  <c r="G648" i="318"/>
  <c r="K647" i="318"/>
  <c r="J647" i="318"/>
  <c r="I647" i="318"/>
  <c r="G647" i="318"/>
  <c r="K646" i="318"/>
  <c r="J646" i="318"/>
  <c r="I646" i="318"/>
  <c r="G646" i="318"/>
  <c r="K645" i="318"/>
  <c r="J645" i="318"/>
  <c r="I645" i="318"/>
  <c r="G645" i="318"/>
  <c r="K644" i="318"/>
  <c r="J644" i="318"/>
  <c r="I644" i="318"/>
  <c r="G644" i="318"/>
  <c r="K643" i="318"/>
  <c r="J643" i="318"/>
  <c r="I643" i="318"/>
  <c r="G643" i="318"/>
  <c r="K642" i="318"/>
  <c r="J642" i="318"/>
  <c r="I642" i="318"/>
  <c r="G642" i="318"/>
  <c r="K641" i="318"/>
  <c r="J641" i="318"/>
  <c r="I641" i="318"/>
  <c r="G641" i="318"/>
  <c r="K640" i="318"/>
  <c r="J640" i="318"/>
  <c r="I640" i="318"/>
  <c r="G640" i="318"/>
  <c r="K639" i="318"/>
  <c r="J639" i="318"/>
  <c r="I639" i="318"/>
  <c r="G639" i="318"/>
  <c r="K638" i="318"/>
  <c r="J638" i="318"/>
  <c r="I638" i="318"/>
  <c r="G638" i="318"/>
  <c r="K637" i="318"/>
  <c r="J637" i="318"/>
  <c r="I637" i="318"/>
  <c r="G637" i="318"/>
  <c r="K636" i="318"/>
  <c r="J636" i="318"/>
  <c r="I636" i="318"/>
  <c r="G636" i="318"/>
  <c r="K635" i="318"/>
  <c r="J635" i="318"/>
  <c r="I635" i="318"/>
  <c r="G635" i="318"/>
  <c r="K634" i="318"/>
  <c r="J634" i="318"/>
  <c r="I634" i="318"/>
  <c r="G634" i="318"/>
  <c r="K633" i="318"/>
  <c r="J633" i="318"/>
  <c r="I633" i="318"/>
  <c r="G633" i="318"/>
  <c r="K632" i="318"/>
  <c r="J632" i="318"/>
  <c r="I632" i="318"/>
  <c r="G632" i="318"/>
  <c r="K631" i="318"/>
  <c r="J631" i="318"/>
  <c r="I631" i="318"/>
  <c r="G631" i="318"/>
  <c r="K630" i="318"/>
  <c r="J630" i="318"/>
  <c r="I630" i="318"/>
  <c r="G630" i="318"/>
  <c r="K629" i="318"/>
  <c r="J629" i="318"/>
  <c r="I629" i="318"/>
  <c r="G629" i="318"/>
  <c r="K628" i="318"/>
  <c r="J628" i="318"/>
  <c r="I628" i="318"/>
  <c r="G628" i="318"/>
  <c r="K627" i="318"/>
  <c r="J627" i="318"/>
  <c r="I627" i="318"/>
  <c r="G627" i="318"/>
  <c r="K626" i="318"/>
  <c r="J626" i="318"/>
  <c r="I626" i="318"/>
  <c r="G626" i="318"/>
  <c r="K625" i="318"/>
  <c r="J625" i="318"/>
  <c r="I625" i="318"/>
  <c r="G625" i="318"/>
  <c r="K624" i="318"/>
  <c r="J624" i="318"/>
  <c r="I624" i="318"/>
  <c r="G624" i="318"/>
  <c r="K623" i="318"/>
  <c r="J623" i="318"/>
  <c r="I623" i="318"/>
  <c r="G623" i="318"/>
  <c r="K622" i="318"/>
  <c r="J622" i="318"/>
  <c r="I622" i="318"/>
  <c r="G622" i="318"/>
  <c r="K621" i="318"/>
  <c r="J621" i="318"/>
  <c r="I621" i="318"/>
  <c r="G621" i="318"/>
  <c r="K620" i="318"/>
  <c r="J620" i="318"/>
  <c r="I620" i="318"/>
  <c r="G620" i="318"/>
  <c r="K619" i="318"/>
  <c r="J619" i="318"/>
  <c r="I619" i="318"/>
  <c r="G619" i="318"/>
  <c r="K618" i="318"/>
  <c r="J618" i="318"/>
  <c r="I618" i="318"/>
  <c r="G618" i="318"/>
  <c r="K617" i="318"/>
  <c r="J617" i="318"/>
  <c r="I617" i="318"/>
  <c r="G617" i="318"/>
  <c r="K616" i="318"/>
  <c r="J616" i="318"/>
  <c r="I616" i="318"/>
  <c r="G616" i="318"/>
  <c r="K615" i="318"/>
  <c r="J615" i="318"/>
  <c r="I615" i="318"/>
  <c r="G615" i="318"/>
  <c r="K614" i="318"/>
  <c r="J614" i="318"/>
  <c r="I614" i="318"/>
  <c r="G614" i="318"/>
  <c r="K613" i="318"/>
  <c r="J613" i="318"/>
  <c r="I613" i="318"/>
  <c r="G613" i="318"/>
  <c r="K612" i="318"/>
  <c r="J612" i="318"/>
  <c r="I612" i="318"/>
  <c r="G612" i="318"/>
  <c r="K611" i="318"/>
  <c r="J611" i="318"/>
  <c r="I611" i="318"/>
  <c r="G611" i="318"/>
  <c r="K610" i="318"/>
  <c r="J610" i="318"/>
  <c r="I610" i="318"/>
  <c r="G610" i="318"/>
  <c r="K609" i="318"/>
  <c r="J609" i="318"/>
  <c r="I609" i="318"/>
  <c r="G609" i="318"/>
  <c r="K608" i="318"/>
  <c r="J608" i="318"/>
  <c r="I608" i="318"/>
  <c r="G608" i="318"/>
  <c r="K607" i="318"/>
  <c r="J607" i="318"/>
  <c r="I607" i="318"/>
  <c r="G607" i="318"/>
  <c r="K606" i="318"/>
  <c r="J606" i="318"/>
  <c r="I606" i="318"/>
  <c r="G606" i="318"/>
  <c r="K605" i="318"/>
  <c r="J605" i="318"/>
  <c r="I605" i="318"/>
  <c r="G605" i="318"/>
  <c r="K604" i="318"/>
  <c r="J604" i="318"/>
  <c r="I604" i="318"/>
  <c r="G604" i="318"/>
  <c r="K603" i="318"/>
  <c r="J603" i="318"/>
  <c r="I603" i="318"/>
  <c r="G603" i="318"/>
  <c r="K602" i="318"/>
  <c r="J602" i="318"/>
  <c r="I602" i="318"/>
  <c r="G602" i="318"/>
  <c r="K601" i="318"/>
  <c r="J601" i="318"/>
  <c r="I601" i="318"/>
  <c r="G601" i="318"/>
  <c r="K600" i="318"/>
  <c r="J600" i="318"/>
  <c r="I600" i="318"/>
  <c r="G600" i="318"/>
  <c r="K599" i="318"/>
  <c r="J599" i="318"/>
  <c r="I599" i="318"/>
  <c r="G599" i="318"/>
  <c r="K598" i="318"/>
  <c r="J598" i="318"/>
  <c r="I598" i="318"/>
  <c r="G598" i="318"/>
  <c r="K597" i="318"/>
  <c r="J597" i="318"/>
  <c r="I597" i="318"/>
  <c r="G597" i="318"/>
  <c r="K596" i="318"/>
  <c r="J596" i="318"/>
  <c r="I596" i="318"/>
  <c r="G596" i="318"/>
  <c r="K595" i="318"/>
  <c r="J595" i="318"/>
  <c r="I595" i="318"/>
  <c r="G595" i="318"/>
  <c r="K594" i="318"/>
  <c r="J594" i="318"/>
  <c r="I594" i="318"/>
  <c r="G594" i="318"/>
  <c r="K593" i="318"/>
  <c r="J593" i="318"/>
  <c r="I593" i="318"/>
  <c r="G593" i="318"/>
  <c r="K592" i="318"/>
  <c r="J592" i="318"/>
  <c r="I592" i="318"/>
  <c r="G592" i="318"/>
  <c r="K591" i="318"/>
  <c r="J591" i="318"/>
  <c r="I591" i="318"/>
  <c r="G591" i="318"/>
  <c r="K590" i="318"/>
  <c r="J590" i="318"/>
  <c r="I590" i="318"/>
  <c r="G590" i="318"/>
  <c r="K589" i="318"/>
  <c r="J589" i="318"/>
  <c r="I589" i="318"/>
  <c r="G589" i="318"/>
  <c r="K588" i="318"/>
  <c r="J588" i="318"/>
  <c r="I588" i="318"/>
  <c r="G588" i="318"/>
  <c r="K587" i="318"/>
  <c r="J587" i="318"/>
  <c r="I587" i="318"/>
  <c r="G587" i="318"/>
  <c r="K586" i="318"/>
  <c r="J586" i="318"/>
  <c r="I586" i="318"/>
  <c r="G586" i="318"/>
  <c r="K585" i="318"/>
  <c r="J585" i="318"/>
  <c r="I585" i="318"/>
  <c r="G585" i="318"/>
  <c r="K584" i="318"/>
  <c r="J584" i="318"/>
  <c r="I584" i="318"/>
  <c r="G584" i="318"/>
  <c r="K583" i="318"/>
  <c r="J583" i="318"/>
  <c r="I583" i="318"/>
  <c r="G583" i="318"/>
  <c r="K582" i="318"/>
  <c r="J582" i="318"/>
  <c r="I582" i="318"/>
  <c r="G582" i="318"/>
  <c r="K581" i="318"/>
  <c r="J581" i="318"/>
  <c r="I581" i="318"/>
  <c r="G581" i="318"/>
  <c r="K580" i="318"/>
  <c r="J580" i="318"/>
  <c r="I580" i="318"/>
  <c r="G580" i="318"/>
  <c r="K579" i="318"/>
  <c r="J579" i="318"/>
  <c r="I579" i="318"/>
  <c r="G579" i="318"/>
  <c r="K578" i="318"/>
  <c r="J578" i="318"/>
  <c r="I578" i="318"/>
  <c r="G578" i="318"/>
  <c r="K577" i="318"/>
  <c r="J577" i="318"/>
  <c r="I577" i="318"/>
  <c r="G577" i="318"/>
  <c r="K576" i="318"/>
  <c r="J576" i="318"/>
  <c r="I576" i="318"/>
  <c r="G576" i="318"/>
  <c r="K575" i="318"/>
  <c r="J575" i="318"/>
  <c r="I575" i="318"/>
  <c r="G575" i="318"/>
  <c r="K574" i="318"/>
  <c r="J574" i="318"/>
  <c r="I574" i="318"/>
  <c r="G574" i="318"/>
  <c r="K573" i="318"/>
  <c r="J573" i="318"/>
  <c r="I573" i="318"/>
  <c r="G573" i="318"/>
  <c r="K572" i="318"/>
  <c r="J572" i="318"/>
  <c r="I572" i="318"/>
  <c r="G572" i="318"/>
  <c r="K571" i="318"/>
  <c r="J571" i="318"/>
  <c r="I571" i="318"/>
  <c r="G571" i="318"/>
  <c r="K570" i="318"/>
  <c r="J570" i="318"/>
  <c r="I570" i="318"/>
  <c r="G570" i="318"/>
  <c r="K569" i="318"/>
  <c r="J569" i="318"/>
  <c r="I569" i="318"/>
  <c r="G569" i="318"/>
  <c r="K568" i="318"/>
  <c r="J568" i="318"/>
  <c r="I568" i="318"/>
  <c r="G568" i="318"/>
  <c r="K567" i="318"/>
  <c r="J567" i="318"/>
  <c r="I567" i="318"/>
  <c r="G567" i="318"/>
  <c r="K566" i="318"/>
  <c r="J566" i="318"/>
  <c r="I566" i="318"/>
  <c r="G566" i="318"/>
  <c r="K565" i="318"/>
  <c r="J565" i="318"/>
  <c r="I565" i="318"/>
  <c r="G565" i="318"/>
  <c r="K564" i="318"/>
  <c r="J564" i="318"/>
  <c r="I564" i="318"/>
  <c r="G564" i="318"/>
  <c r="K563" i="318"/>
  <c r="J563" i="318"/>
  <c r="I563" i="318"/>
  <c r="G563" i="318"/>
  <c r="K562" i="318"/>
  <c r="J562" i="318"/>
  <c r="I562" i="318"/>
  <c r="G562" i="318"/>
  <c r="K561" i="318"/>
  <c r="J561" i="318"/>
  <c r="I561" i="318"/>
  <c r="G561" i="318"/>
  <c r="K560" i="318"/>
  <c r="J560" i="318"/>
  <c r="I560" i="318"/>
  <c r="G560" i="318"/>
  <c r="K559" i="318"/>
  <c r="J559" i="318"/>
  <c r="I559" i="318"/>
  <c r="G559" i="318"/>
  <c r="K558" i="318"/>
  <c r="J558" i="318"/>
  <c r="I558" i="318"/>
  <c r="G558" i="318"/>
  <c r="K557" i="318"/>
  <c r="J557" i="318"/>
  <c r="I557" i="318"/>
  <c r="G557" i="318"/>
  <c r="K556" i="318"/>
  <c r="J556" i="318"/>
  <c r="I556" i="318"/>
  <c r="G556" i="318"/>
  <c r="K555" i="318"/>
  <c r="J555" i="318"/>
  <c r="I555" i="318"/>
  <c r="G555" i="318"/>
  <c r="K554" i="318"/>
  <c r="J554" i="318"/>
  <c r="I554" i="318"/>
  <c r="G554" i="318"/>
  <c r="K553" i="318"/>
  <c r="J553" i="318"/>
  <c r="I553" i="318"/>
  <c r="G553" i="318"/>
  <c r="K552" i="318"/>
  <c r="J552" i="318"/>
  <c r="I552" i="318"/>
  <c r="G552" i="318"/>
  <c r="K551" i="318"/>
  <c r="J551" i="318"/>
  <c r="I551" i="318"/>
  <c r="G551" i="318"/>
  <c r="K550" i="318"/>
  <c r="J550" i="318"/>
  <c r="I550" i="318"/>
  <c r="G550" i="318"/>
  <c r="K549" i="318"/>
  <c r="J549" i="318"/>
  <c r="I549" i="318"/>
  <c r="G549" i="318"/>
  <c r="K548" i="318"/>
  <c r="J548" i="318"/>
  <c r="I548" i="318"/>
  <c r="G548" i="318"/>
  <c r="K547" i="318"/>
  <c r="J547" i="318"/>
  <c r="I547" i="318"/>
  <c r="G547" i="318"/>
  <c r="K546" i="318"/>
  <c r="J546" i="318"/>
  <c r="I546" i="318"/>
  <c r="G546" i="318"/>
  <c r="K545" i="318"/>
  <c r="J545" i="318"/>
  <c r="I545" i="318"/>
  <c r="G545" i="318"/>
  <c r="K544" i="318"/>
  <c r="J544" i="318"/>
  <c r="I544" i="318"/>
  <c r="G544" i="318"/>
  <c r="K543" i="318"/>
  <c r="J543" i="318"/>
  <c r="I543" i="318"/>
  <c r="G543" i="318"/>
  <c r="K542" i="318"/>
  <c r="J542" i="318"/>
  <c r="I542" i="318"/>
  <c r="G542" i="318"/>
  <c r="K541" i="318"/>
  <c r="J541" i="318"/>
  <c r="I541" i="318"/>
  <c r="G541" i="318"/>
  <c r="K540" i="318"/>
  <c r="J540" i="318"/>
  <c r="I540" i="318"/>
  <c r="G540" i="318"/>
  <c r="K539" i="318"/>
  <c r="J539" i="318"/>
  <c r="I539" i="318"/>
  <c r="G539" i="318"/>
  <c r="K538" i="318"/>
  <c r="J538" i="318"/>
  <c r="I538" i="318"/>
  <c r="G538" i="318"/>
  <c r="K537" i="318"/>
  <c r="J537" i="318"/>
  <c r="I537" i="318"/>
  <c r="G537" i="318"/>
  <c r="K536" i="318"/>
  <c r="J536" i="318"/>
  <c r="I536" i="318"/>
  <c r="G536" i="318"/>
  <c r="K535" i="318"/>
  <c r="J535" i="318"/>
  <c r="I535" i="318"/>
  <c r="G535" i="318"/>
  <c r="K534" i="318"/>
  <c r="J534" i="318"/>
  <c r="I534" i="318"/>
  <c r="G534" i="318"/>
  <c r="K533" i="318"/>
  <c r="J533" i="318"/>
  <c r="I533" i="318"/>
  <c r="G533" i="318"/>
  <c r="K532" i="318"/>
  <c r="J532" i="318"/>
  <c r="I532" i="318"/>
  <c r="G532" i="318"/>
  <c r="K531" i="318"/>
  <c r="J531" i="318"/>
  <c r="I531" i="318"/>
  <c r="G531" i="318"/>
  <c r="K530" i="318"/>
  <c r="J530" i="318"/>
  <c r="I530" i="318"/>
  <c r="G530" i="318"/>
  <c r="K529" i="318"/>
  <c r="J529" i="318"/>
  <c r="I529" i="318"/>
  <c r="G529" i="318"/>
  <c r="K528" i="318"/>
  <c r="J528" i="318"/>
  <c r="I528" i="318"/>
  <c r="G528" i="318"/>
  <c r="K527" i="318"/>
  <c r="J527" i="318"/>
  <c r="I527" i="318"/>
  <c r="G527" i="318"/>
  <c r="K526" i="318"/>
  <c r="J526" i="318"/>
  <c r="I526" i="318"/>
  <c r="G526" i="318"/>
  <c r="K525" i="318"/>
  <c r="J525" i="318"/>
  <c r="I525" i="318"/>
  <c r="G525" i="318"/>
  <c r="K524" i="318"/>
  <c r="J524" i="318"/>
  <c r="I524" i="318"/>
  <c r="G524" i="318"/>
  <c r="K523" i="318"/>
  <c r="J523" i="318"/>
  <c r="I523" i="318"/>
  <c r="G523" i="318"/>
  <c r="K522" i="318"/>
  <c r="J522" i="318"/>
  <c r="I522" i="318"/>
  <c r="G522" i="318"/>
  <c r="K521" i="318"/>
  <c r="J521" i="318"/>
  <c r="I521" i="318"/>
  <c r="G521" i="318"/>
  <c r="K520" i="318"/>
  <c r="J520" i="318"/>
  <c r="I520" i="318"/>
  <c r="G520" i="318"/>
  <c r="K519" i="318"/>
  <c r="J519" i="318"/>
  <c r="I519" i="318"/>
  <c r="G519" i="318"/>
  <c r="K518" i="318"/>
  <c r="J518" i="318"/>
  <c r="I518" i="318"/>
  <c r="G518" i="318"/>
  <c r="K517" i="318"/>
  <c r="J517" i="318"/>
  <c r="I517" i="318"/>
  <c r="G517" i="318"/>
  <c r="K516" i="318"/>
  <c r="J516" i="318"/>
  <c r="I516" i="318"/>
  <c r="G516" i="318"/>
  <c r="K515" i="318"/>
  <c r="J515" i="318"/>
  <c r="I515" i="318"/>
  <c r="G515" i="318"/>
  <c r="K514" i="318"/>
  <c r="J514" i="318"/>
  <c r="I514" i="318"/>
  <c r="G514" i="318"/>
  <c r="K513" i="318"/>
  <c r="J513" i="318"/>
  <c r="I513" i="318"/>
  <c r="G513" i="318"/>
  <c r="K512" i="318"/>
  <c r="J512" i="318"/>
  <c r="I512" i="318"/>
  <c r="G512" i="318"/>
  <c r="K511" i="318"/>
  <c r="J511" i="318"/>
  <c r="I511" i="318"/>
  <c r="G511" i="318"/>
  <c r="K510" i="318"/>
  <c r="J510" i="318"/>
  <c r="I510" i="318"/>
  <c r="G510" i="318"/>
  <c r="K509" i="318"/>
  <c r="J509" i="318"/>
  <c r="I509" i="318"/>
  <c r="G509" i="318"/>
  <c r="K508" i="318"/>
  <c r="J508" i="318"/>
  <c r="I508" i="318"/>
  <c r="G508" i="318"/>
  <c r="K507" i="318"/>
  <c r="J507" i="318"/>
  <c r="I507" i="318"/>
  <c r="G507" i="318"/>
  <c r="K506" i="318"/>
  <c r="J506" i="318"/>
  <c r="I506" i="318"/>
  <c r="G506" i="318"/>
  <c r="K505" i="318"/>
  <c r="J505" i="318"/>
  <c r="I505" i="318"/>
  <c r="G505" i="318"/>
  <c r="K504" i="318"/>
  <c r="J504" i="318"/>
  <c r="I504" i="318"/>
  <c r="G504" i="318"/>
  <c r="K503" i="318"/>
  <c r="J503" i="318"/>
  <c r="I503" i="318"/>
  <c r="G503" i="318"/>
  <c r="K502" i="318"/>
  <c r="J502" i="318"/>
  <c r="I502" i="318"/>
  <c r="G502" i="318"/>
  <c r="K501" i="318"/>
  <c r="J501" i="318"/>
  <c r="I501" i="318"/>
  <c r="G501" i="318"/>
  <c r="K500" i="318"/>
  <c r="J500" i="318"/>
  <c r="I500" i="318"/>
  <c r="G500" i="318"/>
  <c r="K499" i="318"/>
  <c r="J499" i="318"/>
  <c r="I499" i="318"/>
  <c r="G499" i="318"/>
  <c r="K498" i="318"/>
  <c r="J498" i="318"/>
  <c r="I498" i="318"/>
  <c r="G498" i="318"/>
  <c r="K497" i="318"/>
  <c r="J497" i="318"/>
  <c r="I497" i="318"/>
  <c r="G497" i="318"/>
  <c r="K496" i="318"/>
  <c r="J496" i="318"/>
  <c r="I496" i="318"/>
  <c r="G496" i="318"/>
  <c r="K495" i="318"/>
  <c r="J495" i="318"/>
  <c r="I495" i="318"/>
  <c r="G495" i="318"/>
  <c r="K494" i="318"/>
  <c r="J494" i="318"/>
  <c r="I494" i="318"/>
  <c r="G494" i="318"/>
  <c r="K493" i="318"/>
  <c r="J493" i="318"/>
  <c r="I493" i="318"/>
  <c r="G493" i="318"/>
  <c r="K492" i="318"/>
  <c r="J492" i="318"/>
  <c r="I492" i="318"/>
  <c r="G492" i="318"/>
  <c r="K491" i="318"/>
  <c r="J491" i="318"/>
  <c r="I491" i="318"/>
  <c r="G491" i="318"/>
  <c r="K490" i="318"/>
  <c r="J490" i="318"/>
  <c r="I490" i="318"/>
  <c r="G490" i="318"/>
  <c r="K489" i="318"/>
  <c r="J489" i="318"/>
  <c r="I489" i="318"/>
  <c r="G489" i="318"/>
  <c r="K488" i="318"/>
  <c r="J488" i="318"/>
  <c r="I488" i="318"/>
  <c r="G488" i="318"/>
  <c r="K487" i="318"/>
  <c r="J487" i="318"/>
  <c r="I487" i="318"/>
  <c r="G487" i="318"/>
  <c r="K486" i="318"/>
  <c r="J486" i="318"/>
  <c r="I486" i="318"/>
  <c r="G486" i="318"/>
  <c r="K485" i="318"/>
  <c r="J485" i="318"/>
  <c r="I485" i="318"/>
  <c r="G485" i="318"/>
  <c r="K484" i="318"/>
  <c r="J484" i="318"/>
  <c r="I484" i="318"/>
  <c r="G484" i="318"/>
  <c r="K483" i="318"/>
  <c r="J483" i="318"/>
  <c r="I483" i="318"/>
  <c r="G483" i="318"/>
  <c r="K482" i="318"/>
  <c r="J482" i="318"/>
  <c r="I482" i="318"/>
  <c r="G482" i="318"/>
  <c r="K481" i="318"/>
  <c r="J481" i="318"/>
  <c r="I481" i="318"/>
  <c r="G481" i="318"/>
  <c r="K480" i="318"/>
  <c r="J480" i="318"/>
  <c r="I480" i="318"/>
  <c r="G480" i="318"/>
  <c r="K479" i="318"/>
  <c r="J479" i="318"/>
  <c r="I479" i="318"/>
  <c r="G479" i="318"/>
  <c r="K478" i="318"/>
  <c r="J478" i="318"/>
  <c r="I478" i="318"/>
  <c r="G478" i="318"/>
  <c r="K477" i="318"/>
  <c r="J477" i="318"/>
  <c r="I477" i="318"/>
  <c r="G477" i="318"/>
  <c r="K476" i="318"/>
  <c r="J476" i="318"/>
  <c r="I476" i="318"/>
  <c r="G476" i="318"/>
  <c r="K475" i="318"/>
  <c r="J475" i="318"/>
  <c r="I475" i="318"/>
  <c r="G475" i="318"/>
  <c r="K474" i="318"/>
  <c r="J474" i="318"/>
  <c r="I474" i="318"/>
  <c r="G474" i="318"/>
  <c r="K473" i="318"/>
  <c r="J473" i="318"/>
  <c r="I473" i="318"/>
  <c r="G473" i="318"/>
  <c r="K472" i="318"/>
  <c r="J472" i="318"/>
  <c r="I472" i="318"/>
  <c r="G472" i="318"/>
  <c r="K471" i="318"/>
  <c r="J471" i="318"/>
  <c r="I471" i="318"/>
  <c r="G471" i="318"/>
  <c r="K470" i="318"/>
  <c r="J470" i="318"/>
  <c r="I470" i="318"/>
  <c r="G470" i="318"/>
  <c r="K469" i="318"/>
  <c r="J469" i="318"/>
  <c r="I469" i="318"/>
  <c r="G469" i="318"/>
  <c r="K468" i="318"/>
  <c r="J468" i="318"/>
  <c r="I468" i="318"/>
  <c r="G468" i="318"/>
  <c r="K467" i="318"/>
  <c r="J467" i="318"/>
  <c r="I467" i="318"/>
  <c r="G467" i="318"/>
  <c r="K466" i="318"/>
  <c r="J466" i="318"/>
  <c r="I466" i="318"/>
  <c r="G466" i="318"/>
  <c r="K465" i="318"/>
  <c r="J465" i="318"/>
  <c r="I465" i="318"/>
  <c r="G465" i="318"/>
  <c r="K464" i="318"/>
  <c r="J464" i="318"/>
  <c r="I464" i="318"/>
  <c r="G464" i="318"/>
  <c r="K463" i="318"/>
  <c r="J463" i="318"/>
  <c r="I463" i="318"/>
  <c r="G463" i="318"/>
  <c r="K462" i="318"/>
  <c r="J462" i="318"/>
  <c r="I462" i="318"/>
  <c r="G462" i="318"/>
  <c r="K461" i="318"/>
  <c r="J461" i="318"/>
  <c r="I461" i="318"/>
  <c r="G461" i="318"/>
  <c r="K460" i="318"/>
  <c r="J460" i="318"/>
  <c r="I460" i="318"/>
  <c r="G460" i="318"/>
  <c r="K459" i="318"/>
  <c r="J459" i="318"/>
  <c r="I459" i="318"/>
  <c r="G459" i="318"/>
  <c r="K458" i="318"/>
  <c r="J458" i="318"/>
  <c r="I458" i="318"/>
  <c r="G458" i="318"/>
  <c r="K457" i="318"/>
  <c r="J457" i="318"/>
  <c r="I457" i="318"/>
  <c r="G457" i="318"/>
  <c r="K456" i="318"/>
  <c r="J456" i="318"/>
  <c r="I456" i="318"/>
  <c r="G456" i="318"/>
  <c r="K455" i="318"/>
  <c r="J455" i="318"/>
  <c r="I455" i="318"/>
  <c r="G455" i="318"/>
  <c r="K454" i="318"/>
  <c r="J454" i="318"/>
  <c r="I454" i="318"/>
  <c r="G454" i="318"/>
  <c r="K453" i="318"/>
  <c r="J453" i="318"/>
  <c r="I453" i="318"/>
  <c r="G453" i="318"/>
  <c r="K452" i="318"/>
  <c r="J452" i="318"/>
  <c r="I452" i="318"/>
  <c r="G452" i="318"/>
  <c r="K451" i="318"/>
  <c r="J451" i="318"/>
  <c r="I451" i="318"/>
  <c r="G451" i="318"/>
  <c r="K450" i="318"/>
  <c r="J450" i="318"/>
  <c r="I450" i="318"/>
  <c r="G450" i="318"/>
  <c r="K449" i="318"/>
  <c r="J449" i="318"/>
  <c r="I449" i="318"/>
  <c r="G449" i="318"/>
  <c r="K448" i="318"/>
  <c r="J448" i="318"/>
  <c r="I448" i="318"/>
  <c r="G448" i="318"/>
  <c r="K447" i="318"/>
  <c r="J447" i="318"/>
  <c r="I447" i="318"/>
  <c r="G447" i="318"/>
  <c r="K446" i="318"/>
  <c r="J446" i="318"/>
  <c r="I446" i="318"/>
  <c r="G446" i="318"/>
  <c r="K445" i="318"/>
  <c r="J445" i="318"/>
  <c r="I445" i="318"/>
  <c r="G445" i="318"/>
  <c r="K444" i="318"/>
  <c r="J444" i="318"/>
  <c r="I444" i="318"/>
  <c r="G444" i="318"/>
  <c r="K443" i="318"/>
  <c r="J443" i="318"/>
  <c r="I443" i="318"/>
  <c r="G443" i="318"/>
  <c r="K442" i="318"/>
  <c r="J442" i="318"/>
  <c r="I442" i="318"/>
  <c r="G442" i="318"/>
  <c r="K441" i="318"/>
  <c r="J441" i="318"/>
  <c r="I441" i="318"/>
  <c r="G441" i="318"/>
  <c r="K440" i="318"/>
  <c r="J440" i="318"/>
  <c r="I440" i="318"/>
  <c r="G440" i="318"/>
  <c r="K439" i="318"/>
  <c r="J439" i="318"/>
  <c r="I439" i="318"/>
  <c r="G439" i="318"/>
  <c r="K438" i="318"/>
  <c r="J438" i="318"/>
  <c r="I438" i="318"/>
  <c r="G438" i="318"/>
  <c r="K437" i="318"/>
  <c r="J437" i="318"/>
  <c r="I437" i="318"/>
  <c r="G437" i="318"/>
  <c r="K436" i="318"/>
  <c r="J436" i="318"/>
  <c r="I436" i="318"/>
  <c r="G436" i="318"/>
  <c r="K435" i="318"/>
  <c r="J435" i="318"/>
  <c r="I435" i="318"/>
  <c r="G435" i="318"/>
  <c r="K434" i="318"/>
  <c r="J434" i="318"/>
  <c r="I434" i="318"/>
  <c r="G434" i="318"/>
  <c r="K433" i="318"/>
  <c r="J433" i="318"/>
  <c r="I433" i="318"/>
  <c r="G433" i="318"/>
  <c r="K432" i="318"/>
  <c r="J432" i="318"/>
  <c r="I432" i="318"/>
  <c r="G432" i="318"/>
  <c r="K431" i="318"/>
  <c r="J431" i="318"/>
  <c r="I431" i="318"/>
  <c r="G431" i="318"/>
  <c r="K430" i="318"/>
  <c r="J430" i="318"/>
  <c r="I430" i="318"/>
  <c r="G430" i="318"/>
  <c r="K429" i="318"/>
  <c r="J429" i="318"/>
  <c r="I429" i="318"/>
  <c r="G429" i="318"/>
  <c r="K428" i="318"/>
  <c r="J428" i="318"/>
  <c r="I428" i="318"/>
  <c r="G428" i="318"/>
  <c r="K427" i="318"/>
  <c r="J427" i="318"/>
  <c r="I427" i="318"/>
  <c r="G427" i="318"/>
  <c r="K426" i="318"/>
  <c r="J426" i="318"/>
  <c r="I426" i="318"/>
  <c r="G426" i="318"/>
  <c r="K425" i="318"/>
  <c r="J425" i="318"/>
  <c r="I425" i="318"/>
  <c r="G425" i="318"/>
  <c r="K424" i="318"/>
  <c r="J424" i="318"/>
  <c r="I424" i="318"/>
  <c r="G424" i="318"/>
  <c r="K423" i="318"/>
  <c r="J423" i="318"/>
  <c r="I423" i="318"/>
  <c r="G423" i="318"/>
  <c r="K422" i="318"/>
  <c r="J422" i="318"/>
  <c r="I422" i="318"/>
  <c r="G422" i="318"/>
  <c r="K421" i="318"/>
  <c r="J421" i="318"/>
  <c r="I421" i="318"/>
  <c r="G421" i="318"/>
  <c r="K420" i="318"/>
  <c r="J420" i="318"/>
  <c r="I420" i="318"/>
  <c r="G420" i="318"/>
  <c r="K419" i="318"/>
  <c r="J419" i="318"/>
  <c r="I419" i="318"/>
  <c r="G419" i="318"/>
  <c r="K418" i="318"/>
  <c r="J418" i="318"/>
  <c r="I418" i="318"/>
  <c r="G418" i="318"/>
  <c r="K417" i="318"/>
  <c r="J417" i="318"/>
  <c r="I417" i="318"/>
  <c r="G417" i="318"/>
  <c r="K416" i="318"/>
  <c r="J416" i="318"/>
  <c r="I416" i="318"/>
  <c r="G416" i="318"/>
  <c r="K415" i="318"/>
  <c r="J415" i="318"/>
  <c r="I415" i="318"/>
  <c r="G415" i="318"/>
  <c r="K414" i="318"/>
  <c r="J414" i="318"/>
  <c r="I414" i="318"/>
  <c r="G414" i="318"/>
  <c r="K413" i="318"/>
  <c r="J413" i="318"/>
  <c r="I413" i="318"/>
  <c r="G413" i="318"/>
  <c r="K412" i="318"/>
  <c r="J412" i="318"/>
  <c r="I412" i="318"/>
  <c r="G412" i="318"/>
  <c r="K411" i="318"/>
  <c r="J411" i="318"/>
  <c r="I411" i="318"/>
  <c r="G411" i="318"/>
  <c r="K410" i="318"/>
  <c r="J410" i="318"/>
  <c r="I410" i="318"/>
  <c r="G410" i="318"/>
  <c r="K409" i="318"/>
  <c r="J409" i="318"/>
  <c r="I409" i="318"/>
  <c r="G409" i="318"/>
  <c r="K408" i="318"/>
  <c r="J408" i="318"/>
  <c r="I408" i="318"/>
  <c r="G408" i="318"/>
  <c r="K407" i="318"/>
  <c r="J407" i="318"/>
  <c r="I407" i="318"/>
  <c r="G407" i="318"/>
  <c r="K406" i="318"/>
  <c r="J406" i="318"/>
  <c r="I406" i="318"/>
  <c r="G406" i="318"/>
  <c r="K405" i="318"/>
  <c r="J405" i="318"/>
  <c r="I405" i="318"/>
  <c r="G405" i="318"/>
  <c r="K404" i="318"/>
  <c r="J404" i="318"/>
  <c r="I404" i="318"/>
  <c r="G404" i="318"/>
  <c r="K403" i="318"/>
  <c r="J403" i="318"/>
  <c r="I403" i="318"/>
  <c r="G403" i="318"/>
  <c r="K402" i="318"/>
  <c r="J402" i="318"/>
  <c r="I402" i="318"/>
  <c r="G402" i="318"/>
  <c r="K401" i="318"/>
  <c r="J401" i="318"/>
  <c r="I401" i="318"/>
  <c r="G401" i="318"/>
  <c r="K400" i="318"/>
  <c r="J400" i="318"/>
  <c r="I400" i="318"/>
  <c r="G400" i="318"/>
  <c r="K399" i="318"/>
  <c r="J399" i="318"/>
  <c r="I399" i="318"/>
  <c r="G399" i="318"/>
  <c r="K398" i="318"/>
  <c r="J398" i="318"/>
  <c r="I398" i="318"/>
  <c r="G398" i="318"/>
  <c r="K397" i="318"/>
  <c r="J397" i="318"/>
  <c r="I397" i="318"/>
  <c r="G397" i="318"/>
  <c r="K396" i="318"/>
  <c r="J396" i="318"/>
  <c r="I396" i="318"/>
  <c r="G396" i="318"/>
  <c r="K395" i="318"/>
  <c r="J395" i="318"/>
  <c r="I395" i="318"/>
  <c r="G395" i="318"/>
  <c r="K394" i="318"/>
  <c r="J394" i="318"/>
  <c r="I394" i="318"/>
  <c r="G394" i="318"/>
  <c r="K393" i="318"/>
  <c r="J393" i="318"/>
  <c r="I393" i="318"/>
  <c r="G393" i="318"/>
  <c r="K392" i="318"/>
  <c r="J392" i="318"/>
  <c r="I392" i="318"/>
  <c r="G392" i="318"/>
  <c r="K391" i="318"/>
  <c r="J391" i="318"/>
  <c r="I391" i="318"/>
  <c r="G391" i="318"/>
  <c r="K390" i="318"/>
  <c r="J390" i="318"/>
  <c r="I390" i="318"/>
  <c r="G390" i="318"/>
  <c r="K389" i="318"/>
  <c r="J389" i="318"/>
  <c r="I389" i="318"/>
  <c r="G389" i="318"/>
  <c r="K388" i="318"/>
  <c r="J388" i="318"/>
  <c r="I388" i="318"/>
  <c r="G388" i="318"/>
  <c r="K387" i="318"/>
  <c r="J387" i="318"/>
  <c r="I387" i="318"/>
  <c r="G387" i="318"/>
  <c r="K386" i="318"/>
  <c r="J386" i="318"/>
  <c r="I386" i="318"/>
  <c r="G386" i="318"/>
  <c r="K385" i="318"/>
  <c r="J385" i="318"/>
  <c r="I385" i="318"/>
  <c r="G385" i="318"/>
  <c r="K384" i="318"/>
  <c r="J384" i="318"/>
  <c r="I384" i="318"/>
  <c r="G384" i="318"/>
  <c r="K383" i="318"/>
  <c r="J383" i="318"/>
  <c r="I383" i="318"/>
  <c r="G383" i="318"/>
  <c r="K382" i="318"/>
  <c r="J382" i="318"/>
  <c r="I382" i="318"/>
  <c r="G382" i="318"/>
  <c r="K381" i="318"/>
  <c r="J381" i="318"/>
  <c r="I381" i="318"/>
  <c r="G381" i="318"/>
  <c r="K380" i="318"/>
  <c r="J380" i="318"/>
  <c r="I380" i="318"/>
  <c r="G380" i="318"/>
  <c r="K379" i="318"/>
  <c r="J379" i="318"/>
  <c r="I379" i="318"/>
  <c r="G379" i="318"/>
  <c r="K378" i="318"/>
  <c r="J378" i="318"/>
  <c r="I378" i="318"/>
  <c r="G378" i="318"/>
  <c r="K377" i="318"/>
  <c r="J377" i="318"/>
  <c r="I377" i="318"/>
  <c r="G377" i="318"/>
  <c r="K376" i="318"/>
  <c r="J376" i="318"/>
  <c r="I376" i="318"/>
  <c r="G376" i="318"/>
  <c r="K375" i="318"/>
  <c r="J375" i="318"/>
  <c r="I375" i="318"/>
  <c r="G375" i="318"/>
  <c r="K374" i="318"/>
  <c r="J374" i="318"/>
  <c r="I374" i="318"/>
  <c r="G374" i="318"/>
  <c r="K373" i="318"/>
  <c r="J373" i="318"/>
  <c r="I373" i="318"/>
  <c r="G373" i="318"/>
  <c r="K372" i="318"/>
  <c r="J372" i="318"/>
  <c r="I372" i="318"/>
  <c r="G372" i="318"/>
  <c r="K371" i="318"/>
  <c r="J371" i="318"/>
  <c r="I371" i="318"/>
  <c r="G371" i="318"/>
  <c r="K370" i="318"/>
  <c r="J370" i="318"/>
  <c r="I370" i="318"/>
  <c r="G370" i="318"/>
  <c r="K369" i="318"/>
  <c r="J369" i="318"/>
  <c r="I369" i="318"/>
  <c r="G369" i="318"/>
  <c r="K368" i="318"/>
  <c r="J368" i="318"/>
  <c r="I368" i="318"/>
  <c r="G368" i="318"/>
  <c r="K367" i="318"/>
  <c r="J367" i="318"/>
  <c r="I367" i="318"/>
  <c r="G367" i="318"/>
  <c r="K366" i="318"/>
  <c r="J366" i="318"/>
  <c r="I366" i="318"/>
  <c r="G366" i="318"/>
  <c r="K365" i="318"/>
  <c r="J365" i="318"/>
  <c r="I365" i="318"/>
  <c r="G365" i="318"/>
  <c r="K364" i="318"/>
  <c r="J364" i="318"/>
  <c r="I364" i="318"/>
  <c r="G364" i="318"/>
  <c r="K363" i="318"/>
  <c r="J363" i="318"/>
  <c r="I363" i="318"/>
  <c r="G363" i="318"/>
  <c r="K362" i="318"/>
  <c r="J362" i="318"/>
  <c r="I362" i="318"/>
  <c r="G362" i="318"/>
  <c r="K361" i="318"/>
  <c r="J361" i="318"/>
  <c r="I361" i="318"/>
  <c r="G361" i="318"/>
  <c r="K360" i="318"/>
  <c r="J360" i="318"/>
  <c r="I360" i="318"/>
  <c r="G360" i="318"/>
  <c r="K359" i="318"/>
  <c r="J359" i="318"/>
  <c r="I359" i="318"/>
  <c r="G359" i="318"/>
  <c r="K358" i="318"/>
  <c r="J358" i="318"/>
  <c r="I358" i="318"/>
  <c r="G358" i="318"/>
  <c r="K357" i="318"/>
  <c r="J357" i="318"/>
  <c r="I357" i="318"/>
  <c r="G357" i="318"/>
  <c r="K356" i="318"/>
  <c r="J356" i="318"/>
  <c r="I356" i="318"/>
  <c r="G356" i="318"/>
  <c r="K355" i="318"/>
  <c r="J355" i="318"/>
  <c r="I355" i="318"/>
  <c r="G355" i="318"/>
  <c r="K354" i="318"/>
  <c r="J354" i="318"/>
  <c r="I354" i="318"/>
  <c r="G354" i="318"/>
  <c r="K353" i="318"/>
  <c r="J353" i="318"/>
  <c r="I353" i="318"/>
  <c r="G353" i="318"/>
  <c r="K352" i="318"/>
  <c r="J352" i="318"/>
  <c r="I352" i="318"/>
  <c r="G352" i="318"/>
  <c r="K351" i="318"/>
  <c r="J351" i="318"/>
  <c r="I351" i="318"/>
  <c r="G351" i="318"/>
  <c r="K350" i="318"/>
  <c r="J350" i="318"/>
  <c r="I350" i="318"/>
  <c r="G350" i="318"/>
  <c r="K349" i="318"/>
  <c r="J349" i="318"/>
  <c r="I349" i="318"/>
  <c r="G349" i="318"/>
  <c r="K348" i="318"/>
  <c r="J348" i="318"/>
  <c r="I348" i="318"/>
  <c r="G348" i="318"/>
  <c r="K347" i="318"/>
  <c r="J347" i="318"/>
  <c r="I347" i="318"/>
  <c r="G347" i="318"/>
  <c r="K346" i="318"/>
  <c r="J346" i="318"/>
  <c r="I346" i="318"/>
  <c r="G346" i="318"/>
  <c r="K345" i="318"/>
  <c r="J345" i="318"/>
  <c r="I345" i="318"/>
  <c r="G345" i="318"/>
  <c r="K344" i="318"/>
  <c r="J344" i="318"/>
  <c r="I344" i="318"/>
  <c r="G344" i="318"/>
  <c r="K343" i="318"/>
  <c r="J343" i="318"/>
  <c r="I343" i="318"/>
  <c r="G343" i="318"/>
  <c r="K342" i="318"/>
  <c r="J342" i="318"/>
  <c r="I342" i="318"/>
  <c r="G342" i="318"/>
  <c r="K341" i="318"/>
  <c r="J341" i="318"/>
  <c r="I341" i="318"/>
  <c r="G341" i="318"/>
  <c r="K340" i="318"/>
  <c r="J340" i="318"/>
  <c r="I340" i="318"/>
  <c r="G340" i="318"/>
  <c r="K339" i="318"/>
  <c r="J339" i="318"/>
  <c r="I339" i="318"/>
  <c r="G339" i="318"/>
  <c r="K338" i="318"/>
  <c r="J338" i="318"/>
  <c r="I338" i="318"/>
  <c r="G338" i="318"/>
  <c r="K337" i="318"/>
  <c r="J337" i="318"/>
  <c r="I337" i="318"/>
  <c r="G337" i="318"/>
  <c r="K336" i="318"/>
  <c r="J336" i="318"/>
  <c r="I336" i="318"/>
  <c r="G336" i="318"/>
  <c r="K335" i="318"/>
  <c r="J335" i="318"/>
  <c r="I335" i="318"/>
  <c r="G335" i="318"/>
  <c r="K334" i="318"/>
  <c r="J334" i="318"/>
  <c r="I334" i="318"/>
  <c r="G334" i="318"/>
  <c r="K333" i="318"/>
  <c r="J333" i="318"/>
  <c r="I333" i="318"/>
  <c r="G333" i="318"/>
  <c r="K332" i="318"/>
  <c r="J332" i="318"/>
  <c r="I332" i="318"/>
  <c r="G332" i="318"/>
  <c r="K331" i="318"/>
  <c r="J331" i="318"/>
  <c r="I331" i="318"/>
  <c r="G331" i="318"/>
  <c r="K330" i="318"/>
  <c r="J330" i="318"/>
  <c r="I330" i="318"/>
  <c r="G330" i="318"/>
  <c r="K329" i="318"/>
  <c r="J329" i="318"/>
  <c r="I329" i="318"/>
  <c r="G329" i="318"/>
  <c r="K328" i="318"/>
  <c r="J328" i="318"/>
  <c r="I328" i="318"/>
  <c r="G328" i="318"/>
  <c r="K327" i="318"/>
  <c r="J327" i="318"/>
  <c r="I327" i="318"/>
  <c r="G327" i="318"/>
  <c r="K326" i="318"/>
  <c r="J326" i="318"/>
  <c r="I326" i="318"/>
  <c r="G326" i="318"/>
  <c r="K325" i="318"/>
  <c r="J325" i="318"/>
  <c r="I325" i="318"/>
  <c r="G325" i="318"/>
  <c r="K324" i="318"/>
  <c r="J324" i="318"/>
  <c r="I324" i="318"/>
  <c r="G324" i="318"/>
  <c r="K323" i="318"/>
  <c r="J323" i="318"/>
  <c r="I323" i="318"/>
  <c r="G323" i="318"/>
  <c r="K322" i="318"/>
  <c r="J322" i="318"/>
  <c r="I322" i="318"/>
  <c r="G322" i="318"/>
  <c r="K321" i="318"/>
  <c r="J321" i="318"/>
  <c r="I321" i="318"/>
  <c r="G321" i="318"/>
  <c r="K320" i="318"/>
  <c r="J320" i="318"/>
  <c r="I320" i="318"/>
  <c r="G320" i="318"/>
  <c r="K319" i="318"/>
  <c r="J319" i="318"/>
  <c r="I319" i="318"/>
  <c r="G319" i="318"/>
  <c r="K318" i="318"/>
  <c r="J318" i="318"/>
  <c r="I318" i="318"/>
  <c r="G318" i="318"/>
  <c r="K317" i="318"/>
  <c r="J317" i="318"/>
  <c r="I317" i="318"/>
  <c r="G317" i="318"/>
  <c r="K316" i="318"/>
  <c r="J316" i="318"/>
  <c r="I316" i="318"/>
  <c r="G316" i="318"/>
  <c r="K315" i="318"/>
  <c r="J315" i="318"/>
  <c r="I315" i="318"/>
  <c r="G315" i="318"/>
  <c r="K314" i="318"/>
  <c r="J314" i="318"/>
  <c r="I314" i="318"/>
  <c r="G314" i="318"/>
  <c r="K313" i="318"/>
  <c r="J313" i="318"/>
  <c r="I313" i="318"/>
  <c r="G313" i="318"/>
  <c r="K312" i="318"/>
  <c r="J312" i="318"/>
  <c r="I312" i="318"/>
  <c r="G312" i="318"/>
  <c r="K311" i="318"/>
  <c r="J311" i="318"/>
  <c r="I311" i="318"/>
  <c r="G311" i="318"/>
  <c r="K310" i="318"/>
  <c r="J310" i="318"/>
  <c r="I310" i="318"/>
  <c r="G310" i="318"/>
  <c r="K309" i="318"/>
  <c r="J309" i="318"/>
  <c r="I309" i="318"/>
  <c r="G309" i="318"/>
  <c r="K308" i="318"/>
  <c r="J308" i="318"/>
  <c r="I308" i="318"/>
  <c r="G308" i="318"/>
  <c r="K307" i="318"/>
  <c r="J307" i="318"/>
  <c r="I307" i="318"/>
  <c r="G307" i="318"/>
  <c r="K306" i="318"/>
  <c r="J306" i="318"/>
  <c r="I306" i="318"/>
  <c r="G306" i="318"/>
  <c r="K305" i="318"/>
  <c r="J305" i="318"/>
  <c r="I305" i="318"/>
  <c r="G305" i="318"/>
  <c r="K304" i="318"/>
  <c r="J304" i="318"/>
  <c r="I304" i="318"/>
  <c r="G304" i="318"/>
  <c r="K303" i="318"/>
  <c r="J303" i="318"/>
  <c r="I303" i="318"/>
  <c r="G303" i="318"/>
  <c r="K302" i="318"/>
  <c r="J302" i="318"/>
  <c r="I302" i="318"/>
  <c r="G302" i="318"/>
  <c r="K301" i="318"/>
  <c r="J301" i="318"/>
  <c r="I301" i="318"/>
  <c r="G301" i="318"/>
  <c r="K300" i="318"/>
  <c r="J300" i="318"/>
  <c r="I300" i="318"/>
  <c r="G300" i="318"/>
  <c r="K299" i="318"/>
  <c r="J299" i="318"/>
  <c r="I299" i="318"/>
  <c r="G299" i="318"/>
  <c r="K298" i="318"/>
  <c r="J298" i="318"/>
  <c r="I298" i="318"/>
  <c r="G298" i="318"/>
  <c r="K297" i="318"/>
  <c r="J297" i="318"/>
  <c r="I297" i="318"/>
  <c r="G297" i="318"/>
  <c r="K296" i="318"/>
  <c r="J296" i="318"/>
  <c r="I296" i="318"/>
  <c r="G296" i="318"/>
  <c r="K295" i="318"/>
  <c r="J295" i="318"/>
  <c r="I295" i="318"/>
  <c r="G295" i="318"/>
  <c r="K294" i="318"/>
  <c r="J294" i="318"/>
  <c r="I294" i="318"/>
  <c r="G294" i="318"/>
  <c r="K293" i="318"/>
  <c r="J293" i="318"/>
  <c r="I293" i="318"/>
  <c r="G293" i="318"/>
  <c r="K292" i="318"/>
  <c r="J292" i="318"/>
  <c r="I292" i="318"/>
  <c r="G292" i="318"/>
  <c r="K291" i="318"/>
  <c r="J291" i="318"/>
  <c r="I291" i="318"/>
  <c r="G291" i="318"/>
  <c r="K290" i="318"/>
  <c r="J290" i="318"/>
  <c r="I290" i="318"/>
  <c r="G290" i="318"/>
  <c r="K289" i="318"/>
  <c r="J289" i="318"/>
  <c r="I289" i="318"/>
  <c r="G289" i="318"/>
  <c r="K288" i="318"/>
  <c r="J288" i="318"/>
  <c r="I288" i="318"/>
  <c r="G288" i="318"/>
  <c r="K287" i="318"/>
  <c r="J287" i="318"/>
  <c r="I287" i="318"/>
  <c r="G287" i="318"/>
  <c r="K286" i="318"/>
  <c r="J286" i="318"/>
  <c r="I286" i="318"/>
  <c r="G286" i="318"/>
  <c r="K285" i="318"/>
  <c r="J285" i="318"/>
  <c r="I285" i="318"/>
  <c r="G285" i="318"/>
  <c r="K284" i="318"/>
  <c r="J284" i="318"/>
  <c r="I284" i="318"/>
  <c r="G284" i="318"/>
  <c r="K283" i="318"/>
  <c r="J283" i="318"/>
  <c r="I283" i="318"/>
  <c r="G283" i="318"/>
  <c r="K282" i="318"/>
  <c r="J282" i="318"/>
  <c r="I282" i="318"/>
  <c r="G282" i="318"/>
  <c r="K281" i="318"/>
  <c r="J281" i="318"/>
  <c r="I281" i="318"/>
  <c r="G281" i="318"/>
  <c r="K280" i="318"/>
  <c r="J280" i="318"/>
  <c r="I280" i="318"/>
  <c r="G280" i="318"/>
  <c r="K279" i="318"/>
  <c r="J279" i="318"/>
  <c r="I279" i="318"/>
  <c r="G279" i="318"/>
  <c r="K278" i="318"/>
  <c r="J278" i="318"/>
  <c r="I278" i="318"/>
  <c r="G278" i="318"/>
  <c r="K277" i="318"/>
  <c r="J277" i="318"/>
  <c r="I277" i="318"/>
  <c r="G277" i="318"/>
  <c r="K276" i="318"/>
  <c r="J276" i="318"/>
  <c r="I276" i="318"/>
  <c r="G276" i="318"/>
  <c r="K275" i="318"/>
  <c r="J275" i="318"/>
  <c r="I275" i="318"/>
  <c r="G275" i="318"/>
  <c r="K274" i="318"/>
  <c r="J274" i="318"/>
  <c r="I274" i="318"/>
  <c r="G274" i="318"/>
  <c r="K273" i="318"/>
  <c r="J273" i="318"/>
  <c r="I273" i="318"/>
  <c r="G273" i="318"/>
  <c r="K272" i="318"/>
  <c r="J272" i="318"/>
  <c r="I272" i="318"/>
  <c r="G272" i="318"/>
  <c r="K271" i="318"/>
  <c r="J271" i="318"/>
  <c r="I271" i="318"/>
  <c r="G271" i="318"/>
  <c r="K270" i="318"/>
  <c r="J270" i="318"/>
  <c r="I270" i="318"/>
  <c r="G270" i="318"/>
  <c r="K269" i="318"/>
  <c r="J269" i="318"/>
  <c r="I269" i="318"/>
  <c r="G269" i="318"/>
  <c r="K268" i="318"/>
  <c r="J268" i="318"/>
  <c r="I268" i="318"/>
  <c r="G268" i="318"/>
  <c r="K267" i="318"/>
  <c r="J267" i="318"/>
  <c r="I267" i="318"/>
  <c r="G267" i="318"/>
  <c r="K266" i="318"/>
  <c r="J266" i="318"/>
  <c r="I266" i="318"/>
  <c r="G266" i="318"/>
  <c r="K265" i="318"/>
  <c r="J265" i="318"/>
  <c r="I265" i="318"/>
  <c r="G265" i="318"/>
  <c r="K264" i="318"/>
  <c r="J264" i="318"/>
  <c r="I264" i="318"/>
  <c r="G264" i="318"/>
  <c r="K263" i="318"/>
  <c r="J263" i="318"/>
  <c r="I263" i="318"/>
  <c r="G263" i="318"/>
  <c r="K262" i="318"/>
  <c r="J262" i="318"/>
  <c r="I262" i="318"/>
  <c r="G262" i="318"/>
  <c r="K261" i="318"/>
  <c r="J261" i="318"/>
  <c r="I261" i="318"/>
  <c r="G261" i="318"/>
  <c r="K260" i="318"/>
  <c r="J260" i="318"/>
  <c r="I260" i="318"/>
  <c r="G260" i="318"/>
  <c r="K259" i="318"/>
  <c r="J259" i="318"/>
  <c r="I259" i="318"/>
  <c r="G259" i="318"/>
  <c r="K258" i="318"/>
  <c r="J258" i="318"/>
  <c r="I258" i="318"/>
  <c r="G258" i="318"/>
  <c r="K257" i="318"/>
  <c r="J257" i="318"/>
  <c r="I257" i="318"/>
  <c r="G257" i="318"/>
  <c r="K256" i="318"/>
  <c r="J256" i="318"/>
  <c r="I256" i="318"/>
  <c r="G256" i="318"/>
  <c r="K255" i="318"/>
  <c r="J255" i="318"/>
  <c r="I255" i="318"/>
  <c r="G255" i="318"/>
  <c r="K254" i="318"/>
  <c r="J254" i="318"/>
  <c r="I254" i="318"/>
  <c r="G254" i="318"/>
  <c r="K253" i="318"/>
  <c r="J253" i="318"/>
  <c r="I253" i="318"/>
  <c r="G253" i="318"/>
  <c r="K252" i="318"/>
  <c r="J252" i="318"/>
  <c r="I252" i="318"/>
  <c r="G252" i="318"/>
  <c r="K251" i="318"/>
  <c r="J251" i="318"/>
  <c r="I251" i="318"/>
  <c r="G251" i="318"/>
  <c r="K250" i="318"/>
  <c r="J250" i="318"/>
  <c r="I250" i="318"/>
  <c r="G250" i="318"/>
  <c r="K249" i="318"/>
  <c r="J249" i="318"/>
  <c r="I249" i="318"/>
  <c r="G249" i="318"/>
  <c r="K248" i="318"/>
  <c r="J248" i="318"/>
  <c r="I248" i="318"/>
  <c r="G248" i="318"/>
  <c r="K247" i="318"/>
  <c r="J247" i="318"/>
  <c r="I247" i="318"/>
  <c r="G247" i="318"/>
  <c r="K246" i="318"/>
  <c r="J246" i="318"/>
  <c r="I246" i="318"/>
  <c r="G246" i="318"/>
  <c r="K245" i="318"/>
  <c r="J245" i="318"/>
  <c r="I245" i="318"/>
  <c r="G245" i="318"/>
  <c r="K244" i="318"/>
  <c r="J244" i="318"/>
  <c r="I244" i="318"/>
  <c r="G244" i="318"/>
  <c r="K243" i="318"/>
  <c r="J243" i="318"/>
  <c r="I243" i="318"/>
  <c r="G243" i="318"/>
  <c r="K242" i="318"/>
  <c r="J242" i="318"/>
  <c r="I242" i="318"/>
  <c r="G242" i="318"/>
  <c r="K241" i="318"/>
  <c r="J241" i="318"/>
  <c r="I241" i="318"/>
  <c r="G241" i="318"/>
  <c r="K240" i="318"/>
  <c r="J240" i="318"/>
  <c r="I240" i="318"/>
  <c r="G240" i="318"/>
  <c r="K239" i="318"/>
  <c r="J239" i="318"/>
  <c r="I239" i="318"/>
  <c r="G239" i="318"/>
  <c r="K238" i="318"/>
  <c r="J238" i="318"/>
  <c r="I238" i="318"/>
  <c r="G238" i="318"/>
  <c r="K237" i="318"/>
  <c r="J237" i="318"/>
  <c r="I237" i="318"/>
  <c r="G237" i="318"/>
  <c r="K236" i="318"/>
  <c r="J236" i="318"/>
  <c r="I236" i="318"/>
  <c r="G236" i="318"/>
  <c r="K235" i="318"/>
  <c r="J235" i="318"/>
  <c r="I235" i="318"/>
  <c r="G235" i="318"/>
  <c r="K234" i="318"/>
  <c r="J234" i="318"/>
  <c r="I234" i="318"/>
  <c r="G234" i="318"/>
  <c r="K233" i="318"/>
  <c r="J233" i="318"/>
  <c r="I233" i="318"/>
  <c r="G233" i="318"/>
  <c r="K232" i="318"/>
  <c r="J232" i="318"/>
  <c r="I232" i="318"/>
  <c r="G232" i="318"/>
  <c r="K231" i="318"/>
  <c r="J231" i="318"/>
  <c r="I231" i="318"/>
  <c r="G231" i="318"/>
  <c r="K230" i="318"/>
  <c r="J230" i="318"/>
  <c r="I230" i="318"/>
  <c r="G230" i="318"/>
  <c r="K229" i="318"/>
  <c r="J229" i="318"/>
  <c r="I229" i="318"/>
  <c r="G229" i="318"/>
  <c r="K228" i="318"/>
  <c r="J228" i="318"/>
  <c r="I228" i="318"/>
  <c r="G228" i="318"/>
  <c r="K227" i="318"/>
  <c r="J227" i="318"/>
  <c r="I227" i="318"/>
  <c r="G227" i="318"/>
  <c r="K226" i="318"/>
  <c r="J226" i="318"/>
  <c r="I226" i="318"/>
  <c r="G226" i="318"/>
  <c r="K225" i="318"/>
  <c r="J225" i="318"/>
  <c r="I225" i="318"/>
  <c r="G225" i="318"/>
  <c r="K224" i="318"/>
  <c r="J224" i="318"/>
  <c r="I224" i="318"/>
  <c r="G224" i="318"/>
  <c r="K223" i="318"/>
  <c r="J223" i="318"/>
  <c r="I223" i="318"/>
  <c r="G223" i="318"/>
  <c r="K222" i="318"/>
  <c r="J222" i="318"/>
  <c r="I222" i="318"/>
  <c r="G222" i="318"/>
  <c r="K221" i="318"/>
  <c r="J221" i="318"/>
  <c r="I221" i="318"/>
  <c r="G221" i="318"/>
  <c r="K220" i="318"/>
  <c r="J220" i="318"/>
  <c r="I220" i="318"/>
  <c r="G220" i="318"/>
  <c r="K219" i="318"/>
  <c r="J219" i="318"/>
  <c r="I219" i="318"/>
  <c r="G219" i="318"/>
  <c r="K218" i="318"/>
  <c r="J218" i="318"/>
  <c r="I218" i="318"/>
  <c r="G218" i="318"/>
  <c r="K217" i="318"/>
  <c r="J217" i="318"/>
  <c r="I217" i="318"/>
  <c r="G217" i="318"/>
  <c r="K216" i="318"/>
  <c r="J216" i="318"/>
  <c r="I216" i="318"/>
  <c r="G216" i="318"/>
  <c r="K215" i="318"/>
  <c r="J215" i="318"/>
  <c r="I215" i="318"/>
  <c r="G215" i="318"/>
  <c r="K214" i="318"/>
  <c r="J214" i="318"/>
  <c r="I214" i="318"/>
  <c r="G214" i="318"/>
  <c r="K213" i="318"/>
  <c r="J213" i="318"/>
  <c r="I213" i="318"/>
  <c r="G213" i="318"/>
  <c r="K212" i="318"/>
  <c r="J212" i="318"/>
  <c r="I212" i="318"/>
  <c r="G212" i="318"/>
  <c r="K211" i="318"/>
  <c r="J211" i="318"/>
  <c r="I211" i="318"/>
  <c r="G211" i="318"/>
  <c r="K210" i="318"/>
  <c r="J210" i="318"/>
  <c r="I210" i="318"/>
  <c r="G210" i="318"/>
  <c r="K209" i="318"/>
  <c r="J209" i="318"/>
  <c r="I209" i="318"/>
  <c r="G209" i="318"/>
  <c r="K208" i="318"/>
  <c r="J208" i="318"/>
  <c r="I208" i="318"/>
  <c r="G208" i="318"/>
  <c r="K207" i="318"/>
  <c r="J207" i="318"/>
  <c r="I207" i="318"/>
  <c r="G207" i="318"/>
  <c r="K206" i="318"/>
  <c r="J206" i="318"/>
  <c r="I206" i="318"/>
  <c r="G206" i="318"/>
  <c r="K205" i="318"/>
  <c r="J205" i="318"/>
  <c r="I205" i="318"/>
  <c r="G205" i="318"/>
  <c r="K204" i="318"/>
  <c r="J204" i="318"/>
  <c r="I204" i="318"/>
  <c r="G204" i="318"/>
  <c r="K203" i="318"/>
  <c r="J203" i="318"/>
  <c r="I203" i="318"/>
  <c r="G203" i="318"/>
  <c r="K202" i="318"/>
  <c r="J202" i="318"/>
  <c r="I202" i="318"/>
  <c r="G202" i="318"/>
  <c r="K201" i="318"/>
  <c r="J201" i="318"/>
  <c r="I201" i="318"/>
  <c r="G201" i="318"/>
  <c r="K200" i="318"/>
  <c r="J200" i="318"/>
  <c r="I200" i="318"/>
  <c r="G200" i="318"/>
  <c r="K199" i="318"/>
  <c r="J199" i="318"/>
  <c r="I199" i="318"/>
  <c r="G199" i="318"/>
  <c r="K198" i="318"/>
  <c r="J198" i="318"/>
  <c r="I198" i="318"/>
  <c r="G198" i="318"/>
  <c r="K197" i="318"/>
  <c r="J197" i="318"/>
  <c r="I197" i="318"/>
  <c r="G197" i="318"/>
  <c r="K196" i="318"/>
  <c r="J196" i="318"/>
  <c r="I196" i="318"/>
  <c r="G196" i="318"/>
  <c r="K195" i="318"/>
  <c r="J195" i="318"/>
  <c r="I195" i="318"/>
  <c r="G195" i="318"/>
  <c r="K194" i="318"/>
  <c r="J194" i="318"/>
  <c r="I194" i="318"/>
  <c r="G194" i="318"/>
  <c r="K193" i="318"/>
  <c r="J193" i="318"/>
  <c r="I193" i="318"/>
  <c r="G193" i="318"/>
  <c r="K192" i="318"/>
  <c r="J192" i="318"/>
  <c r="I192" i="318"/>
  <c r="G192" i="318"/>
  <c r="K191" i="318"/>
  <c r="J191" i="318"/>
  <c r="I191" i="318"/>
  <c r="G191" i="318"/>
  <c r="K190" i="318"/>
  <c r="J190" i="318"/>
  <c r="I190" i="318"/>
  <c r="G190" i="318"/>
  <c r="K189" i="318"/>
  <c r="J189" i="318"/>
  <c r="I189" i="318"/>
  <c r="G189" i="318"/>
  <c r="K188" i="318"/>
  <c r="J188" i="318"/>
  <c r="I188" i="318"/>
  <c r="G188" i="318"/>
  <c r="K187" i="318"/>
  <c r="J187" i="318"/>
  <c r="I187" i="318"/>
  <c r="G187" i="318"/>
  <c r="K186" i="318"/>
  <c r="J186" i="318"/>
  <c r="I186" i="318"/>
  <c r="G186" i="318"/>
  <c r="K185" i="318"/>
  <c r="J185" i="318"/>
  <c r="I185" i="318"/>
  <c r="G185" i="318"/>
  <c r="K184" i="318"/>
  <c r="J184" i="318"/>
  <c r="I184" i="318"/>
  <c r="G184" i="318"/>
  <c r="K183" i="318"/>
  <c r="J183" i="318"/>
  <c r="I183" i="318"/>
  <c r="G183" i="318"/>
  <c r="K182" i="318"/>
  <c r="J182" i="318"/>
  <c r="I182" i="318"/>
  <c r="G182" i="318"/>
  <c r="K181" i="318"/>
  <c r="J181" i="318"/>
  <c r="I181" i="318"/>
  <c r="G181" i="318"/>
  <c r="K180" i="318"/>
  <c r="J180" i="318"/>
  <c r="I180" i="318"/>
  <c r="G180" i="318"/>
  <c r="K179" i="318"/>
  <c r="J179" i="318"/>
  <c r="I179" i="318"/>
  <c r="G179" i="318"/>
  <c r="K178" i="318"/>
  <c r="J178" i="318"/>
  <c r="I178" i="318"/>
  <c r="G178" i="318"/>
  <c r="K177" i="318"/>
  <c r="J177" i="318"/>
  <c r="I177" i="318"/>
  <c r="G177" i="318"/>
  <c r="K176" i="318"/>
  <c r="J176" i="318"/>
  <c r="I176" i="318"/>
  <c r="G176" i="318"/>
  <c r="K175" i="318"/>
  <c r="J175" i="318"/>
  <c r="I175" i="318"/>
  <c r="G175" i="318"/>
  <c r="K174" i="318"/>
  <c r="J174" i="318"/>
  <c r="I174" i="318"/>
  <c r="G174" i="318"/>
  <c r="K173" i="318"/>
  <c r="J173" i="318"/>
  <c r="I173" i="318"/>
  <c r="G173" i="318"/>
  <c r="K172" i="318"/>
  <c r="J172" i="318"/>
  <c r="I172" i="318"/>
  <c r="G172" i="318"/>
  <c r="K171" i="318"/>
  <c r="J171" i="318"/>
  <c r="I171" i="318"/>
  <c r="G171" i="318"/>
  <c r="K170" i="318"/>
  <c r="J170" i="318"/>
  <c r="I170" i="318"/>
  <c r="G170" i="318"/>
  <c r="K169" i="318"/>
  <c r="J169" i="318"/>
  <c r="I169" i="318"/>
  <c r="G169" i="318"/>
  <c r="K168" i="318"/>
  <c r="J168" i="318"/>
  <c r="I168" i="318"/>
  <c r="G168" i="318"/>
  <c r="K167" i="318"/>
  <c r="J167" i="318"/>
  <c r="I167" i="318"/>
  <c r="G167" i="318"/>
  <c r="K166" i="318"/>
  <c r="J166" i="318"/>
  <c r="I166" i="318"/>
  <c r="G166" i="318"/>
  <c r="K165" i="318"/>
  <c r="J165" i="318"/>
  <c r="I165" i="318"/>
  <c r="G165" i="318"/>
  <c r="K164" i="318"/>
  <c r="J164" i="318"/>
  <c r="I164" i="318"/>
  <c r="G164" i="318"/>
  <c r="K163" i="318"/>
  <c r="J163" i="318"/>
  <c r="I163" i="318"/>
  <c r="G163" i="318"/>
  <c r="K162" i="318"/>
  <c r="J162" i="318"/>
  <c r="I162" i="318"/>
  <c r="G162" i="318"/>
  <c r="K161" i="318"/>
  <c r="J161" i="318"/>
  <c r="I161" i="318"/>
  <c r="G161" i="318"/>
  <c r="K160" i="318"/>
  <c r="J160" i="318"/>
  <c r="I160" i="318"/>
  <c r="G160" i="318"/>
  <c r="K159" i="318"/>
  <c r="J159" i="318"/>
  <c r="I159" i="318"/>
  <c r="G159" i="318"/>
  <c r="K158" i="318"/>
  <c r="J158" i="318"/>
  <c r="I158" i="318"/>
  <c r="G158" i="318"/>
  <c r="K157" i="318"/>
  <c r="J157" i="318"/>
  <c r="I157" i="318"/>
  <c r="G157" i="318"/>
  <c r="K156" i="318"/>
  <c r="J156" i="318"/>
  <c r="I156" i="318"/>
  <c r="G156" i="318"/>
  <c r="K155" i="318"/>
  <c r="J155" i="318"/>
  <c r="I155" i="318"/>
  <c r="G155" i="318"/>
  <c r="K154" i="318"/>
  <c r="J154" i="318"/>
  <c r="I154" i="318"/>
  <c r="G154" i="318"/>
  <c r="K153" i="318"/>
  <c r="J153" i="318"/>
  <c r="I153" i="318"/>
  <c r="G153" i="318"/>
  <c r="K152" i="318"/>
  <c r="J152" i="318"/>
  <c r="I152" i="318"/>
  <c r="G152" i="318"/>
  <c r="K151" i="318"/>
  <c r="J151" i="318"/>
  <c r="I151" i="318"/>
  <c r="G151" i="318"/>
  <c r="K150" i="318"/>
  <c r="J150" i="318"/>
  <c r="I150" i="318"/>
  <c r="G150" i="318"/>
  <c r="K149" i="318"/>
  <c r="J149" i="318"/>
  <c r="I149" i="318"/>
  <c r="G149" i="318"/>
  <c r="K148" i="318"/>
  <c r="J148" i="318"/>
  <c r="I148" i="318"/>
  <c r="G148" i="318"/>
  <c r="K147" i="318"/>
  <c r="J147" i="318"/>
  <c r="I147" i="318"/>
  <c r="G147" i="318"/>
  <c r="K146" i="318"/>
  <c r="J146" i="318"/>
  <c r="I146" i="318"/>
  <c r="G146" i="318"/>
  <c r="K145" i="318"/>
  <c r="J145" i="318"/>
  <c r="I145" i="318"/>
  <c r="G145" i="318"/>
  <c r="K144" i="318"/>
  <c r="J144" i="318"/>
  <c r="I144" i="318"/>
  <c r="G144" i="318"/>
  <c r="K143" i="318"/>
  <c r="J143" i="318"/>
  <c r="I143" i="318"/>
  <c r="G143" i="318"/>
  <c r="K142" i="318"/>
  <c r="J142" i="318"/>
  <c r="I142" i="318"/>
  <c r="G142" i="318"/>
  <c r="K141" i="318"/>
  <c r="J141" i="318"/>
  <c r="I141" i="318"/>
  <c r="G141" i="318"/>
  <c r="K140" i="318"/>
  <c r="J140" i="318"/>
  <c r="I140" i="318"/>
  <c r="G140" i="318"/>
  <c r="K139" i="318"/>
  <c r="J139" i="318"/>
  <c r="I139" i="318"/>
  <c r="G139" i="318"/>
  <c r="K138" i="318"/>
  <c r="J138" i="318"/>
  <c r="I138" i="318"/>
  <c r="G138" i="318"/>
  <c r="K137" i="318"/>
  <c r="J137" i="318"/>
  <c r="I137" i="318"/>
  <c r="G137" i="318"/>
  <c r="K136" i="318"/>
  <c r="J136" i="318"/>
  <c r="I136" i="318"/>
  <c r="G136" i="318"/>
  <c r="K135" i="318"/>
  <c r="J135" i="318"/>
  <c r="I135" i="318"/>
  <c r="G135" i="318"/>
  <c r="K134" i="318"/>
  <c r="J134" i="318"/>
  <c r="I134" i="318"/>
  <c r="G134" i="318"/>
  <c r="K133" i="318"/>
  <c r="J133" i="318"/>
  <c r="I133" i="318"/>
  <c r="G133" i="318"/>
  <c r="K132" i="318"/>
  <c r="J132" i="318"/>
  <c r="I132" i="318"/>
  <c r="G132" i="318"/>
  <c r="K131" i="318"/>
  <c r="J131" i="318"/>
  <c r="I131" i="318"/>
  <c r="G131" i="318"/>
  <c r="K130" i="318"/>
  <c r="J130" i="318"/>
  <c r="I130" i="318"/>
  <c r="G130" i="318"/>
  <c r="K129" i="318"/>
  <c r="J129" i="318"/>
  <c r="I129" i="318"/>
  <c r="G129" i="318"/>
  <c r="K128" i="318"/>
  <c r="J128" i="318"/>
  <c r="I128" i="318"/>
  <c r="G128" i="318"/>
  <c r="K127" i="318"/>
  <c r="J127" i="318"/>
  <c r="I127" i="318"/>
  <c r="G127" i="318"/>
  <c r="K126" i="318"/>
  <c r="J126" i="318"/>
  <c r="I126" i="318"/>
  <c r="G126" i="318"/>
  <c r="K125" i="318"/>
  <c r="J125" i="318"/>
  <c r="I125" i="318"/>
  <c r="G125" i="318"/>
  <c r="K124" i="318"/>
  <c r="J124" i="318"/>
  <c r="I124" i="318"/>
  <c r="G124" i="318"/>
  <c r="K123" i="318"/>
  <c r="J123" i="318"/>
  <c r="I123" i="318"/>
  <c r="G123" i="318"/>
  <c r="K122" i="318"/>
  <c r="J122" i="318"/>
  <c r="I122" i="318"/>
  <c r="G122" i="318"/>
  <c r="K121" i="318"/>
  <c r="J121" i="318"/>
  <c r="I121" i="318"/>
  <c r="G121" i="318"/>
  <c r="K120" i="318"/>
  <c r="J120" i="318"/>
  <c r="I120" i="318"/>
  <c r="G120" i="318"/>
  <c r="K119" i="318"/>
  <c r="J119" i="318"/>
  <c r="I119" i="318"/>
  <c r="G119" i="318"/>
  <c r="K118" i="318"/>
  <c r="J118" i="318"/>
  <c r="I118" i="318"/>
  <c r="G118" i="318"/>
  <c r="K117" i="318"/>
  <c r="J117" i="318"/>
  <c r="I117" i="318"/>
  <c r="G117" i="318"/>
  <c r="K116" i="318"/>
  <c r="J116" i="318"/>
  <c r="I116" i="318"/>
  <c r="G116" i="318"/>
  <c r="K115" i="318"/>
  <c r="J115" i="318"/>
  <c r="I115" i="318"/>
  <c r="G115" i="318"/>
  <c r="K114" i="318"/>
  <c r="J114" i="318"/>
  <c r="I114" i="318"/>
  <c r="G114" i="318"/>
  <c r="K113" i="318"/>
  <c r="J113" i="318"/>
  <c r="I113" i="318"/>
  <c r="G113" i="318"/>
  <c r="K112" i="318"/>
  <c r="J112" i="318"/>
  <c r="I112" i="318"/>
  <c r="G112" i="318"/>
  <c r="K111" i="318"/>
  <c r="J111" i="318"/>
  <c r="I111" i="318"/>
  <c r="G111" i="318"/>
  <c r="K110" i="318"/>
  <c r="J110" i="318"/>
  <c r="I110" i="318"/>
  <c r="G110" i="318"/>
  <c r="K109" i="318"/>
  <c r="J109" i="318"/>
  <c r="I109" i="318"/>
  <c r="G109" i="318"/>
  <c r="K108" i="318"/>
  <c r="J108" i="318"/>
  <c r="I108" i="318"/>
  <c r="G108" i="318"/>
  <c r="K107" i="318"/>
  <c r="J107" i="318"/>
  <c r="I107" i="318"/>
  <c r="G107" i="318"/>
  <c r="K106" i="318"/>
  <c r="J106" i="318"/>
  <c r="I106" i="318"/>
  <c r="G106" i="318"/>
  <c r="K105" i="318"/>
  <c r="J105" i="318"/>
  <c r="I105" i="318"/>
  <c r="G105" i="318"/>
  <c r="K104" i="318"/>
  <c r="J104" i="318"/>
  <c r="I104" i="318"/>
  <c r="G104" i="318"/>
  <c r="K103" i="318"/>
  <c r="J103" i="318"/>
  <c r="I103" i="318"/>
  <c r="G103" i="318"/>
  <c r="K102" i="318"/>
  <c r="J102" i="318"/>
  <c r="I102" i="318"/>
  <c r="G102" i="318"/>
  <c r="K101" i="318"/>
  <c r="J101" i="318"/>
  <c r="I101" i="318"/>
  <c r="G101" i="318"/>
  <c r="K100" i="318"/>
  <c r="J100" i="318"/>
  <c r="I100" i="318"/>
  <c r="G100" i="318"/>
  <c r="K99" i="318"/>
  <c r="J99" i="318"/>
  <c r="I99" i="318"/>
  <c r="G99" i="318"/>
  <c r="K98" i="318"/>
  <c r="J98" i="318"/>
  <c r="I98" i="318"/>
  <c r="G98" i="318"/>
  <c r="K97" i="318"/>
  <c r="J97" i="318"/>
  <c r="I97" i="318"/>
  <c r="G97" i="318"/>
  <c r="K96" i="318"/>
  <c r="J96" i="318"/>
  <c r="I96" i="318"/>
  <c r="G96" i="318"/>
  <c r="K95" i="318"/>
  <c r="J95" i="318"/>
  <c r="I95" i="318"/>
  <c r="G95" i="318"/>
  <c r="K94" i="318"/>
  <c r="J94" i="318"/>
  <c r="I94" i="318"/>
  <c r="G94" i="318"/>
  <c r="K93" i="318"/>
  <c r="J93" i="318"/>
  <c r="I93" i="318"/>
  <c r="G93" i="318"/>
  <c r="K92" i="318"/>
  <c r="J92" i="318"/>
  <c r="I92" i="318"/>
  <c r="G92" i="318"/>
  <c r="K91" i="318"/>
  <c r="J91" i="318"/>
  <c r="I91" i="318"/>
  <c r="G91" i="318"/>
  <c r="K90" i="318"/>
  <c r="J90" i="318"/>
  <c r="I90" i="318"/>
  <c r="G90" i="318"/>
  <c r="K89" i="318"/>
  <c r="J89" i="318"/>
  <c r="I89" i="318"/>
  <c r="G89" i="318"/>
  <c r="K88" i="318"/>
  <c r="J88" i="318"/>
  <c r="I88" i="318"/>
  <c r="G88" i="318"/>
  <c r="K87" i="318"/>
  <c r="J87" i="318"/>
  <c r="I87" i="318"/>
  <c r="G87" i="318"/>
  <c r="K86" i="318"/>
  <c r="J86" i="318"/>
  <c r="I86" i="318"/>
  <c r="G86" i="318"/>
  <c r="K85" i="318"/>
  <c r="J85" i="318"/>
  <c r="I85" i="318"/>
  <c r="G85" i="318"/>
  <c r="K84" i="318"/>
  <c r="J84" i="318"/>
  <c r="I84" i="318"/>
  <c r="G84" i="318"/>
  <c r="K83" i="318"/>
  <c r="J83" i="318"/>
  <c r="I83" i="318"/>
  <c r="G83" i="318"/>
  <c r="K82" i="318"/>
  <c r="J82" i="318"/>
  <c r="I82" i="318"/>
  <c r="G82" i="318"/>
  <c r="K81" i="318"/>
  <c r="J81" i="318"/>
  <c r="I81" i="318"/>
  <c r="G81" i="318"/>
  <c r="K80" i="318"/>
  <c r="J80" i="318"/>
  <c r="I80" i="318"/>
  <c r="G80" i="318"/>
  <c r="K79" i="318"/>
  <c r="J79" i="318"/>
  <c r="I79" i="318"/>
  <c r="G79" i="318"/>
  <c r="K78" i="318"/>
  <c r="J78" i="318"/>
  <c r="I78" i="318"/>
  <c r="G78" i="318"/>
  <c r="K77" i="318"/>
  <c r="J77" i="318"/>
  <c r="I77" i="318"/>
  <c r="G77" i="318"/>
  <c r="K76" i="318"/>
  <c r="J76" i="318"/>
  <c r="I76" i="318"/>
  <c r="G76" i="318"/>
  <c r="K75" i="318"/>
  <c r="J75" i="318"/>
  <c r="I75" i="318"/>
  <c r="G75" i="318"/>
  <c r="K74" i="318"/>
  <c r="J74" i="318"/>
  <c r="I74" i="318"/>
  <c r="G74" i="318"/>
  <c r="K73" i="318"/>
  <c r="J73" i="318"/>
  <c r="I73" i="318"/>
  <c r="G73" i="318"/>
  <c r="K72" i="318"/>
  <c r="J72" i="318"/>
  <c r="I72" i="318"/>
  <c r="G72" i="318"/>
  <c r="K71" i="318"/>
  <c r="J71" i="318"/>
  <c r="I71" i="318"/>
  <c r="G71" i="318"/>
  <c r="K70" i="318"/>
  <c r="J70" i="318"/>
  <c r="I70" i="318"/>
  <c r="G70" i="318"/>
  <c r="K69" i="318"/>
  <c r="J69" i="318"/>
  <c r="I69" i="318"/>
  <c r="G69" i="318"/>
  <c r="K68" i="318"/>
  <c r="J68" i="318"/>
  <c r="I68" i="318"/>
  <c r="G68" i="318"/>
  <c r="K67" i="318"/>
  <c r="J67" i="318"/>
  <c r="I67" i="318"/>
  <c r="G67" i="318"/>
  <c r="K66" i="318"/>
  <c r="J66" i="318"/>
  <c r="I66" i="318"/>
  <c r="G66" i="318"/>
  <c r="K65" i="318"/>
  <c r="J65" i="318"/>
  <c r="I65" i="318"/>
  <c r="G65" i="318"/>
  <c r="K64" i="318"/>
  <c r="J64" i="318"/>
  <c r="I64" i="318"/>
  <c r="G64" i="318"/>
  <c r="K63" i="318"/>
  <c r="J63" i="318"/>
  <c r="I63" i="318"/>
  <c r="G63" i="318"/>
  <c r="K62" i="318"/>
  <c r="J62" i="318"/>
  <c r="I62" i="318"/>
  <c r="G62" i="318"/>
  <c r="K61" i="318"/>
  <c r="J61" i="318"/>
  <c r="I61" i="318"/>
  <c r="G61" i="318"/>
  <c r="K60" i="318"/>
  <c r="J60" i="318"/>
  <c r="I60" i="318"/>
  <c r="G60" i="318"/>
  <c r="K59" i="318"/>
  <c r="J59" i="318"/>
  <c r="I59" i="318"/>
  <c r="G59" i="318"/>
  <c r="K58" i="318"/>
  <c r="J58" i="318"/>
  <c r="I58" i="318"/>
  <c r="G58" i="318"/>
  <c r="K57" i="318"/>
  <c r="J57" i="318"/>
  <c r="I57" i="318"/>
  <c r="G57" i="318"/>
  <c r="K56" i="318"/>
  <c r="J56" i="318"/>
  <c r="I56" i="318"/>
  <c r="G56" i="318"/>
  <c r="K55" i="318"/>
  <c r="J55" i="318"/>
  <c r="I55" i="318"/>
  <c r="G55" i="318"/>
  <c r="K54" i="318"/>
  <c r="J54" i="318"/>
  <c r="I54" i="318"/>
  <c r="G54" i="318"/>
  <c r="K53" i="318"/>
  <c r="J53" i="318"/>
  <c r="I53" i="318"/>
  <c r="G53" i="318"/>
  <c r="K52" i="318"/>
  <c r="J52" i="318"/>
  <c r="I52" i="318"/>
  <c r="G52" i="318"/>
  <c r="K51" i="318"/>
  <c r="J51" i="318"/>
  <c r="I51" i="318"/>
  <c r="G51" i="318"/>
  <c r="K50" i="318"/>
  <c r="J50" i="318"/>
  <c r="I50" i="318"/>
  <c r="G50" i="318"/>
  <c r="K49" i="318"/>
  <c r="J49" i="318"/>
  <c r="I49" i="318"/>
  <c r="G49" i="318"/>
  <c r="K48" i="318"/>
  <c r="J48" i="318"/>
  <c r="I48" i="318"/>
  <c r="G48" i="318"/>
  <c r="K47" i="318"/>
  <c r="J47" i="318"/>
  <c r="I47" i="318"/>
  <c r="G47" i="318"/>
  <c r="K46" i="318"/>
  <c r="J46" i="318"/>
  <c r="I46" i="318"/>
  <c r="G46" i="318"/>
  <c r="K45" i="318"/>
  <c r="J45" i="318"/>
  <c r="I45" i="318"/>
  <c r="G45" i="318"/>
  <c r="K44" i="318"/>
  <c r="J44" i="318"/>
  <c r="I44" i="318"/>
  <c r="G44" i="318"/>
  <c r="K43" i="318"/>
  <c r="J43" i="318"/>
  <c r="I43" i="318"/>
  <c r="G43" i="318"/>
  <c r="K42" i="318"/>
  <c r="I42" i="318"/>
  <c r="G42" i="318"/>
  <c r="J42" i="318" s="1"/>
  <c r="K41" i="318"/>
  <c r="I41" i="318"/>
  <c r="G41" i="318"/>
  <c r="K40" i="318"/>
  <c r="I40" i="318"/>
  <c r="G40" i="318"/>
  <c r="K39" i="318"/>
  <c r="I39" i="318"/>
  <c r="G39" i="318"/>
  <c r="J39" i="318" s="1"/>
  <c r="K38" i="318"/>
  <c r="I38" i="318"/>
  <c r="G38" i="318"/>
  <c r="K37" i="318"/>
  <c r="I37" i="318"/>
  <c r="G37" i="318"/>
  <c r="K36" i="318"/>
  <c r="I36" i="318"/>
  <c r="G36" i="318"/>
  <c r="K35" i="318"/>
  <c r="I35" i="318"/>
  <c r="G35" i="318"/>
  <c r="J35" i="318" s="1"/>
  <c r="K34" i="318"/>
  <c r="I34" i="318"/>
  <c r="G34" i="318"/>
  <c r="K33" i="318"/>
  <c r="I33" i="318"/>
  <c r="G33" i="318"/>
  <c r="J33" i="318" s="1"/>
  <c r="K32" i="318"/>
  <c r="I32" i="318"/>
  <c r="G32" i="318"/>
  <c r="J32" i="318" s="1"/>
  <c r="K31" i="318"/>
  <c r="I31" i="318"/>
  <c r="G31" i="318"/>
  <c r="K30" i="318"/>
  <c r="I30" i="318"/>
  <c r="G30" i="318"/>
  <c r="K29" i="318"/>
  <c r="I29" i="318"/>
  <c r="G29" i="318"/>
  <c r="K28" i="318"/>
  <c r="I28" i="318"/>
  <c r="G28" i="318"/>
  <c r="J28" i="318" s="1"/>
  <c r="K27" i="318"/>
  <c r="I27" i="318"/>
  <c r="G27" i="318"/>
  <c r="K26" i="318"/>
  <c r="I26" i="318"/>
  <c r="G26" i="318"/>
  <c r="K25" i="318"/>
  <c r="I25" i="318"/>
  <c r="G25" i="318"/>
  <c r="J25" i="318" s="1"/>
  <c r="K24" i="318"/>
  <c r="I24" i="318"/>
  <c r="G24" i="318"/>
  <c r="K23" i="318"/>
  <c r="I23" i="318"/>
  <c r="G23" i="318"/>
  <c r="J23" i="318" s="1"/>
  <c r="K22" i="318"/>
  <c r="I22" i="318"/>
  <c r="G22" i="318"/>
  <c r="K21" i="318"/>
  <c r="I21" i="318"/>
  <c r="G21" i="318"/>
  <c r="K20" i="318"/>
  <c r="I20" i="318"/>
  <c r="G20" i="318"/>
  <c r="K19" i="318"/>
  <c r="I19" i="318"/>
  <c r="G19" i="318"/>
  <c r="K18" i="318"/>
  <c r="I18" i="318"/>
  <c r="G18" i="318"/>
  <c r="K17" i="318"/>
  <c r="I17" i="318"/>
  <c r="G17" i="318"/>
  <c r="K16" i="318"/>
  <c r="I16" i="318"/>
  <c r="G16" i="318"/>
  <c r="K15" i="318"/>
  <c r="I15" i="318"/>
  <c r="G15" i="318"/>
  <c r="J15" i="318" s="1"/>
  <c r="K14" i="318"/>
  <c r="I14" i="318"/>
  <c r="G14" i="318"/>
  <c r="K13" i="318"/>
  <c r="I13" i="318"/>
  <c r="G13" i="318"/>
  <c r="K12" i="318"/>
  <c r="I12" i="318"/>
  <c r="G12" i="318"/>
  <c r="K11" i="318"/>
  <c r="I11" i="318"/>
  <c r="G11" i="318"/>
  <c r="U21" i="308"/>
  <c r="V21" i="308" s="1"/>
  <c r="U20" i="308"/>
  <c r="V20" i="308" s="1"/>
  <c r="U19" i="308"/>
  <c r="V19" i="308" s="1"/>
  <c r="U18" i="308"/>
  <c r="V18" i="308" s="1"/>
  <c r="U17" i="308"/>
  <c r="V17" i="308" s="1"/>
  <c r="U16" i="308"/>
  <c r="V16" i="308" s="1"/>
  <c r="U15" i="308"/>
  <c r="V15" i="308" s="1"/>
  <c r="U14" i="308"/>
  <c r="V14" i="308" s="1"/>
  <c r="U13" i="308"/>
  <c r="V13" i="308" s="1"/>
  <c r="U12" i="308"/>
  <c r="V12" i="308" s="1"/>
  <c r="U11" i="308"/>
  <c r="V11" i="308" s="1"/>
  <c r="U10" i="308"/>
  <c r="V10" i="308" s="1"/>
  <c r="U9" i="308"/>
  <c r="V9" i="308" s="1"/>
  <c r="U8" i="308"/>
  <c r="V8" i="308" s="1"/>
  <c r="U7" i="308"/>
  <c r="V7" i="308" s="1"/>
  <c r="U6" i="308"/>
  <c r="V6" i="308" s="1"/>
  <c r="U5" i="308"/>
  <c r="V5" i="308" s="1"/>
  <c r="Y4" i="308"/>
  <c r="Z4" i="308" s="1"/>
  <c r="U4" i="308"/>
  <c r="V4" i="308" s="1"/>
  <c r="Y3" i="308"/>
  <c r="Z3" i="308" s="1"/>
  <c r="U3" i="308"/>
  <c r="V3" i="308" s="1"/>
  <c r="Y2" i="308"/>
  <c r="Z2" i="308" s="1"/>
  <c r="U2" i="308"/>
  <c r="V2" i="308" s="1"/>
  <c r="J783" i="300" l="1"/>
  <c r="J625" i="300"/>
  <c r="J874" i="300"/>
  <c r="K874" i="300" s="1"/>
  <c r="J978" i="300"/>
  <c r="J19" i="300"/>
  <c r="N19" i="300" s="1"/>
  <c r="J68" i="300"/>
  <c r="J78" i="300"/>
  <c r="J411" i="300"/>
  <c r="J883" i="300"/>
  <c r="K883" i="300" s="1"/>
  <c r="J581" i="300"/>
  <c r="L581" i="300" s="1"/>
  <c r="J591" i="300"/>
  <c r="J523" i="300"/>
  <c r="J207" i="300"/>
  <c r="N207" i="300" s="1"/>
  <c r="J320" i="300"/>
  <c r="K320" i="300" s="1"/>
  <c r="J273" i="300"/>
  <c r="L273" i="300" s="1"/>
  <c r="J220" i="300"/>
  <c r="J642" i="300"/>
  <c r="J801" i="300"/>
  <c r="M801" i="300" s="1"/>
  <c r="J297" i="300"/>
  <c r="K297" i="300" s="1"/>
  <c r="J510" i="300"/>
  <c r="J685" i="300"/>
  <c r="J739" i="300"/>
  <c r="J829" i="300"/>
  <c r="N829" i="300" s="1"/>
  <c r="J945" i="300"/>
  <c r="J312" i="300"/>
  <c r="K312" i="300" s="1"/>
  <c r="J495" i="300"/>
  <c r="N495" i="300" s="1"/>
  <c r="J173" i="300"/>
  <c r="J183" i="300"/>
  <c r="J587" i="300"/>
  <c r="J774" i="300"/>
  <c r="J217" i="300"/>
  <c r="J459" i="300"/>
  <c r="M459" i="300" s="1"/>
  <c r="J413" i="300"/>
  <c r="N413" i="300" s="1"/>
  <c r="J443" i="300"/>
  <c r="J532" i="300"/>
  <c r="K532" i="300" s="1"/>
  <c r="J542" i="300"/>
  <c r="K542" i="300" s="1"/>
  <c r="J545" i="300"/>
  <c r="J693" i="300"/>
  <c r="J377" i="300"/>
  <c r="J651" i="300"/>
  <c r="J746" i="300"/>
  <c r="J845" i="300"/>
  <c r="J132" i="300"/>
  <c r="K132" i="300" s="1"/>
  <c r="J142" i="300"/>
  <c r="M142" i="300" s="1"/>
  <c r="J238" i="300"/>
  <c r="L238" i="300" s="1"/>
  <c r="J447" i="300"/>
  <c r="J779" i="300"/>
  <c r="N779" i="300" s="1"/>
  <c r="J1011" i="300"/>
  <c r="J143" i="300"/>
  <c r="J153" i="300"/>
  <c r="J189" i="300"/>
  <c r="J199" i="300"/>
  <c r="J209" i="300"/>
  <c r="M209" i="300" s="1"/>
  <c r="J418" i="300"/>
  <c r="J992" i="300"/>
  <c r="M992" i="300" s="1"/>
  <c r="J15" i="300"/>
  <c r="J219" i="300"/>
  <c r="J528" i="300"/>
  <c r="N528" i="300" s="1"/>
  <c r="J560" i="300"/>
  <c r="K560" i="300" s="1"/>
  <c r="J957" i="300"/>
  <c r="L957" i="300" s="1"/>
  <c r="J980" i="300"/>
  <c r="J104" i="300"/>
  <c r="N104" i="300" s="1"/>
  <c r="J295" i="300"/>
  <c r="J328" i="300"/>
  <c r="K328" i="300" s="1"/>
  <c r="J407" i="300"/>
  <c r="M407" i="300" s="1"/>
  <c r="J460" i="300"/>
  <c r="J600" i="300"/>
  <c r="J613" i="300"/>
  <c r="N613" i="300" s="1"/>
  <c r="J868" i="300"/>
  <c r="N868" i="300" s="1"/>
  <c r="J381" i="300"/>
  <c r="M381" i="300" s="1"/>
  <c r="J734" i="300"/>
  <c r="J776" i="300"/>
  <c r="J809" i="300"/>
  <c r="K809" i="300" s="1"/>
  <c r="J872" i="300"/>
  <c r="J264" i="300"/>
  <c r="L264" i="300" s="1"/>
  <c r="J359" i="300"/>
  <c r="J598" i="300"/>
  <c r="L598" i="300" s="1"/>
  <c r="J866" i="300"/>
  <c r="J40" i="300"/>
  <c r="L40" i="300" s="1"/>
  <c r="J66" i="300"/>
  <c r="M66" i="300" s="1"/>
  <c r="J76" i="300"/>
  <c r="J155" i="300"/>
  <c r="J504" i="300"/>
  <c r="K504" i="300" s="1"/>
  <c r="J585" i="300"/>
  <c r="K585" i="300" s="1"/>
  <c r="J670" i="300"/>
  <c r="J810" i="300"/>
  <c r="M810" i="300" s="1"/>
  <c r="J833" i="300"/>
  <c r="J929" i="300"/>
  <c r="K929" i="300" s="1"/>
  <c r="J21" i="318"/>
  <c r="J31" i="318"/>
  <c r="J34" i="300"/>
  <c r="M34" i="300" s="1"/>
  <c r="J50" i="300"/>
  <c r="M50" i="300" s="1"/>
  <c r="J162" i="300"/>
  <c r="M162" i="300" s="1"/>
  <c r="J198" i="300"/>
  <c r="N198" i="300" s="1"/>
  <c r="J235" i="300"/>
  <c r="L235" i="300" s="1"/>
  <c r="J278" i="300"/>
  <c r="N278" i="300" s="1"/>
  <c r="J370" i="300"/>
  <c r="M370" i="300" s="1"/>
  <c r="J439" i="300"/>
  <c r="N439" i="300" s="1"/>
  <c r="J521" i="300"/>
  <c r="M521" i="300" s="1"/>
  <c r="J645" i="300"/>
  <c r="N645" i="300" s="1"/>
  <c r="J703" i="300"/>
  <c r="J713" i="300"/>
  <c r="J726" i="300"/>
  <c r="L726" i="300" s="1"/>
  <c r="J814" i="300"/>
  <c r="N814" i="300" s="1"/>
  <c r="J963" i="300"/>
  <c r="M963" i="300" s="1"/>
  <c r="J44" i="300"/>
  <c r="K44" i="300" s="1"/>
  <c r="J60" i="300"/>
  <c r="J135" i="300"/>
  <c r="N135" i="300" s="1"/>
  <c r="J158" i="300"/>
  <c r="L158" i="300" s="1"/>
  <c r="J164" i="300"/>
  <c r="L164" i="300" s="1"/>
  <c r="J259" i="300"/>
  <c r="J269" i="300"/>
  <c r="J272" i="300"/>
  <c r="L272" i="300" s="1"/>
  <c r="J307" i="300"/>
  <c r="N307" i="300" s="1"/>
  <c r="J487" i="300"/>
  <c r="J509" i="300"/>
  <c r="J559" i="300"/>
  <c r="J716" i="300"/>
  <c r="N716" i="300" s="1"/>
  <c r="J729" i="300"/>
  <c r="N729" i="300" s="1"/>
  <c r="J865" i="300"/>
  <c r="M865" i="300" s="1"/>
  <c r="J967" i="300"/>
  <c r="M967" i="300" s="1"/>
  <c r="J24" i="318"/>
  <c r="O14" i="216"/>
  <c r="L24" i="216"/>
  <c r="R37" i="216"/>
  <c r="J22" i="300"/>
  <c r="J253" i="300"/>
  <c r="J263" i="300"/>
  <c r="N263" i="300" s="1"/>
  <c r="J279" i="300"/>
  <c r="L279" i="300" s="1"/>
  <c r="J301" i="300"/>
  <c r="L301" i="300" s="1"/>
  <c r="J351" i="300"/>
  <c r="N351" i="300" s="1"/>
  <c r="J364" i="300"/>
  <c r="M364" i="300" s="1"/>
  <c r="J475" i="300"/>
  <c r="N475" i="300" s="1"/>
  <c r="J513" i="300"/>
  <c r="J516" i="300"/>
  <c r="J541" i="300"/>
  <c r="J563" i="300"/>
  <c r="L563" i="300" s="1"/>
  <c r="J569" i="300"/>
  <c r="L569" i="300" s="1"/>
  <c r="J611" i="300"/>
  <c r="N611" i="300" s="1"/>
  <c r="J659" i="300"/>
  <c r="L659" i="300" s="1"/>
  <c r="J665" i="300"/>
  <c r="J700" i="300"/>
  <c r="L700" i="300" s="1"/>
  <c r="J762" i="300"/>
  <c r="M762" i="300" s="1"/>
  <c r="J768" i="300"/>
  <c r="J771" i="300"/>
  <c r="J826" i="300"/>
  <c r="J26" i="300"/>
  <c r="M26" i="300" s="1"/>
  <c r="J29" i="300"/>
  <c r="N29" i="300" s="1"/>
  <c r="J71" i="300"/>
  <c r="N71" i="300" s="1"/>
  <c r="J84" i="300"/>
  <c r="N84" i="300" s="1"/>
  <c r="J202" i="300"/>
  <c r="J225" i="300"/>
  <c r="L225" i="300" s="1"/>
  <c r="J228" i="300"/>
  <c r="K228" i="300" s="1"/>
  <c r="J241" i="300"/>
  <c r="K241" i="300" s="1"/>
  <c r="J267" i="300"/>
  <c r="J315" i="300"/>
  <c r="J371" i="300"/>
  <c r="N371" i="300" s="1"/>
  <c r="J416" i="300"/>
  <c r="N416" i="300" s="1"/>
  <c r="J433" i="300"/>
  <c r="L433" i="300" s="1"/>
  <c r="J436" i="300"/>
  <c r="L436" i="300" s="1"/>
  <c r="J488" i="300"/>
  <c r="M488" i="300" s="1"/>
  <c r="J557" i="300"/>
  <c r="J612" i="300"/>
  <c r="L612" i="300" s="1"/>
  <c r="J647" i="300"/>
  <c r="J669" i="300"/>
  <c r="L669" i="300" s="1"/>
  <c r="J679" i="300"/>
  <c r="N679" i="300" s="1"/>
  <c r="J704" i="300"/>
  <c r="J743" i="300"/>
  <c r="M743" i="300" s="1"/>
  <c r="J820" i="300"/>
  <c r="K820" i="300" s="1"/>
  <c r="J840" i="300"/>
  <c r="N840" i="300" s="1"/>
  <c r="J909" i="300"/>
  <c r="J932" i="300"/>
  <c r="J1000" i="300"/>
  <c r="L1000" i="300" s="1"/>
  <c r="J46" i="300"/>
  <c r="K46" i="300" s="1"/>
  <c r="J101" i="300"/>
  <c r="M101" i="300" s="1"/>
  <c r="J114" i="300"/>
  <c r="J127" i="300"/>
  <c r="M127" i="300" s="1"/>
  <c r="J309" i="300"/>
  <c r="L309" i="300" s="1"/>
  <c r="J329" i="300"/>
  <c r="L329" i="300" s="1"/>
  <c r="J349" i="300"/>
  <c r="L349" i="300" s="1"/>
  <c r="J417" i="300"/>
  <c r="J427" i="300"/>
  <c r="N427" i="300" s="1"/>
  <c r="J463" i="300"/>
  <c r="K463" i="300" s="1"/>
  <c r="J476" i="300"/>
  <c r="K476" i="300" s="1"/>
  <c r="J606" i="300"/>
  <c r="N606" i="300" s="1"/>
  <c r="J673" i="300"/>
  <c r="M673" i="300" s="1"/>
  <c r="J718" i="300"/>
  <c r="J750" i="300"/>
  <c r="M750" i="300" s="1"/>
  <c r="J760" i="300"/>
  <c r="L760" i="300" s="1"/>
  <c r="J763" i="300"/>
  <c r="M763" i="300" s="1"/>
  <c r="J772" i="300"/>
  <c r="J788" i="300"/>
  <c r="K788" i="300" s="1"/>
  <c r="J808" i="300"/>
  <c r="M808" i="300" s="1"/>
  <c r="J824" i="300"/>
  <c r="J916" i="300"/>
  <c r="K916" i="300" s="1"/>
  <c r="J936" i="300"/>
  <c r="M936" i="300" s="1"/>
  <c r="J37" i="300"/>
  <c r="J56" i="300"/>
  <c r="N56" i="300" s="1"/>
  <c r="J69" i="300"/>
  <c r="K69" i="300" s="1"/>
  <c r="J170" i="300"/>
  <c r="M170" i="300" s="1"/>
  <c r="J190" i="300"/>
  <c r="J223" i="300"/>
  <c r="N223" i="300" s="1"/>
  <c r="J333" i="300"/>
  <c r="N333" i="300" s="1"/>
  <c r="J343" i="300"/>
  <c r="K343" i="300" s="1"/>
  <c r="J431" i="300"/>
  <c r="L431" i="300" s="1"/>
  <c r="J518" i="300"/>
  <c r="L518" i="300" s="1"/>
  <c r="J639" i="300"/>
  <c r="K639" i="300" s="1"/>
  <c r="J712" i="300"/>
  <c r="N712" i="300" s="1"/>
  <c r="J722" i="300"/>
  <c r="K722" i="300" s="1"/>
  <c r="J725" i="300"/>
  <c r="L725" i="300" s="1"/>
  <c r="J773" i="300"/>
  <c r="M773" i="300" s="1"/>
  <c r="J792" i="300"/>
  <c r="J815" i="300"/>
  <c r="M815" i="300" s="1"/>
  <c r="J818" i="300"/>
  <c r="K818" i="300" s="1"/>
  <c r="J864" i="300"/>
  <c r="N864" i="300" s="1"/>
  <c r="J917" i="300"/>
  <c r="J940" i="300"/>
  <c r="J969" i="300"/>
  <c r="L969" i="300" s="1"/>
  <c r="J985" i="300"/>
  <c r="N985" i="300" s="1"/>
  <c r="J1014" i="300"/>
  <c r="N1014" i="300" s="1"/>
  <c r="J24" i="300"/>
  <c r="K24" i="300" s="1"/>
  <c r="J93" i="300"/>
  <c r="L93" i="300" s="1"/>
  <c r="J122" i="300"/>
  <c r="L122" i="300" s="1"/>
  <c r="J116" i="300"/>
  <c r="L116" i="300" s="1"/>
  <c r="J119" i="300"/>
  <c r="N119" i="300" s="1"/>
  <c r="J59" i="300"/>
  <c r="J40" i="318"/>
  <c r="J99" i="300"/>
  <c r="N99" i="300" s="1"/>
  <c r="J30" i="300"/>
  <c r="K30" i="300" s="1"/>
  <c r="J58" i="300"/>
  <c r="L58" i="300" s="1"/>
  <c r="J89" i="300"/>
  <c r="J154" i="300"/>
  <c r="K154" i="300" s="1"/>
  <c r="J163" i="300"/>
  <c r="K163" i="300" s="1"/>
  <c r="J166" i="300"/>
  <c r="J208" i="300"/>
  <c r="J277" i="300"/>
  <c r="J283" i="300"/>
  <c r="L283" i="300" s="1"/>
  <c r="J321" i="300"/>
  <c r="M321" i="300" s="1"/>
  <c r="J363" i="300"/>
  <c r="M363" i="300" s="1"/>
  <c r="J375" i="300"/>
  <c r="L375" i="300" s="1"/>
  <c r="J378" i="300"/>
  <c r="J403" i="300"/>
  <c r="L403" i="300" s="1"/>
  <c r="J445" i="300"/>
  <c r="L445" i="300" s="1"/>
  <c r="J458" i="300"/>
  <c r="J540" i="300"/>
  <c r="M540" i="300" s="1"/>
  <c r="J561" i="300"/>
  <c r="L561" i="300" s="1"/>
  <c r="J564" i="300"/>
  <c r="J583" i="300"/>
  <c r="J596" i="300"/>
  <c r="N596" i="300" s="1"/>
  <c r="J599" i="300"/>
  <c r="N599" i="300" s="1"/>
  <c r="J621" i="300"/>
  <c r="J631" i="300"/>
  <c r="K631" i="300" s="1"/>
  <c r="J711" i="300"/>
  <c r="K711" i="300" s="1"/>
  <c r="J714" i="300"/>
  <c r="J727" i="300"/>
  <c r="J778" i="300"/>
  <c r="J797" i="300"/>
  <c r="J807" i="300"/>
  <c r="L807" i="300" s="1"/>
  <c r="J819" i="300"/>
  <c r="K819" i="300" s="1"/>
  <c r="J838" i="300"/>
  <c r="L838" i="300" s="1"/>
  <c r="J841" i="300"/>
  <c r="J870" i="300"/>
  <c r="J889" i="300"/>
  <c r="N889" i="300" s="1"/>
  <c r="J915" i="300"/>
  <c r="N915" i="300" s="1"/>
  <c r="J934" i="300"/>
  <c r="K934" i="300" s="1"/>
  <c r="J959" i="300"/>
  <c r="L959" i="300" s="1"/>
  <c r="J974" i="300"/>
  <c r="J996" i="300"/>
  <c r="J138" i="300"/>
  <c r="N138" i="300" s="1"/>
  <c r="J179" i="300"/>
  <c r="N179" i="300" s="1"/>
  <c r="J182" i="300"/>
  <c r="J205" i="300"/>
  <c r="L205" i="300" s="1"/>
  <c r="J215" i="300"/>
  <c r="K215" i="300" s="1"/>
  <c r="J234" i="300"/>
  <c r="M234" i="300" s="1"/>
  <c r="J237" i="300"/>
  <c r="J249" i="300"/>
  <c r="N249" i="300" s="1"/>
  <c r="J299" i="300"/>
  <c r="N299" i="300" s="1"/>
  <c r="J341" i="300"/>
  <c r="M341" i="300" s="1"/>
  <c r="J357" i="300"/>
  <c r="K357" i="300" s="1"/>
  <c r="J360" i="300"/>
  <c r="M360" i="300" s="1"/>
  <c r="J426" i="300"/>
  <c r="M426" i="300" s="1"/>
  <c r="J442" i="300"/>
  <c r="M442" i="300" s="1"/>
  <c r="J493" i="300"/>
  <c r="L493" i="300" s="1"/>
  <c r="J499" i="300"/>
  <c r="J508" i="300"/>
  <c r="M508" i="300" s="1"/>
  <c r="J522" i="300"/>
  <c r="K522" i="300" s="1"/>
  <c r="J590" i="300"/>
  <c r="L590" i="300" s="1"/>
  <c r="J593" i="300"/>
  <c r="M593" i="300" s="1"/>
  <c r="J608" i="300"/>
  <c r="N608" i="300" s="1"/>
  <c r="J646" i="300"/>
  <c r="N646" i="300" s="1"/>
  <c r="J678" i="300"/>
  <c r="N678" i="300" s="1"/>
  <c r="J702" i="300"/>
  <c r="N702" i="300" s="1"/>
  <c r="J721" i="300"/>
  <c r="N721" i="300" s="1"/>
  <c r="J733" i="300"/>
  <c r="J791" i="300"/>
  <c r="J813" i="300"/>
  <c r="J816" i="300"/>
  <c r="J832" i="300"/>
  <c r="J873" i="300"/>
  <c r="K873" i="300" s="1"/>
  <c r="J886" i="300"/>
  <c r="M886" i="300" s="1"/>
  <c r="J896" i="300"/>
  <c r="J912" i="300"/>
  <c r="J984" i="300"/>
  <c r="L984" i="300" s="1"/>
  <c r="J987" i="300"/>
  <c r="K987" i="300" s="1"/>
  <c r="J993" i="300"/>
  <c r="N993" i="300" s="1"/>
  <c r="J287" i="300"/>
  <c r="M287" i="300" s="1"/>
  <c r="J345" i="300"/>
  <c r="N345" i="300" s="1"/>
  <c r="J385" i="300"/>
  <c r="M385" i="300" s="1"/>
  <c r="J394" i="300"/>
  <c r="K394" i="300" s="1"/>
  <c r="J410" i="300"/>
  <c r="M410" i="300" s="1"/>
  <c r="J449" i="300"/>
  <c r="M449" i="300" s="1"/>
  <c r="J550" i="300"/>
  <c r="M550" i="300" s="1"/>
  <c r="J568" i="300"/>
  <c r="K568" i="300" s="1"/>
  <c r="J571" i="300"/>
  <c r="J622" i="300"/>
  <c r="M622" i="300" s="1"/>
  <c r="J653" i="300"/>
  <c r="N653" i="300" s="1"/>
  <c r="J848" i="300"/>
  <c r="J871" i="300"/>
  <c r="J880" i="300"/>
  <c r="M880" i="300" s="1"/>
  <c r="J890" i="300"/>
  <c r="N890" i="300" s="1"/>
  <c r="J935" i="300"/>
  <c r="M935" i="300" s="1"/>
  <c r="J275" i="300"/>
  <c r="M275" i="300" s="1"/>
  <c r="J300" i="300"/>
  <c r="L300" i="300" s="1"/>
  <c r="J303" i="300"/>
  <c r="J332" i="300"/>
  <c r="J358" i="300"/>
  <c r="M358" i="300" s="1"/>
  <c r="J544" i="300"/>
  <c r="M544" i="300" s="1"/>
  <c r="J903" i="300"/>
  <c r="N903" i="300" s="1"/>
  <c r="J972" i="300"/>
  <c r="N972" i="300" s="1"/>
  <c r="J988" i="300"/>
  <c r="L988" i="300" s="1"/>
  <c r="J994" i="300"/>
  <c r="N994" i="300" s="1"/>
  <c r="J1007" i="300"/>
  <c r="M1007" i="300" s="1"/>
  <c r="J213" i="300"/>
  <c r="J288" i="300"/>
  <c r="N288" i="300" s="1"/>
  <c r="J355" i="300"/>
  <c r="J434" i="300"/>
  <c r="N434" i="300" s="1"/>
  <c r="J466" i="300"/>
  <c r="L466" i="300" s="1"/>
  <c r="J479" i="300"/>
  <c r="N479" i="300" s="1"/>
  <c r="J491" i="300"/>
  <c r="M491" i="300" s="1"/>
  <c r="J578" i="300"/>
  <c r="L578" i="300" s="1"/>
  <c r="J660" i="300"/>
  <c r="K660" i="300" s="1"/>
  <c r="J710" i="300"/>
  <c r="K710" i="300" s="1"/>
  <c r="J740" i="300"/>
  <c r="J910" i="300"/>
  <c r="N910" i="300" s="1"/>
  <c r="J913" i="300"/>
  <c r="J920" i="300"/>
  <c r="J395" i="300"/>
  <c r="M395" i="300" s="1"/>
  <c r="J753" i="300"/>
  <c r="K753" i="300" s="1"/>
  <c r="J989" i="300"/>
  <c r="N989" i="300" s="1"/>
  <c r="J51" i="300"/>
  <c r="N51" i="300" s="1"/>
  <c r="J54" i="300"/>
  <c r="M54" i="300" s="1"/>
  <c r="J73" i="300"/>
  <c r="J95" i="300"/>
  <c r="J108" i="300"/>
  <c r="N108" i="300" s="1"/>
  <c r="J137" i="300"/>
  <c r="K137" i="300" s="1"/>
  <c r="J175" i="300"/>
  <c r="K175" i="300" s="1"/>
  <c r="J204" i="300"/>
  <c r="N204" i="300" s="1"/>
  <c r="J227" i="300"/>
  <c r="M227" i="300" s="1"/>
  <c r="J239" i="300"/>
  <c r="M239" i="300" s="1"/>
  <c r="J261" i="300"/>
  <c r="L261" i="300" s="1"/>
  <c r="J289" i="300"/>
  <c r="M289" i="300" s="1"/>
  <c r="J317" i="300"/>
  <c r="M317" i="300" s="1"/>
  <c r="J327" i="300"/>
  <c r="M327" i="300" s="1"/>
  <c r="J330" i="300"/>
  <c r="N330" i="300" s="1"/>
  <c r="J340" i="300"/>
  <c r="N340" i="300" s="1"/>
  <c r="J374" i="300"/>
  <c r="J415" i="300"/>
  <c r="N415" i="300" s="1"/>
  <c r="J425" i="300"/>
  <c r="M425" i="300" s="1"/>
  <c r="J483" i="300"/>
  <c r="L483" i="300" s="1"/>
  <c r="J576" i="300"/>
  <c r="M576" i="300" s="1"/>
  <c r="J589" i="300"/>
  <c r="J690" i="300"/>
  <c r="N690" i="300" s="1"/>
  <c r="J738" i="300"/>
  <c r="J766" i="300"/>
  <c r="M766" i="300" s="1"/>
  <c r="J790" i="300"/>
  <c r="K790" i="300" s="1"/>
  <c r="J812" i="300"/>
  <c r="L812" i="300" s="1"/>
  <c r="J821" i="300"/>
  <c r="K821" i="300" s="1"/>
  <c r="J33" i="300"/>
  <c r="L33" i="300" s="1"/>
  <c r="J36" i="300"/>
  <c r="M36" i="300" s="1"/>
  <c r="J39" i="300"/>
  <c r="K39" i="300" s="1"/>
  <c r="J48" i="300"/>
  <c r="J64" i="300"/>
  <c r="M64" i="300" s="1"/>
  <c r="J121" i="300"/>
  <c r="M121" i="300" s="1"/>
  <c r="J134" i="300"/>
  <c r="J172" i="300"/>
  <c r="J188" i="300"/>
  <c r="M188" i="300" s="1"/>
  <c r="J191" i="300"/>
  <c r="M191" i="300" s="1"/>
  <c r="J258" i="300"/>
  <c r="K258" i="300" s="1"/>
  <c r="J350" i="300"/>
  <c r="L350" i="300" s="1"/>
  <c r="J387" i="300"/>
  <c r="K387" i="300" s="1"/>
  <c r="J390" i="300"/>
  <c r="K390" i="300" s="1"/>
  <c r="J409" i="300"/>
  <c r="K409" i="300" s="1"/>
  <c r="J438" i="300"/>
  <c r="J464" i="300"/>
  <c r="N464" i="300" s="1"/>
  <c r="J486" i="300"/>
  <c r="J489" i="300"/>
  <c r="J519" i="300"/>
  <c r="M519" i="300" s="1"/>
  <c r="J549" i="300"/>
  <c r="K549" i="300" s="1"/>
  <c r="J573" i="300"/>
  <c r="M573" i="300" s="1"/>
  <c r="J614" i="300"/>
  <c r="N614" i="300" s="1"/>
  <c r="J624" i="300"/>
  <c r="L624" i="300" s="1"/>
  <c r="J658" i="300"/>
  <c r="K658" i="300" s="1"/>
  <c r="J687" i="300"/>
  <c r="N687" i="300" s="1"/>
  <c r="J717" i="300"/>
  <c r="J754" i="300"/>
  <c r="K754" i="300" s="1"/>
  <c r="J781" i="300"/>
  <c r="N781" i="300" s="1"/>
  <c r="J787" i="300"/>
  <c r="K787" i="300" s="1"/>
  <c r="J853" i="300"/>
  <c r="K853" i="300" s="1"/>
  <c r="J879" i="300"/>
  <c r="K879" i="300" s="1"/>
  <c r="J918" i="300"/>
  <c r="K918" i="300" s="1"/>
  <c r="J937" i="300"/>
  <c r="M937" i="300" s="1"/>
  <c r="J953" i="300"/>
  <c r="N953" i="300" s="1"/>
  <c r="J956" i="300"/>
  <c r="M956" i="300" s="1"/>
  <c r="J962" i="300"/>
  <c r="J1002" i="300"/>
  <c r="J26" i="318"/>
  <c r="J29" i="318"/>
  <c r="J14" i="318"/>
  <c r="J27" i="318"/>
  <c r="O22" i="216"/>
  <c r="N17" i="216"/>
  <c r="O17" i="216" s="1"/>
  <c r="H31" i="216"/>
  <c r="I31" i="216" s="1"/>
  <c r="J16" i="318"/>
  <c r="J38" i="318"/>
  <c r="K26" i="216"/>
  <c r="L26" i="216" s="1"/>
  <c r="J82" i="300"/>
  <c r="J85" i="300"/>
  <c r="N85" i="300" s="1"/>
  <c r="J88" i="300"/>
  <c r="M88" i="300" s="1"/>
  <c r="J94" i="300"/>
  <c r="M94" i="300" s="1"/>
  <c r="J97" i="300"/>
  <c r="L97" i="300" s="1"/>
  <c r="J125" i="300"/>
  <c r="M125" i="300" s="1"/>
  <c r="J140" i="300"/>
  <c r="M140" i="300" s="1"/>
  <c r="J149" i="300"/>
  <c r="J157" i="300"/>
  <c r="K157" i="300" s="1"/>
  <c r="J160" i="300"/>
  <c r="M160" i="300" s="1"/>
  <c r="J177" i="300"/>
  <c r="J180" i="300"/>
  <c r="L180" i="300" s="1"/>
  <c r="J197" i="300"/>
  <c r="M197" i="300" s="1"/>
  <c r="J200" i="300"/>
  <c r="K200" i="300" s="1"/>
  <c r="J230" i="300"/>
  <c r="L230" i="300" s="1"/>
  <c r="J236" i="300"/>
  <c r="N236" i="300" s="1"/>
  <c r="J265" i="300"/>
  <c r="N265" i="300" s="1"/>
  <c r="J270" i="300"/>
  <c r="K270" i="300" s="1"/>
  <c r="J383" i="300"/>
  <c r="J543" i="300"/>
  <c r="N543" i="300" s="1"/>
  <c r="J586" i="300"/>
  <c r="J616" i="300"/>
  <c r="M616" i="300" s="1"/>
  <c r="J662" i="300"/>
  <c r="K662" i="300" s="1"/>
  <c r="J671" i="300"/>
  <c r="M671" i="300" s="1"/>
  <c r="J692" i="300"/>
  <c r="L692" i="300" s="1"/>
  <c r="J775" i="300"/>
  <c r="N775" i="300" s="1"/>
  <c r="J906" i="300"/>
  <c r="N906" i="300" s="1"/>
  <c r="J922" i="300"/>
  <c r="J925" i="300"/>
  <c r="J77" i="300"/>
  <c r="N77" i="300" s="1"/>
  <c r="J369" i="300"/>
  <c r="K369" i="300" s="1"/>
  <c r="J380" i="300"/>
  <c r="K380" i="300" s="1"/>
  <c r="J529" i="300"/>
  <c r="J735" i="300"/>
  <c r="K735" i="300" s="1"/>
  <c r="J74" i="300"/>
  <c r="K74" i="300" s="1"/>
  <c r="J113" i="300"/>
  <c r="L113" i="300" s="1"/>
  <c r="J147" i="300"/>
  <c r="N147" i="300" s="1"/>
  <c r="J150" i="300"/>
  <c r="K150" i="300" s="1"/>
  <c r="J161" i="300"/>
  <c r="L161" i="300" s="1"/>
  <c r="J178" i="300"/>
  <c r="N178" i="300" s="1"/>
  <c r="J192" i="300"/>
  <c r="J195" i="300"/>
  <c r="L195" i="300" s="1"/>
  <c r="J201" i="300"/>
  <c r="L201" i="300" s="1"/>
  <c r="J231" i="300"/>
  <c r="M231" i="300" s="1"/>
  <c r="J245" i="300"/>
  <c r="L245" i="300" s="1"/>
  <c r="J282" i="300"/>
  <c r="M282" i="300" s="1"/>
  <c r="J308" i="300"/>
  <c r="N308" i="300" s="1"/>
  <c r="J311" i="300"/>
  <c r="M311" i="300" s="1"/>
  <c r="J324" i="300"/>
  <c r="K324" i="300" s="1"/>
  <c r="J414" i="300"/>
  <c r="K414" i="300" s="1"/>
  <c r="J424" i="300"/>
  <c r="J485" i="300"/>
  <c r="M485" i="300" s="1"/>
  <c r="J490" i="300"/>
  <c r="N490" i="300" s="1"/>
  <c r="J496" i="300"/>
  <c r="M496" i="300" s="1"/>
  <c r="J507" i="300"/>
  <c r="M507" i="300" s="1"/>
  <c r="J535" i="300"/>
  <c r="M535" i="300" s="1"/>
  <c r="J584" i="300"/>
  <c r="L584" i="300" s="1"/>
  <c r="J627" i="300"/>
  <c r="J663" i="300"/>
  <c r="J86" i="300"/>
  <c r="J92" i="300"/>
  <c r="J107" i="300"/>
  <c r="L107" i="300" s="1"/>
  <c r="J110" i="300"/>
  <c r="L110" i="300" s="1"/>
  <c r="J123" i="300"/>
  <c r="K123" i="300" s="1"/>
  <c r="J129" i="300"/>
  <c r="K129" i="300" s="1"/>
  <c r="J144" i="300"/>
  <c r="M144" i="300" s="1"/>
  <c r="J839" i="300"/>
  <c r="K839" i="300" s="1"/>
  <c r="J856" i="300"/>
  <c r="L856" i="300" s="1"/>
  <c r="J862" i="300"/>
  <c r="K862" i="300" s="1"/>
  <c r="J892" i="300"/>
  <c r="L892" i="300" s="1"/>
  <c r="J904" i="300"/>
  <c r="N904" i="300" s="1"/>
  <c r="J28" i="300"/>
  <c r="L28" i="300" s="1"/>
  <c r="J42" i="300"/>
  <c r="N42" i="300" s="1"/>
  <c r="J63" i="300"/>
  <c r="K63" i="300" s="1"/>
  <c r="J72" i="300"/>
  <c r="K72" i="300" s="1"/>
  <c r="J75" i="300"/>
  <c r="L75" i="300" s="1"/>
  <c r="J117" i="300"/>
  <c r="L117" i="300" s="1"/>
  <c r="J120" i="300"/>
  <c r="K120" i="300" s="1"/>
  <c r="J221" i="300"/>
  <c r="J224" i="300"/>
  <c r="J229" i="300"/>
  <c r="K229" i="300" s="1"/>
  <c r="J243" i="300"/>
  <c r="K243" i="300" s="1"/>
  <c r="J251" i="300"/>
  <c r="K251" i="300" s="1"/>
  <c r="J257" i="300"/>
  <c r="K257" i="300" s="1"/>
  <c r="J361" i="300"/>
  <c r="N361" i="300" s="1"/>
  <c r="J391" i="300"/>
  <c r="K391" i="300" s="1"/>
  <c r="J474" i="300"/>
  <c r="N474" i="300" s="1"/>
  <c r="J551" i="300"/>
  <c r="J634" i="300"/>
  <c r="J648" i="300"/>
  <c r="K648" i="300" s="1"/>
  <c r="J719" i="300"/>
  <c r="J728" i="300"/>
  <c r="K728" i="300" s="1"/>
  <c r="J745" i="300"/>
  <c r="K745" i="300" s="1"/>
  <c r="J748" i="300"/>
  <c r="L748" i="300" s="1"/>
  <c r="J804" i="300"/>
  <c r="N804" i="300" s="1"/>
  <c r="J16" i="300"/>
  <c r="M16" i="300" s="1"/>
  <c r="J81" i="300"/>
  <c r="N81" i="300" s="1"/>
  <c r="J789" i="300"/>
  <c r="L789" i="300" s="1"/>
  <c r="J151" i="300"/>
  <c r="L151" i="300" s="1"/>
  <c r="J298" i="300"/>
  <c r="J512" i="300"/>
  <c r="J554" i="300"/>
  <c r="N554" i="300" s="1"/>
  <c r="J603" i="300"/>
  <c r="N603" i="300" s="1"/>
  <c r="J17" i="300"/>
  <c r="L17" i="300" s="1"/>
  <c r="J20" i="300"/>
  <c r="M20" i="300" s="1"/>
  <c r="J23" i="300"/>
  <c r="L23" i="300" s="1"/>
  <c r="J35" i="300"/>
  <c r="J49" i="300"/>
  <c r="J55" i="300"/>
  <c r="J67" i="300"/>
  <c r="K67" i="300" s="1"/>
  <c r="J79" i="300"/>
  <c r="J100" i="300"/>
  <c r="K100" i="300" s="1"/>
  <c r="J115" i="300"/>
  <c r="K115" i="300" s="1"/>
  <c r="J128" i="300"/>
  <c r="J185" i="300"/>
  <c r="K185" i="300" s="1"/>
  <c r="J203" i="300"/>
  <c r="K203" i="300" s="1"/>
  <c r="J210" i="300"/>
  <c r="J222" i="300"/>
  <c r="M222" i="300" s="1"/>
  <c r="J255" i="300"/>
  <c r="L255" i="300" s="1"/>
  <c r="J284" i="300"/>
  <c r="K284" i="300" s="1"/>
  <c r="J389" i="300"/>
  <c r="M389" i="300" s="1"/>
  <c r="J401" i="300"/>
  <c r="L401" i="300" s="1"/>
  <c r="J441" i="300"/>
  <c r="K441" i="300" s="1"/>
  <c r="J469" i="300"/>
  <c r="N469" i="300" s="1"/>
  <c r="J520" i="300"/>
  <c r="K520" i="300" s="1"/>
  <c r="J674" i="300"/>
  <c r="N674" i="300" s="1"/>
  <c r="J683" i="300"/>
  <c r="K683" i="300" s="1"/>
  <c r="J686" i="300"/>
  <c r="J689" i="300"/>
  <c r="K689" i="300" s="1"/>
  <c r="J697" i="300"/>
  <c r="N697" i="300" s="1"/>
  <c r="J822" i="300"/>
  <c r="M822" i="300" s="1"/>
  <c r="J878" i="300"/>
  <c r="N878" i="300" s="1"/>
  <c r="J884" i="300"/>
  <c r="K884" i="300" s="1"/>
  <c r="J294" i="300"/>
  <c r="M294" i="300" s="1"/>
  <c r="J310" i="300"/>
  <c r="K310" i="300" s="1"/>
  <c r="J323" i="300"/>
  <c r="J335" i="300"/>
  <c r="J353" i="300"/>
  <c r="N353" i="300" s="1"/>
  <c r="J379" i="300"/>
  <c r="J397" i="300"/>
  <c r="L397" i="300" s="1"/>
  <c r="J444" i="300"/>
  <c r="N444" i="300" s="1"/>
  <c r="J465" i="300"/>
  <c r="L465" i="300" s="1"/>
  <c r="J468" i="300"/>
  <c r="L468" i="300" s="1"/>
  <c r="J482" i="300"/>
  <c r="L482" i="300" s="1"/>
  <c r="J501" i="300"/>
  <c r="L501" i="300" s="1"/>
  <c r="J537" i="300"/>
  <c r="N537" i="300" s="1"/>
  <c r="J567" i="300"/>
  <c r="M567" i="300" s="1"/>
  <c r="J577" i="300"/>
  <c r="N577" i="300" s="1"/>
  <c r="J580" i="300"/>
  <c r="N580" i="300" s="1"/>
  <c r="J594" i="300"/>
  <c r="N594" i="300" s="1"/>
  <c r="J630" i="300"/>
  <c r="K630" i="300" s="1"/>
  <c r="J649" i="300"/>
  <c r="K649" i="300" s="1"/>
  <c r="J655" i="300"/>
  <c r="M655" i="300" s="1"/>
  <c r="J667" i="300"/>
  <c r="N667" i="300" s="1"/>
  <c r="J696" i="300"/>
  <c r="N696" i="300" s="1"/>
  <c r="J707" i="300"/>
  <c r="K707" i="300" s="1"/>
  <c r="J756" i="300"/>
  <c r="L756" i="300" s="1"/>
  <c r="J759" i="300"/>
  <c r="K759" i="300" s="1"/>
  <c r="J794" i="300"/>
  <c r="J803" i="300"/>
  <c r="L803" i="300" s="1"/>
  <c r="J836" i="300"/>
  <c r="M836" i="300" s="1"/>
  <c r="J855" i="300"/>
  <c r="K855" i="300" s="1"/>
  <c r="J858" i="300"/>
  <c r="K858" i="300" s="1"/>
  <c r="J885" i="300"/>
  <c r="N885" i="300" s="1"/>
  <c r="J888" i="300"/>
  <c r="N888" i="300" s="1"/>
  <c r="J894" i="300"/>
  <c r="J897" i="300"/>
  <c r="N897" i="300" s="1"/>
  <c r="J900" i="300"/>
  <c r="N900" i="300" s="1"/>
  <c r="J908" i="300"/>
  <c r="M908" i="300" s="1"/>
  <c r="J911" i="300"/>
  <c r="K911" i="300" s="1"/>
  <c r="J927" i="300"/>
  <c r="N927" i="300" s="1"/>
  <c r="J952" i="300"/>
  <c r="M952" i="300" s="1"/>
  <c r="J981" i="300"/>
  <c r="L981" i="300" s="1"/>
  <c r="J995" i="300"/>
  <c r="L995" i="300" s="1"/>
  <c r="J1012" i="300"/>
  <c r="K1012" i="300" s="1"/>
  <c r="J930" i="300"/>
  <c r="K930" i="300" s="1"/>
  <c r="J933" i="300"/>
  <c r="K933" i="300" s="1"/>
  <c r="J944" i="300"/>
  <c r="J966" i="300"/>
  <c r="M966" i="300" s="1"/>
  <c r="J1003" i="300"/>
  <c r="K1003" i="300" s="1"/>
  <c r="J1009" i="300"/>
  <c r="M1009" i="300" s="1"/>
  <c r="J958" i="300"/>
  <c r="K958" i="300" s="1"/>
  <c r="J964" i="300"/>
  <c r="L964" i="300" s="1"/>
  <c r="J968" i="300"/>
  <c r="L968" i="300" s="1"/>
  <c r="J971" i="300"/>
  <c r="L971" i="300" s="1"/>
  <c r="J976" i="300"/>
  <c r="J1013" i="300"/>
  <c r="J928" i="300"/>
  <c r="J950" i="300"/>
  <c r="K950" i="300" s="1"/>
  <c r="J982" i="300"/>
  <c r="N982" i="300" s="1"/>
  <c r="J991" i="300"/>
  <c r="K991" i="300" s="1"/>
  <c r="J1004" i="300"/>
  <c r="K1004" i="300" s="1"/>
  <c r="J923" i="300"/>
  <c r="K923" i="300" s="1"/>
  <c r="J290" i="300"/>
  <c r="K290" i="300" s="1"/>
  <c r="J293" i="300"/>
  <c r="K293" i="300" s="1"/>
  <c r="J352" i="300"/>
  <c r="L352" i="300" s="1"/>
  <c r="J365" i="300"/>
  <c r="M365" i="300" s="1"/>
  <c r="J368" i="300"/>
  <c r="N368" i="300" s="1"/>
  <c r="J376" i="300"/>
  <c r="K376" i="300" s="1"/>
  <c r="J396" i="300"/>
  <c r="N396" i="300" s="1"/>
  <c r="J399" i="300"/>
  <c r="L399" i="300" s="1"/>
  <c r="J402" i="300"/>
  <c r="L402" i="300" s="1"/>
  <c r="J456" i="300"/>
  <c r="M456" i="300" s="1"/>
  <c r="J478" i="300"/>
  <c r="N478" i="300" s="1"/>
  <c r="J511" i="300"/>
  <c r="M511" i="300" s="1"/>
  <c r="J579" i="300"/>
  <c r="J604" i="300"/>
  <c r="K604" i="300" s="1"/>
  <c r="J623" i="300"/>
  <c r="N623" i="300" s="1"/>
  <c r="J635" i="300"/>
  <c r="J638" i="300"/>
  <c r="M638" i="300" s="1"/>
  <c r="J643" i="300"/>
  <c r="N643" i="300" s="1"/>
  <c r="J666" i="300"/>
  <c r="K666" i="300" s="1"/>
  <c r="J695" i="300"/>
  <c r="L695" i="300" s="1"/>
  <c r="J723" i="300"/>
  <c r="K723" i="300" s="1"/>
  <c r="J742" i="300"/>
  <c r="M742" i="300" s="1"/>
  <c r="J793" i="300"/>
  <c r="J796" i="300"/>
  <c r="J846" i="300"/>
  <c r="J857" i="300"/>
  <c r="M857" i="300" s="1"/>
  <c r="J860" i="300"/>
  <c r="M860" i="300" s="1"/>
  <c r="J863" i="300"/>
  <c r="M863" i="300" s="1"/>
  <c r="J893" i="300"/>
  <c r="N893" i="300" s="1"/>
  <c r="J899" i="300"/>
  <c r="L899" i="300" s="1"/>
  <c r="J902" i="300"/>
  <c r="L902" i="300" s="1"/>
  <c r="J926" i="300"/>
  <c r="L926" i="300" s="1"/>
  <c r="J954" i="300"/>
  <c r="N954" i="300" s="1"/>
  <c r="J997" i="300"/>
  <c r="N997" i="300" s="1"/>
  <c r="J1008" i="300"/>
  <c r="L1008" i="300" s="1"/>
  <c r="J313" i="300"/>
  <c r="J325" i="300"/>
  <c r="M325" i="300" s="1"/>
  <c r="J331" i="300"/>
  <c r="N331" i="300" s="1"/>
  <c r="J347" i="300"/>
  <c r="M347" i="300" s="1"/>
  <c r="J362" i="300"/>
  <c r="K362" i="300" s="1"/>
  <c r="J429" i="300"/>
  <c r="M429" i="300" s="1"/>
  <c r="J453" i="300"/>
  <c r="L453" i="300" s="1"/>
  <c r="J492" i="300"/>
  <c r="K492" i="300" s="1"/>
  <c r="J539" i="300"/>
  <c r="L539" i="300" s="1"/>
  <c r="J574" i="300"/>
  <c r="M574" i="300" s="1"/>
  <c r="J617" i="300"/>
  <c r="L617" i="300" s="1"/>
  <c r="J632" i="300"/>
  <c r="N632" i="300" s="1"/>
  <c r="J736" i="300"/>
  <c r="N736" i="300" s="1"/>
  <c r="J765" i="300"/>
  <c r="M765" i="300" s="1"/>
  <c r="J602" i="300"/>
  <c r="N602" i="300" s="1"/>
  <c r="J852" i="300"/>
  <c r="N852" i="300" s="1"/>
  <c r="J946" i="300"/>
  <c r="M946" i="300" s="1"/>
  <c r="J960" i="300"/>
  <c r="L960" i="300" s="1"/>
  <c r="J13" i="318"/>
  <c r="R19" i="216"/>
  <c r="N31" i="216"/>
  <c r="O31" i="216" s="1"/>
  <c r="T33" i="216"/>
  <c r="U33" i="216" s="1"/>
  <c r="K36" i="216"/>
  <c r="L36" i="216" s="1"/>
  <c r="J34" i="318"/>
  <c r="I33" i="216"/>
  <c r="J11" i="318"/>
  <c r="J17" i="318"/>
  <c r="J20" i="318"/>
  <c r="J41" i="318"/>
  <c r="L16" i="216"/>
  <c r="N25" i="216"/>
  <c r="O25" i="216" s="1"/>
  <c r="O33" i="216"/>
  <c r="R35" i="216"/>
  <c r="L38" i="216"/>
  <c r="J18" i="318"/>
  <c r="T13" i="216"/>
  <c r="U13" i="216" s="1"/>
  <c r="H15" i="216"/>
  <c r="I15" i="216" s="1"/>
  <c r="N29" i="216"/>
  <c r="O29" i="216" s="1"/>
  <c r="J30" i="318"/>
  <c r="J36" i="318"/>
  <c r="N23" i="216"/>
  <c r="O23" i="216" s="1"/>
  <c r="K34" i="300"/>
  <c r="L34" i="300"/>
  <c r="K54" i="300"/>
  <c r="K225" i="300"/>
  <c r="J87" i="300"/>
  <c r="K773" i="300"/>
  <c r="J136" i="300"/>
  <c r="M136" i="300" s="1"/>
  <c r="J141" i="300"/>
  <c r="M141" i="300" s="1"/>
  <c r="J165" i="300"/>
  <c r="M165" i="300" s="1"/>
  <c r="J167" i="300"/>
  <c r="K167" i="300" s="1"/>
  <c r="J169" i="300"/>
  <c r="M169" i="300" s="1"/>
  <c r="J233" i="300"/>
  <c r="M233" i="300" s="1"/>
  <c r="J254" i="300"/>
  <c r="L254" i="300" s="1"/>
  <c r="J354" i="300"/>
  <c r="J367" i="300"/>
  <c r="L367" i="300" s="1"/>
  <c r="J451" i="300"/>
  <c r="J514" i="300"/>
  <c r="N514" i="300" s="1"/>
  <c r="J517" i="300"/>
  <c r="K517" i="300" s="1"/>
  <c r="J629" i="300"/>
  <c r="N629" i="300" s="1"/>
  <c r="J730" i="300"/>
  <c r="N730" i="300" s="1"/>
  <c r="J18" i="300"/>
  <c r="L18" i="300" s="1"/>
  <c r="J25" i="300"/>
  <c r="L25" i="300" s="1"/>
  <c r="J27" i="300"/>
  <c r="N27" i="300" s="1"/>
  <c r="J32" i="300"/>
  <c r="K32" i="300" s="1"/>
  <c r="J53" i="300"/>
  <c r="K53" i="300" s="1"/>
  <c r="J57" i="300"/>
  <c r="N57" i="300" s="1"/>
  <c r="J62" i="300"/>
  <c r="N62" i="300" s="1"/>
  <c r="J83" i="300"/>
  <c r="N83" i="300" s="1"/>
  <c r="J98" i="300"/>
  <c r="M98" i="300" s="1"/>
  <c r="J103" i="300"/>
  <c r="K103" i="300" s="1"/>
  <c r="J105" i="300"/>
  <c r="M105" i="300" s="1"/>
  <c r="J109" i="300"/>
  <c r="N109" i="300" s="1"/>
  <c r="J112" i="300"/>
  <c r="L112" i="300" s="1"/>
  <c r="J174" i="300"/>
  <c r="J184" i="300"/>
  <c r="J187" i="300"/>
  <c r="K187" i="300" s="1"/>
  <c r="J194" i="300"/>
  <c r="J240" i="300"/>
  <c r="M240" i="300" s="1"/>
  <c r="J247" i="300"/>
  <c r="J280" i="300"/>
  <c r="N280" i="300" s="1"/>
  <c r="J305" i="300"/>
  <c r="L305" i="300" s="1"/>
  <c r="M307" i="300"/>
  <c r="J337" i="300"/>
  <c r="J342" i="300"/>
  <c r="M342" i="300" s="1"/>
  <c r="J461" i="300"/>
  <c r="M461" i="300" s="1"/>
  <c r="J471" i="300"/>
  <c r="L471" i="300" s="1"/>
  <c r="J481" i="300"/>
  <c r="M481" i="300" s="1"/>
  <c r="J533" i="300"/>
  <c r="M533" i="300" s="1"/>
  <c r="J536" i="300"/>
  <c r="L536" i="300" s="1"/>
  <c r="J547" i="300"/>
  <c r="M547" i="300" s="1"/>
  <c r="J566" i="300"/>
  <c r="K566" i="300" s="1"/>
  <c r="J626" i="300"/>
  <c r="N238" i="300"/>
  <c r="J96" i="300"/>
  <c r="J412" i="300"/>
  <c r="K412" i="300" s="1"/>
  <c r="J423" i="300"/>
  <c r="M423" i="300" s="1"/>
  <c r="K459" i="300"/>
  <c r="L459" i="300"/>
  <c r="J524" i="300"/>
  <c r="M524" i="300" s="1"/>
  <c r="J618" i="300"/>
  <c r="J393" i="300"/>
  <c r="N393" i="300" s="1"/>
  <c r="J636" i="300"/>
  <c r="N636" i="300" s="1"/>
  <c r="J694" i="300"/>
  <c r="L694" i="300" s="1"/>
  <c r="J338" i="300"/>
  <c r="M338" i="300" s="1"/>
  <c r="J348" i="300"/>
  <c r="N348" i="300" s="1"/>
  <c r="N459" i="300"/>
  <c r="J503" i="300"/>
  <c r="K503" i="300" s="1"/>
  <c r="L104" i="300"/>
  <c r="J248" i="300"/>
  <c r="M248" i="300" s="1"/>
  <c r="J260" i="300"/>
  <c r="N260" i="300" s="1"/>
  <c r="N583" i="300"/>
  <c r="L583" i="300"/>
  <c r="J319" i="300"/>
  <c r="K319" i="300" s="1"/>
  <c r="J373" i="300"/>
  <c r="N373" i="300" s="1"/>
  <c r="J38" i="300"/>
  <c r="N38" i="300" s="1"/>
  <c r="J45" i="300"/>
  <c r="N45" i="300" s="1"/>
  <c r="J52" i="300"/>
  <c r="M52" i="300" s="1"/>
  <c r="J80" i="300"/>
  <c r="N80" i="300" s="1"/>
  <c r="J91" i="300"/>
  <c r="J111" i="300"/>
  <c r="N111" i="300" s="1"/>
  <c r="J118" i="300"/>
  <c r="L118" i="300" s="1"/>
  <c r="J124" i="300"/>
  <c r="J131" i="300"/>
  <c r="N131" i="300" s="1"/>
  <c r="J145" i="300"/>
  <c r="K145" i="300" s="1"/>
  <c r="J148" i="300"/>
  <c r="N148" i="300" s="1"/>
  <c r="J152" i="300"/>
  <c r="M152" i="300" s="1"/>
  <c r="J193" i="300"/>
  <c r="N193" i="300" s="1"/>
  <c r="J214" i="300"/>
  <c r="N214" i="300" s="1"/>
  <c r="J304" i="300"/>
  <c r="J334" i="300"/>
  <c r="J339" i="300"/>
  <c r="N339" i="300" s="1"/>
  <c r="J344" i="300"/>
  <c r="K344" i="300" s="1"/>
  <c r="J392" i="300"/>
  <c r="L392" i="300" s="1"/>
  <c r="J497" i="300"/>
  <c r="K497" i="300" s="1"/>
  <c r="J597" i="300"/>
  <c r="L597" i="300" s="1"/>
  <c r="J668" i="300"/>
  <c r="J250" i="300"/>
  <c r="N250" i="300" s="1"/>
  <c r="J252" i="300"/>
  <c r="N252" i="300" s="1"/>
  <c r="J268" i="300"/>
  <c r="J274" i="300"/>
  <c r="J285" i="300"/>
  <c r="L285" i="300" s="1"/>
  <c r="J422" i="300"/>
  <c r="K422" i="300" s="1"/>
  <c r="J531" i="300"/>
  <c r="J538" i="300"/>
  <c r="M538" i="300" s="1"/>
  <c r="J562" i="300"/>
  <c r="L562" i="300" s="1"/>
  <c r="J633" i="300"/>
  <c r="J641" i="300"/>
  <c r="K678" i="300"/>
  <c r="J701" i="300"/>
  <c r="J661" i="300"/>
  <c r="J664" i="300"/>
  <c r="K664" i="300" s="1"/>
  <c r="J709" i="300"/>
  <c r="K709" i="300" s="1"/>
  <c r="K739" i="300"/>
  <c r="L739" i="300"/>
  <c r="M783" i="300"/>
  <c r="K783" i="300"/>
  <c r="J43" i="300"/>
  <c r="N43" i="300" s="1"/>
  <c r="J47" i="300"/>
  <c r="K47" i="300" s="1"/>
  <c r="J61" i="300"/>
  <c r="N61" i="300" s="1"/>
  <c r="J65" i="300"/>
  <c r="M65" i="300" s="1"/>
  <c r="J70" i="300"/>
  <c r="N70" i="300" s="1"/>
  <c r="J102" i="300"/>
  <c r="M102" i="300" s="1"/>
  <c r="J126" i="300"/>
  <c r="K126" i="300" s="1"/>
  <c r="J133" i="300"/>
  <c r="K133" i="300" s="1"/>
  <c r="J139" i="300"/>
  <c r="L139" i="300" s="1"/>
  <c r="J156" i="300"/>
  <c r="L156" i="300" s="1"/>
  <c r="J181" i="300"/>
  <c r="N181" i="300" s="1"/>
  <c r="J211" i="300"/>
  <c r="M211" i="300" s="1"/>
  <c r="J244" i="300"/>
  <c r="K244" i="300" s="1"/>
  <c r="J281" i="300"/>
  <c r="M281" i="300" s="1"/>
  <c r="J302" i="300"/>
  <c r="M302" i="300" s="1"/>
  <c r="J314" i="300"/>
  <c r="N314" i="300" s="1"/>
  <c r="J322" i="300"/>
  <c r="J372" i="300"/>
  <c r="K372" i="300" s="1"/>
  <c r="J398" i="300"/>
  <c r="N398" i="300" s="1"/>
  <c r="J400" i="300"/>
  <c r="N400" i="300" s="1"/>
  <c r="J404" i="300"/>
  <c r="N404" i="300" s="1"/>
  <c r="J408" i="300"/>
  <c r="N408" i="300" s="1"/>
  <c r="J419" i="300"/>
  <c r="M419" i="300" s="1"/>
  <c r="J435" i="300"/>
  <c r="K435" i="300" s="1"/>
  <c r="J448" i="300"/>
  <c r="N448" i="300" s="1"/>
  <c r="J457" i="300"/>
  <c r="L457" i="300" s="1"/>
  <c r="J472" i="300"/>
  <c r="N472" i="300" s="1"/>
  <c r="J526" i="300"/>
  <c r="N526" i="300" s="1"/>
  <c r="J555" i="300"/>
  <c r="M555" i="300" s="1"/>
  <c r="J558" i="300"/>
  <c r="J691" i="300"/>
  <c r="L691" i="300" s="1"/>
  <c r="J699" i="300"/>
  <c r="N739" i="300"/>
  <c r="J758" i="300"/>
  <c r="M758" i="300" s="1"/>
  <c r="J780" i="300"/>
  <c r="J800" i="300"/>
  <c r="M800" i="300" s="1"/>
  <c r="J847" i="300"/>
  <c r="L847" i="300" s="1"/>
  <c r="J849" i="300"/>
  <c r="N849" i="300" s="1"/>
  <c r="J708" i="300"/>
  <c r="K708" i="300" s="1"/>
  <c r="J715" i="300"/>
  <c r="N715" i="300" s="1"/>
  <c r="J737" i="300"/>
  <c r="N737" i="300" s="1"/>
  <c r="J749" i="300"/>
  <c r="K749" i="300" s="1"/>
  <c r="J761" i="300"/>
  <c r="M761" i="300" s="1"/>
  <c r="J777" i="300"/>
  <c r="K777" i="300" s="1"/>
  <c r="J784" i="300"/>
  <c r="M784" i="300" s="1"/>
  <c r="N935" i="300"/>
  <c r="J386" i="300"/>
  <c r="L386" i="300" s="1"/>
  <c r="J406" i="300"/>
  <c r="N406" i="300" s="1"/>
  <c r="J428" i="300"/>
  <c r="K428" i="300" s="1"/>
  <c r="J432" i="300"/>
  <c r="L432" i="300" s="1"/>
  <c r="J437" i="300"/>
  <c r="K437" i="300" s="1"/>
  <c r="J462" i="300"/>
  <c r="N462" i="300" s="1"/>
  <c r="J477" i="300"/>
  <c r="J480" i="300"/>
  <c r="N480" i="300" s="1"/>
  <c r="J498" i="300"/>
  <c r="M498" i="300" s="1"/>
  <c r="J525" i="300"/>
  <c r="M525" i="300" s="1"/>
  <c r="J556" i="300"/>
  <c r="N556" i="300" s="1"/>
  <c r="J572" i="300"/>
  <c r="N572" i="300" s="1"/>
  <c r="J588" i="300"/>
  <c r="M588" i="300" s="1"/>
  <c r="J601" i="300"/>
  <c r="M601" i="300" s="1"/>
  <c r="J644" i="300"/>
  <c r="K644" i="300" s="1"/>
  <c r="J654" i="300"/>
  <c r="J795" i="300"/>
  <c r="J811" i="300"/>
  <c r="K811" i="300" s="1"/>
  <c r="J454" i="300"/>
  <c r="K454" i="300" s="1"/>
  <c r="J924" i="300"/>
  <c r="K924" i="300" s="1"/>
  <c r="J947" i="300"/>
  <c r="M947" i="300" s="1"/>
  <c r="J473" i="300"/>
  <c r="K473" i="300" s="1"/>
  <c r="J502" i="300"/>
  <c r="L502" i="300" s="1"/>
  <c r="J546" i="300"/>
  <c r="K546" i="300" s="1"/>
  <c r="J552" i="300"/>
  <c r="K552" i="300" s="1"/>
  <c r="J570" i="300"/>
  <c r="M570" i="300" s="1"/>
  <c r="J620" i="300"/>
  <c r="L620" i="300" s="1"/>
  <c r="J652" i="300"/>
  <c r="N652" i="300" s="1"/>
  <c r="J698" i="300"/>
  <c r="M698" i="300" s="1"/>
  <c r="J705" i="300"/>
  <c r="K705" i="300" s="1"/>
  <c r="J724" i="300"/>
  <c r="N724" i="300" s="1"/>
  <c r="J751" i="300"/>
  <c r="K751" i="300" s="1"/>
  <c r="J798" i="300"/>
  <c r="K798" i="300" s="1"/>
  <c r="J828" i="300"/>
  <c r="K828" i="300" s="1"/>
  <c r="J898" i="300"/>
  <c r="K898" i="300" s="1"/>
  <c r="J595" i="300"/>
  <c r="K595" i="300" s="1"/>
  <c r="J609" i="300"/>
  <c r="M609" i="300" s="1"/>
  <c r="J628" i="300"/>
  <c r="N628" i="300" s="1"/>
  <c r="J657" i="300"/>
  <c r="M657" i="300" s="1"/>
  <c r="J675" i="300"/>
  <c r="L675" i="300" s="1"/>
  <c r="J747" i="300"/>
  <c r="K747" i="300" s="1"/>
  <c r="J770" i="300"/>
  <c r="L770" i="300" s="1"/>
  <c r="J830" i="300"/>
  <c r="N830" i="300" s="1"/>
  <c r="J876" i="300"/>
  <c r="N876" i="300" s="1"/>
  <c r="J905" i="300"/>
  <c r="J955" i="300"/>
  <c r="N955" i="300" s="1"/>
  <c r="J684" i="300"/>
  <c r="M684" i="300" s="1"/>
  <c r="J592" i="300"/>
  <c r="L592" i="300" s="1"/>
  <c r="J619" i="300"/>
  <c r="K619" i="300" s="1"/>
  <c r="J527" i="300"/>
  <c r="K527" i="300" s="1"/>
  <c r="J548" i="300"/>
  <c r="N548" i="300" s="1"/>
  <c r="J575" i="300"/>
  <c r="M575" i="300" s="1"/>
  <c r="J672" i="300"/>
  <c r="J677" i="300"/>
  <c r="K677" i="300" s="1"/>
  <c r="J680" i="300"/>
  <c r="K680" i="300" s="1"/>
  <c r="J688" i="300"/>
  <c r="M688" i="300" s="1"/>
  <c r="J706" i="300"/>
  <c r="K706" i="300" s="1"/>
  <c r="J732" i="300"/>
  <c r="K732" i="300" s="1"/>
  <c r="J744" i="300"/>
  <c r="L744" i="300" s="1"/>
  <c r="J834" i="300"/>
  <c r="N834" i="300" s="1"/>
  <c r="J844" i="300"/>
  <c r="M844" i="300" s="1"/>
  <c r="J851" i="300"/>
  <c r="L851" i="300" s="1"/>
  <c r="J990" i="300"/>
  <c r="K990" i="300" s="1"/>
  <c r="J802" i="300"/>
  <c r="M802" i="300" s="1"/>
  <c r="J895" i="300"/>
  <c r="N895" i="300" s="1"/>
  <c r="J931" i="300"/>
  <c r="N931" i="300" s="1"/>
  <c r="J943" i="300"/>
  <c r="K943" i="300" s="1"/>
  <c r="J973" i="300"/>
  <c r="N973" i="300" s="1"/>
  <c r="J998" i="300"/>
  <c r="L998" i="300" s="1"/>
  <c r="J1005" i="300"/>
  <c r="L1005" i="300" s="1"/>
  <c r="J970" i="300"/>
  <c r="K970" i="300" s="1"/>
  <c r="J975" i="300"/>
  <c r="J983" i="300"/>
  <c r="J965" i="300"/>
  <c r="L965" i="300" s="1"/>
  <c r="J999" i="300"/>
  <c r="N999" i="300" s="1"/>
  <c r="J1006" i="300"/>
  <c r="M1006" i="300" s="1"/>
  <c r="J741" i="300"/>
  <c r="N741" i="300" s="1"/>
  <c r="J782" i="300"/>
  <c r="L782" i="300" s="1"/>
  <c r="J786" i="300"/>
  <c r="K786" i="300" s="1"/>
  <c r="J799" i="300"/>
  <c r="J806" i="300"/>
  <c r="K806" i="300" s="1"/>
  <c r="J827" i="300"/>
  <c r="L827" i="300" s="1"/>
  <c r="J831" i="300"/>
  <c r="K831" i="300" s="1"/>
  <c r="J837" i="300"/>
  <c r="M837" i="300" s="1"/>
  <c r="J850" i="300"/>
  <c r="N850" i="300" s="1"/>
  <c r="J875" i="300"/>
  <c r="L875" i="300" s="1"/>
  <c r="J877" i="300"/>
  <c r="M877" i="300" s="1"/>
  <c r="J823" i="300"/>
  <c r="L823" i="300" s="1"/>
  <c r="J835" i="300"/>
  <c r="M835" i="300" s="1"/>
  <c r="J843" i="300"/>
  <c r="M843" i="300" s="1"/>
  <c r="J882" i="300"/>
  <c r="K882" i="300" s="1"/>
  <c r="J914" i="300"/>
  <c r="L914" i="300" s="1"/>
  <c r="J919" i="300"/>
  <c r="N919" i="300" s="1"/>
  <c r="J938" i="300"/>
  <c r="M938" i="300" s="1"/>
  <c r="J942" i="300"/>
  <c r="K942" i="300" s="1"/>
  <c r="J948" i="300"/>
  <c r="L948" i="300" s="1"/>
  <c r="J1010" i="300"/>
  <c r="N1010" i="300" s="1"/>
  <c r="J19" i="318"/>
  <c r="L12" i="216"/>
  <c r="K13" i="216"/>
  <c r="L13" i="216" s="1"/>
  <c r="K14" i="216"/>
  <c r="L14" i="216" s="1"/>
  <c r="L20" i="216"/>
  <c r="Q28" i="216"/>
  <c r="R28" i="216" s="1"/>
  <c r="U35" i="216"/>
  <c r="L39" i="216"/>
  <c r="L40" i="216"/>
  <c r="K41" i="216"/>
  <c r="L41" i="216" s="1"/>
  <c r="L42" i="216"/>
  <c r="O12" i="216"/>
  <c r="Q24" i="216"/>
  <c r="R24" i="216" s="1"/>
  <c r="O40" i="216"/>
  <c r="Q20" i="216"/>
  <c r="R20" i="216" s="1"/>
  <c r="Q22" i="216"/>
  <c r="R22" i="216" s="1"/>
  <c r="T29" i="216"/>
  <c r="U29" i="216" s="1"/>
  <c r="K37" i="216"/>
  <c r="L37" i="216" s="1"/>
  <c r="Q42" i="216"/>
  <c r="R42" i="216" s="1"/>
  <c r="H27" i="216"/>
  <c r="I27" i="216" s="1"/>
  <c r="N38" i="216"/>
  <c r="O38" i="216" s="1"/>
  <c r="Q16" i="216"/>
  <c r="R16" i="216" s="1"/>
  <c r="U25" i="216"/>
  <c r="T27" i="216"/>
  <c r="U27" i="216" s="1"/>
  <c r="H29" i="216"/>
  <c r="I29" i="216" s="1"/>
  <c r="K30" i="216"/>
  <c r="L30" i="216" s="1"/>
  <c r="L32" i="216"/>
  <c r="K33" i="216"/>
  <c r="L33" i="216" s="1"/>
  <c r="K34" i="216"/>
  <c r="L34" i="216" s="1"/>
  <c r="H23" i="216"/>
  <c r="I23" i="216" s="1"/>
  <c r="Q38" i="216"/>
  <c r="R38" i="216" s="1"/>
  <c r="J37" i="318"/>
  <c r="U15" i="216"/>
  <c r="I19" i="216"/>
  <c r="L25" i="216"/>
  <c r="K27" i="216"/>
  <c r="L27" i="216" s="1"/>
  <c r="N32" i="216"/>
  <c r="O32" i="216" s="1"/>
  <c r="K17" i="216"/>
  <c r="L17" i="216" s="1"/>
  <c r="L18" i="216"/>
  <c r="K19" i="216"/>
  <c r="L19" i="216" s="1"/>
  <c r="K21" i="216"/>
  <c r="L21" i="216" s="1"/>
  <c r="N26" i="216"/>
  <c r="O26" i="216" s="1"/>
  <c r="Q30" i="216"/>
  <c r="R30" i="216" s="1"/>
  <c r="Q36" i="216"/>
  <c r="R36" i="216" s="1"/>
  <c r="L11" i="216"/>
  <c r="Q14" i="216"/>
  <c r="R14" i="216" s="1"/>
  <c r="L31" i="216"/>
  <c r="Q34" i="216"/>
  <c r="R34" i="216" s="1"/>
  <c r="J22" i="318"/>
  <c r="Q18" i="216"/>
  <c r="R18" i="216" s="1"/>
  <c r="Q12" i="216"/>
  <c r="R12" i="216" s="1"/>
  <c r="K15" i="216"/>
  <c r="L15" i="216" s="1"/>
  <c r="H17" i="216"/>
  <c r="I17" i="216" s="1"/>
  <c r="N20" i="216"/>
  <c r="O20" i="216" s="1"/>
  <c r="T23" i="216"/>
  <c r="U23" i="216" s="1"/>
  <c r="L28" i="216"/>
  <c r="Q32" i="216"/>
  <c r="R32" i="216" s="1"/>
  <c r="K35" i="216"/>
  <c r="L35" i="216" s="1"/>
  <c r="H37" i="216"/>
  <c r="I37" i="216" s="1"/>
  <c r="T37" i="216"/>
  <c r="U37" i="216" s="1"/>
  <c r="Q40" i="216"/>
  <c r="R40" i="216" s="1"/>
  <c r="N42" i="216"/>
  <c r="O42" i="216" s="1"/>
  <c r="J12" i="318"/>
  <c r="L22" i="216"/>
  <c r="L23" i="216"/>
  <c r="Q26" i="216"/>
  <c r="R26" i="216" s="1"/>
  <c r="K29" i="216"/>
  <c r="L29" i="216" s="1"/>
  <c r="L29" i="300"/>
  <c r="M19" i="300"/>
  <c r="L19" i="300"/>
  <c r="K19" i="300"/>
  <c r="H14" i="216"/>
  <c r="I14" i="216" s="1"/>
  <c r="H16" i="216"/>
  <c r="I16" i="216" s="1"/>
  <c r="H18" i="216"/>
  <c r="I18" i="216" s="1"/>
  <c r="H20" i="216"/>
  <c r="I20" i="216" s="1"/>
  <c r="H22" i="216"/>
  <c r="I22" i="216" s="1"/>
  <c r="H24" i="216"/>
  <c r="I24" i="216" s="1"/>
  <c r="H26" i="216"/>
  <c r="I26" i="216" s="1"/>
  <c r="H28" i="216"/>
  <c r="I28" i="216" s="1"/>
  <c r="H30" i="216"/>
  <c r="I30" i="216" s="1"/>
  <c r="H32" i="216"/>
  <c r="I32" i="216" s="1"/>
  <c r="H34" i="216"/>
  <c r="I34" i="216" s="1"/>
  <c r="H36" i="216"/>
  <c r="I36" i="216" s="1"/>
  <c r="H38" i="216"/>
  <c r="I38" i="216" s="1"/>
  <c r="H40" i="216"/>
  <c r="I40" i="216" s="1"/>
  <c r="H42" i="216"/>
  <c r="I42" i="216" s="1"/>
  <c r="K980" i="300"/>
  <c r="M980" i="300"/>
  <c r="L980" i="300"/>
  <c r="N980" i="300"/>
  <c r="L50" i="300"/>
  <c r="K50" i="300"/>
  <c r="N50" i="300"/>
  <c r="K56" i="300"/>
  <c r="K93" i="300"/>
  <c r="M93" i="300"/>
  <c r="L312" i="300"/>
  <c r="N312" i="300"/>
  <c r="M312" i="300"/>
  <c r="J31" i="300"/>
  <c r="N76" i="300"/>
  <c r="M76" i="300"/>
  <c r="L76" i="300"/>
  <c r="K76" i="300"/>
  <c r="J21" i="300"/>
  <c r="N48" i="300"/>
  <c r="M48" i="300"/>
  <c r="K48" i="300"/>
  <c r="K99" i="300"/>
  <c r="L99" i="300"/>
  <c r="Q15" i="300"/>
  <c r="T15" i="300" s="1"/>
  <c r="T1" i="300"/>
  <c r="L48" i="300"/>
  <c r="M51" i="300"/>
  <c r="N68" i="300"/>
  <c r="M68" i="300"/>
  <c r="K68" i="300"/>
  <c r="K155" i="300"/>
  <c r="N155" i="300"/>
  <c r="M155" i="300"/>
  <c r="L155" i="300"/>
  <c r="L68" i="300"/>
  <c r="L71" i="300"/>
  <c r="K71" i="300"/>
  <c r="M263" i="300"/>
  <c r="L263" i="300"/>
  <c r="N385" i="300"/>
  <c r="K439" i="300"/>
  <c r="L439" i="300"/>
  <c r="J41" i="300"/>
  <c r="N189" i="300"/>
  <c r="M189" i="300"/>
  <c r="L189" i="300"/>
  <c r="K189" i="300"/>
  <c r="J90" i="300"/>
  <c r="J171" i="300"/>
  <c r="J186" i="300"/>
  <c r="J196" i="300"/>
  <c r="J318" i="300"/>
  <c r="N209" i="300"/>
  <c r="K209" i="300"/>
  <c r="M241" i="300"/>
  <c r="L241" i="300"/>
  <c r="N241" i="300"/>
  <c r="K289" i="300"/>
  <c r="N390" i="300"/>
  <c r="L390" i="300"/>
  <c r="L418" i="300"/>
  <c r="K418" i="300"/>
  <c r="N418" i="300"/>
  <c r="M418" i="300"/>
  <c r="J534" i="300"/>
  <c r="L154" i="300"/>
  <c r="N154" i="300"/>
  <c r="N199" i="300"/>
  <c r="M199" i="300"/>
  <c r="L199" i="300"/>
  <c r="K199" i="300"/>
  <c r="N220" i="300"/>
  <c r="M220" i="300"/>
  <c r="L220" i="300"/>
  <c r="J286" i="300"/>
  <c r="J291" i="300"/>
  <c r="J336" i="300"/>
  <c r="M351" i="300"/>
  <c r="L351" i="300"/>
  <c r="K351" i="300"/>
  <c r="N443" i="300"/>
  <c r="M443" i="300"/>
  <c r="K443" i="300"/>
  <c r="L443" i="300"/>
  <c r="J130" i="300"/>
  <c r="J168" i="300"/>
  <c r="K220" i="300"/>
  <c r="L416" i="300"/>
  <c r="J421" i="300"/>
  <c r="N523" i="300"/>
  <c r="M523" i="300"/>
  <c r="L523" i="300"/>
  <c r="K523" i="300"/>
  <c r="K33" i="300"/>
  <c r="K135" i="300"/>
  <c r="L135" i="300"/>
  <c r="J159" i="300"/>
  <c r="N217" i="300"/>
  <c r="M217" i="300"/>
  <c r="L217" i="300"/>
  <c r="M223" i="300"/>
  <c r="N259" i="300"/>
  <c r="M259" i="300"/>
  <c r="K259" i="300"/>
  <c r="K295" i="300"/>
  <c r="M295" i="300"/>
  <c r="L295" i="300"/>
  <c r="K359" i="300"/>
  <c r="J384" i="300"/>
  <c r="N89" i="300"/>
  <c r="M89" i="300"/>
  <c r="L132" i="300"/>
  <c r="K205" i="300"/>
  <c r="N205" i="300"/>
  <c r="M205" i="300"/>
  <c r="N309" i="300"/>
  <c r="M309" i="300"/>
  <c r="N378" i="300"/>
  <c r="L378" i="300"/>
  <c r="K378" i="300"/>
  <c r="N24" i="300"/>
  <c r="N34" i="300"/>
  <c r="N54" i="300"/>
  <c r="M84" i="300"/>
  <c r="K89" i="300"/>
  <c r="M135" i="300"/>
  <c r="L202" i="300"/>
  <c r="K202" i="300"/>
  <c r="N202" i="300"/>
  <c r="J212" i="300"/>
  <c r="K217" i="300"/>
  <c r="L223" i="300"/>
  <c r="L259" i="300"/>
  <c r="J271" i="300"/>
  <c r="N295" i="300"/>
  <c r="J382" i="300"/>
  <c r="N431" i="300"/>
  <c r="L89" i="300"/>
  <c r="L142" i="300"/>
  <c r="K142" i="300"/>
  <c r="N142" i="300"/>
  <c r="L182" i="300"/>
  <c r="K182" i="300"/>
  <c r="N182" i="300"/>
  <c r="M182" i="300"/>
  <c r="N269" i="300"/>
  <c r="M269" i="300"/>
  <c r="L269" i="300"/>
  <c r="K269" i="300"/>
  <c r="K321" i="300"/>
  <c r="N321" i="300"/>
  <c r="M378" i="300"/>
  <c r="K417" i="300"/>
  <c r="L417" i="300"/>
  <c r="N417" i="300"/>
  <c r="M417" i="300"/>
  <c r="L426" i="300"/>
  <c r="K426" i="300"/>
  <c r="N426" i="300"/>
  <c r="K447" i="300"/>
  <c r="M447" i="300"/>
  <c r="N447" i="300"/>
  <c r="L447" i="300"/>
  <c r="J106" i="300"/>
  <c r="J146" i="300"/>
  <c r="N190" i="300"/>
  <c r="M190" i="300"/>
  <c r="L190" i="300"/>
  <c r="K190" i="300"/>
  <c r="M202" i="300"/>
  <c r="J218" i="300"/>
  <c r="L227" i="300"/>
  <c r="J232" i="300"/>
  <c r="K249" i="300"/>
  <c r="J262" i="300"/>
  <c r="M343" i="300"/>
  <c r="J206" i="300"/>
  <c r="J256" i="300"/>
  <c r="J306" i="300"/>
  <c r="J356" i="300"/>
  <c r="J446" i="300"/>
  <c r="K557" i="300"/>
  <c r="M557" i="300"/>
  <c r="N557" i="300"/>
  <c r="L557" i="300"/>
  <c r="J405" i="300"/>
  <c r="J430" i="300"/>
  <c r="J500" i="300"/>
  <c r="K593" i="300"/>
  <c r="N593" i="300"/>
  <c r="J242" i="300"/>
  <c r="J246" i="300"/>
  <c r="J292" i="300"/>
  <c r="J296" i="300"/>
  <c r="J346" i="300"/>
  <c r="J388" i="300"/>
  <c r="K427" i="300"/>
  <c r="M427" i="300"/>
  <c r="K466" i="300"/>
  <c r="K273" i="300"/>
  <c r="M273" i="300"/>
  <c r="N320" i="300"/>
  <c r="M320" i="300"/>
  <c r="L320" i="300"/>
  <c r="J455" i="300"/>
  <c r="J470" i="300"/>
  <c r="J494" i="300"/>
  <c r="N542" i="300"/>
  <c r="L542" i="300"/>
  <c r="J553" i="300"/>
  <c r="J484" i="300"/>
  <c r="J506" i="300"/>
  <c r="J176" i="300"/>
  <c r="J226" i="300"/>
  <c r="J276" i="300"/>
  <c r="J326" i="300"/>
  <c r="N364" i="300"/>
  <c r="J452" i="300"/>
  <c r="M542" i="300"/>
  <c r="N621" i="300"/>
  <c r="K621" i="300"/>
  <c r="M621" i="300"/>
  <c r="L621" i="300"/>
  <c r="N403" i="300"/>
  <c r="K403" i="300"/>
  <c r="M403" i="300"/>
  <c r="N442" i="300"/>
  <c r="L442" i="300"/>
  <c r="L488" i="300"/>
  <c r="N488" i="300"/>
  <c r="K488" i="300"/>
  <c r="L550" i="300"/>
  <c r="K550" i="300"/>
  <c r="N550" i="300"/>
  <c r="J216" i="300"/>
  <c r="J266" i="300"/>
  <c r="J316" i="300"/>
  <c r="J366" i="300"/>
  <c r="J420" i="300"/>
  <c r="J467" i="300"/>
  <c r="M476" i="300"/>
  <c r="L476" i="300"/>
  <c r="J505" i="300"/>
  <c r="J515" i="300"/>
  <c r="J565" i="300"/>
  <c r="K569" i="300"/>
  <c r="N569" i="300"/>
  <c r="J440" i="300"/>
  <c r="K495" i="300"/>
  <c r="L495" i="300"/>
  <c r="M631" i="300"/>
  <c r="L631" i="300"/>
  <c r="N642" i="300"/>
  <c r="L642" i="300"/>
  <c r="L649" i="300"/>
  <c r="K647" i="300"/>
  <c r="K589" i="300"/>
  <c r="M589" i="300"/>
  <c r="M683" i="300"/>
  <c r="M685" i="300"/>
  <c r="L685" i="300"/>
  <c r="K685" i="300"/>
  <c r="N685" i="300"/>
  <c r="M745" i="300"/>
  <c r="N753" i="300"/>
  <c r="L753" i="300"/>
  <c r="K775" i="300"/>
  <c r="M832" i="300"/>
  <c r="K832" i="300"/>
  <c r="N832" i="300"/>
  <c r="L832" i="300"/>
  <c r="L589" i="300"/>
  <c r="L713" i="300"/>
  <c r="K713" i="300"/>
  <c r="N713" i="300"/>
  <c r="M713" i="300"/>
  <c r="M734" i="300"/>
  <c r="K734" i="300"/>
  <c r="N734" i="300"/>
  <c r="L734" i="300"/>
  <c r="N589" i="300"/>
  <c r="L591" i="300"/>
  <c r="N591" i="300"/>
  <c r="M591" i="300"/>
  <c r="L625" i="300"/>
  <c r="N625" i="300"/>
  <c r="K625" i="300"/>
  <c r="N750" i="300"/>
  <c r="K750" i="300"/>
  <c r="K603" i="300"/>
  <c r="M624" i="300"/>
  <c r="N624" i="300"/>
  <c r="M625" i="300"/>
  <c r="L703" i="300"/>
  <c r="K703" i="300"/>
  <c r="N703" i="300"/>
  <c r="M703" i="300"/>
  <c r="M716" i="300"/>
  <c r="K716" i="300"/>
  <c r="K591" i="300"/>
  <c r="N660" i="300"/>
  <c r="M660" i="300"/>
  <c r="L660" i="300"/>
  <c r="J450" i="300"/>
  <c r="K479" i="300"/>
  <c r="L479" i="300"/>
  <c r="K496" i="300"/>
  <c r="L532" i="300"/>
  <c r="J605" i="300"/>
  <c r="K624" i="300"/>
  <c r="J682" i="300"/>
  <c r="L714" i="300"/>
  <c r="L716" i="300"/>
  <c r="N733" i="300"/>
  <c r="J582" i="300"/>
  <c r="J640" i="300"/>
  <c r="M866" i="300"/>
  <c r="K866" i="300"/>
  <c r="N866" i="300"/>
  <c r="L866" i="300"/>
  <c r="M772" i="300"/>
  <c r="N772" i="300"/>
  <c r="K772" i="300"/>
  <c r="L801" i="300"/>
  <c r="K583" i="300"/>
  <c r="M583" i="300"/>
  <c r="M665" i="300"/>
  <c r="L665" i="300"/>
  <c r="K665" i="300"/>
  <c r="N665" i="300"/>
  <c r="N670" i="300"/>
  <c r="L772" i="300"/>
  <c r="K776" i="300"/>
  <c r="N776" i="300"/>
  <c r="M776" i="300"/>
  <c r="L776" i="300"/>
  <c r="M930" i="300"/>
  <c r="J530" i="300"/>
  <c r="J610" i="300"/>
  <c r="J615" i="300"/>
  <c r="J681" i="300"/>
  <c r="M712" i="300"/>
  <c r="K712" i="300"/>
  <c r="J676" i="300"/>
  <c r="J720" i="300"/>
  <c r="M739" i="300"/>
  <c r="N773" i="300"/>
  <c r="L773" i="300"/>
  <c r="N788" i="300"/>
  <c r="M788" i="300"/>
  <c r="N841" i="300"/>
  <c r="M841" i="300"/>
  <c r="L841" i="300"/>
  <c r="K841" i="300"/>
  <c r="J861" i="300"/>
  <c r="N945" i="300"/>
  <c r="M945" i="300"/>
  <c r="L945" i="300"/>
  <c r="K945" i="300"/>
  <c r="J764" i="300"/>
  <c r="M829" i="300"/>
  <c r="N818" i="300"/>
  <c r="J755" i="300"/>
  <c r="J769" i="300"/>
  <c r="M957" i="300"/>
  <c r="K746" i="300"/>
  <c r="M746" i="300"/>
  <c r="L746" i="300"/>
  <c r="N746" i="300"/>
  <c r="J785" i="300"/>
  <c r="M807" i="300"/>
  <c r="N807" i="300"/>
  <c r="K813" i="300"/>
  <c r="J842" i="300"/>
  <c r="N880" i="300"/>
  <c r="L987" i="300"/>
  <c r="M987" i="300"/>
  <c r="L871" i="300"/>
  <c r="K871" i="300"/>
  <c r="J607" i="300"/>
  <c r="J650" i="300"/>
  <c r="J752" i="300"/>
  <c r="M893" i="300"/>
  <c r="M646" i="300"/>
  <c r="M702" i="300"/>
  <c r="L702" i="300"/>
  <c r="J731" i="300"/>
  <c r="N743" i="300"/>
  <c r="L743" i="300"/>
  <c r="L765" i="300"/>
  <c r="N765" i="300"/>
  <c r="M792" i="300"/>
  <c r="L792" i="300"/>
  <c r="N792" i="300"/>
  <c r="K792" i="300"/>
  <c r="M871" i="300"/>
  <c r="J637" i="300"/>
  <c r="J656" i="300"/>
  <c r="N821" i="300"/>
  <c r="J825" i="300"/>
  <c r="N871" i="300"/>
  <c r="M678" i="300"/>
  <c r="N845" i="300"/>
  <c r="M845" i="300"/>
  <c r="L845" i="300"/>
  <c r="K845" i="300"/>
  <c r="N969" i="300"/>
  <c r="M969" i="300"/>
  <c r="K969" i="300"/>
  <c r="M858" i="300"/>
  <c r="M909" i="300"/>
  <c r="N909" i="300"/>
  <c r="L909" i="300"/>
  <c r="K909" i="300"/>
  <c r="N783" i="300"/>
  <c r="L783" i="300"/>
  <c r="M814" i="300"/>
  <c r="K814" i="300"/>
  <c r="M853" i="300"/>
  <c r="M896" i="300"/>
  <c r="L896" i="300"/>
  <c r="K896" i="300"/>
  <c r="N896" i="300"/>
  <c r="J767" i="300"/>
  <c r="M874" i="300"/>
  <c r="N874" i="300"/>
  <c r="L874" i="300"/>
  <c r="J986" i="300"/>
  <c r="N912" i="300"/>
  <c r="M912" i="300"/>
  <c r="M978" i="300"/>
  <c r="K978" i="300"/>
  <c r="N978" i="300"/>
  <c r="L978" i="300"/>
  <c r="J757" i="300"/>
  <c r="J854" i="300"/>
  <c r="J859" i="300"/>
  <c r="K912" i="300"/>
  <c r="J805" i="300"/>
  <c r="J867" i="300"/>
  <c r="K870" i="300"/>
  <c r="N870" i="300"/>
  <c r="M870" i="300"/>
  <c r="L870" i="300"/>
  <c r="J887" i="300"/>
  <c r="M903" i="300"/>
  <c r="L903" i="300"/>
  <c r="K903" i="300"/>
  <c r="J907" i="300"/>
  <c r="L912" i="300"/>
  <c r="N937" i="300"/>
  <c r="L937" i="300"/>
  <c r="K937" i="300"/>
  <c r="J939" i="300"/>
  <c r="N960" i="300"/>
  <c r="J977" i="300"/>
  <c r="M923" i="300"/>
  <c r="K992" i="300"/>
  <c r="N992" i="300"/>
  <c r="J817" i="300"/>
  <c r="J881" i="300"/>
  <c r="J891" i="300"/>
  <c r="J901" i="300"/>
  <c r="N967" i="300"/>
  <c r="L967" i="300"/>
  <c r="K981" i="300"/>
  <c r="N981" i="300"/>
  <c r="L992" i="300"/>
  <c r="J949" i="300"/>
  <c r="M996" i="300"/>
  <c r="K996" i="300"/>
  <c r="K932" i="300"/>
  <c r="N932" i="300"/>
  <c r="M932" i="300"/>
  <c r="L932" i="300"/>
  <c r="K936" i="300"/>
  <c r="L996" i="300"/>
  <c r="L929" i="300"/>
  <c r="M929" i="300"/>
  <c r="N996" i="300"/>
  <c r="J869" i="300"/>
  <c r="N952" i="300"/>
  <c r="K956" i="300"/>
  <c r="M1004" i="300"/>
  <c r="J921" i="300"/>
  <c r="J941" i="300"/>
  <c r="J951" i="300"/>
  <c r="J961" i="300"/>
  <c r="J979" i="300"/>
  <c r="J1001" i="300"/>
  <c r="K491" i="300" l="1"/>
  <c r="K578" i="300"/>
  <c r="L763" i="300"/>
  <c r="K350" i="300"/>
  <c r="K436" i="300"/>
  <c r="M868" i="300"/>
  <c r="L596" i="300"/>
  <c r="M596" i="300"/>
  <c r="N36" i="300"/>
  <c r="M873" i="300"/>
  <c r="K645" i="300"/>
  <c r="N957" i="300"/>
  <c r="N873" i="300"/>
  <c r="L381" i="300"/>
  <c r="K301" i="300"/>
  <c r="K725" i="300"/>
  <c r="N576" i="300"/>
  <c r="M599" i="300"/>
  <c r="L179" i="300"/>
  <c r="M179" i="300"/>
  <c r="K702" i="300"/>
  <c r="L427" i="300"/>
  <c r="K353" i="300"/>
  <c r="N735" i="300"/>
  <c r="M899" i="300"/>
  <c r="M820" i="300"/>
  <c r="N853" i="300"/>
  <c r="K807" i="300"/>
  <c r="K957" i="300"/>
  <c r="L750" i="300"/>
  <c r="N573" i="300"/>
  <c r="K599" i="300"/>
  <c r="L321" i="300"/>
  <c r="K164" i="300"/>
  <c r="M416" i="300"/>
  <c r="K385" i="300"/>
  <c r="L66" i="300"/>
  <c r="M549" i="300"/>
  <c r="M735" i="300"/>
  <c r="N158" i="300"/>
  <c r="L30" i="300"/>
  <c r="M879" i="300"/>
  <c r="N820" i="300"/>
  <c r="L858" i="300"/>
  <c r="M608" i="300"/>
  <c r="K573" i="300"/>
  <c r="N521" i="300"/>
  <c r="K483" i="300"/>
  <c r="K227" i="300"/>
  <c r="M261" i="300"/>
  <c r="K416" i="300"/>
  <c r="L385" i="300"/>
  <c r="N93" i="300"/>
  <c r="N341" i="300"/>
  <c r="K29" i="300"/>
  <c r="N879" i="300"/>
  <c r="L573" i="300"/>
  <c r="N279" i="300"/>
  <c r="M692" i="300"/>
  <c r="K239" i="300"/>
  <c r="K868" i="300"/>
  <c r="L890" i="300"/>
  <c r="L989" i="300"/>
  <c r="K646" i="300"/>
  <c r="K850" i="300"/>
  <c r="K596" i="300"/>
  <c r="L722" i="300"/>
  <c r="K611" i="300"/>
  <c r="N381" i="300"/>
  <c r="L239" i="300"/>
  <c r="M890" i="300"/>
  <c r="K729" i="300"/>
  <c r="N722" i="300"/>
  <c r="M611" i="300"/>
  <c r="L410" i="300"/>
  <c r="N433" i="300"/>
  <c r="N349" i="300"/>
  <c r="N239" i="300"/>
  <c r="N929" i="300"/>
  <c r="M884" i="300"/>
  <c r="L729" i="300"/>
  <c r="K743" i="300"/>
  <c r="M840" i="300"/>
  <c r="N987" i="300"/>
  <c r="L712" i="300"/>
  <c r="L886" i="300"/>
  <c r="N532" i="300"/>
  <c r="K576" i="300"/>
  <c r="M569" i="300"/>
  <c r="N273" i="300"/>
  <c r="L593" i="300"/>
  <c r="L343" i="300"/>
  <c r="M436" i="300"/>
  <c r="N375" i="300"/>
  <c r="K309" i="300"/>
  <c r="K223" i="300"/>
  <c r="M154" i="300"/>
  <c r="M439" i="300"/>
  <c r="K263" i="300"/>
  <c r="M230" i="300"/>
  <c r="M72" i="300"/>
  <c r="M981" i="300"/>
  <c r="K456" i="300"/>
  <c r="M989" i="300"/>
  <c r="K695" i="300"/>
  <c r="M483" i="300"/>
  <c r="L36" i="300"/>
  <c r="M100" i="300"/>
  <c r="N357" i="300"/>
  <c r="K245" i="300"/>
  <c r="K988" i="300"/>
  <c r="M918" i="300"/>
  <c r="K614" i="300"/>
  <c r="L69" i="300"/>
  <c r="N988" i="300"/>
  <c r="N918" i="300"/>
  <c r="M950" i="300"/>
  <c r="K360" i="300"/>
  <c r="L645" i="300"/>
  <c r="N483" i="300"/>
  <c r="N350" i="300"/>
  <c r="K84" i="300"/>
  <c r="L394" i="300"/>
  <c r="K51" i="300"/>
  <c r="N200" i="300"/>
  <c r="M200" i="300"/>
  <c r="N748" i="300"/>
  <c r="N671" i="300"/>
  <c r="K429" i="300"/>
  <c r="K748" i="300"/>
  <c r="L496" i="300"/>
  <c r="L671" i="300"/>
  <c r="M852" i="300"/>
  <c r="K671" i="300"/>
  <c r="M97" i="300"/>
  <c r="N692" i="300"/>
  <c r="M578" i="300"/>
  <c r="L614" i="300"/>
  <c r="N230" i="300"/>
  <c r="L51" i="300"/>
  <c r="L360" i="300"/>
  <c r="L985" i="300"/>
  <c r="M988" i="300"/>
  <c r="L879" i="300"/>
  <c r="K890" i="300"/>
  <c r="K989" i="300"/>
  <c r="N725" i="300"/>
  <c r="K880" i="300"/>
  <c r="M748" i="300"/>
  <c r="M659" i="300"/>
  <c r="N578" i="300"/>
  <c r="M614" i="300"/>
  <c r="L387" i="300"/>
  <c r="M349" i="300"/>
  <c r="K170" i="300"/>
  <c r="N360" i="300"/>
  <c r="M69" i="300"/>
  <c r="L39" i="300"/>
  <c r="L935" i="300"/>
  <c r="K946" i="300"/>
  <c r="M804" i="300"/>
  <c r="M387" i="300"/>
  <c r="N261" i="300"/>
  <c r="L170" i="300"/>
  <c r="M39" i="300"/>
  <c r="L918" i="300"/>
  <c r="N886" i="300"/>
  <c r="N496" i="300"/>
  <c r="K547" i="300"/>
  <c r="L611" i="300"/>
  <c r="N387" i="300"/>
  <c r="K261" i="300"/>
  <c r="K36" i="300"/>
  <c r="M301" i="300"/>
  <c r="N66" i="300"/>
  <c r="N170" i="300"/>
  <c r="N40" i="300"/>
  <c r="N39" i="300"/>
  <c r="M24" i="300"/>
  <c r="K40" i="300"/>
  <c r="N231" i="300"/>
  <c r="M40" i="300"/>
  <c r="L84" i="300"/>
  <c r="L820" i="300"/>
  <c r="L873" i="300"/>
  <c r="K852" i="300"/>
  <c r="L608" i="300"/>
  <c r="L576" i="300"/>
  <c r="K692" i="300"/>
  <c r="L429" i="300"/>
  <c r="N329" i="300"/>
  <c r="M158" i="300"/>
  <c r="M350" i="300"/>
  <c r="K230" i="300"/>
  <c r="N74" i="300"/>
  <c r="M394" i="300"/>
  <c r="K138" i="300"/>
  <c r="K363" i="300"/>
  <c r="K58" i="300"/>
  <c r="M30" i="300"/>
  <c r="M71" i="300"/>
  <c r="L200" i="300"/>
  <c r="L54" i="300"/>
  <c r="K899" i="300"/>
  <c r="N884" i="300"/>
  <c r="N858" i="300"/>
  <c r="M662" i="300"/>
  <c r="L655" i="300"/>
  <c r="N899" i="300"/>
  <c r="K964" i="300"/>
  <c r="N662" i="300"/>
  <c r="K567" i="300"/>
  <c r="N745" i="300"/>
  <c r="M756" i="300"/>
  <c r="N456" i="300"/>
  <c r="M251" i="300"/>
  <c r="L456" i="300"/>
  <c r="L923" i="300"/>
  <c r="L884" i="300"/>
  <c r="M897" i="300"/>
  <c r="M695" i="300"/>
  <c r="N121" i="300"/>
  <c r="N389" i="300"/>
  <c r="L100" i="300"/>
  <c r="K765" i="300"/>
  <c r="N100" i="300"/>
  <c r="N863" i="300"/>
  <c r="N401" i="300"/>
  <c r="M514" i="300"/>
  <c r="K442" i="300"/>
  <c r="M700" i="300"/>
  <c r="N683" i="300"/>
  <c r="N327" i="300"/>
  <c r="K364" i="300"/>
  <c r="L788" i="300"/>
  <c r="M694" i="300"/>
  <c r="N694" i="300"/>
  <c r="K395" i="300"/>
  <c r="N544" i="300"/>
  <c r="M787" i="300"/>
  <c r="L204" i="300"/>
  <c r="N836" i="300"/>
  <c r="L643" i="300"/>
  <c r="L415" i="300"/>
  <c r="K822" i="300"/>
  <c r="M927" i="300"/>
  <c r="L836" i="300"/>
  <c r="M664" i="300"/>
  <c r="M415" i="300"/>
  <c r="K195" i="300"/>
  <c r="K28" i="300"/>
  <c r="M991" i="300"/>
  <c r="L927" i="300"/>
  <c r="M28" i="300"/>
  <c r="N787" i="300"/>
  <c r="L380" i="300"/>
  <c r="N243" i="300"/>
  <c r="N28" i="300"/>
  <c r="K927" i="300"/>
  <c r="K836" i="300"/>
  <c r="M180" i="300"/>
  <c r="L243" i="300"/>
  <c r="N991" i="300"/>
  <c r="M821" i="300"/>
  <c r="L822" i="300"/>
  <c r="L991" i="300"/>
  <c r="L821" i="300"/>
  <c r="N822" i="300"/>
  <c r="K688" i="300"/>
  <c r="L787" i="300"/>
  <c r="M466" i="300"/>
  <c r="M243" i="300"/>
  <c r="K1009" i="300"/>
  <c r="N395" i="300"/>
  <c r="N519" i="300"/>
  <c r="L947" i="300"/>
  <c r="N1009" i="300"/>
  <c r="K544" i="300"/>
  <c r="N466" i="300"/>
  <c r="L395" i="300"/>
  <c r="M444" i="300"/>
  <c r="L554" i="300"/>
  <c r="L485" i="300"/>
  <c r="K191" i="300"/>
  <c r="K204" i="300"/>
  <c r="N195" i="300"/>
  <c r="N191" i="300"/>
  <c r="L931" i="300"/>
  <c r="M1005" i="300"/>
  <c r="L1009" i="300"/>
  <c r="L544" i="300"/>
  <c r="L630" i="300"/>
  <c r="K415" i="300"/>
  <c r="K302" i="300"/>
  <c r="L191" i="300"/>
  <c r="M236" i="300"/>
  <c r="M204" i="300"/>
  <c r="N948" i="300"/>
  <c r="K863" i="300"/>
  <c r="M630" i="300"/>
  <c r="L389" i="300"/>
  <c r="K834" i="300"/>
  <c r="K518" i="300"/>
  <c r="N1005" i="300"/>
  <c r="N533" i="300"/>
  <c r="K843" i="300"/>
  <c r="N843" i="300"/>
  <c r="K533" i="300"/>
  <c r="N942" i="300"/>
  <c r="K895" i="300"/>
  <c r="L222" i="300"/>
  <c r="K999" i="300"/>
  <c r="M999" i="300"/>
  <c r="L999" i="300"/>
  <c r="L724" i="300"/>
  <c r="K801" i="300"/>
  <c r="L540" i="300"/>
  <c r="M669" i="300"/>
  <c r="K419" i="300"/>
  <c r="K464" i="300"/>
  <c r="L749" i="300"/>
  <c r="N998" i="300"/>
  <c r="N669" i="300"/>
  <c r="L419" i="300"/>
  <c r="L464" i="300"/>
  <c r="L280" i="300"/>
  <c r="M280" i="300"/>
  <c r="L766" i="300"/>
  <c r="K524" i="300"/>
  <c r="N369" i="300"/>
  <c r="N419" i="300"/>
  <c r="K910" i="300"/>
  <c r="M464" i="300"/>
  <c r="L911" i="300"/>
  <c r="M552" i="300"/>
  <c r="L119" i="300"/>
  <c r="M330" i="300"/>
  <c r="N1006" i="300"/>
  <c r="N664" i="300"/>
  <c r="L828" i="300"/>
  <c r="L307" i="300"/>
  <c r="K737" i="300"/>
  <c r="L737" i="300"/>
  <c r="N319" i="300"/>
  <c r="M396" i="300"/>
  <c r="M691" i="300"/>
  <c r="M737" i="300"/>
  <c r="K370" i="300"/>
  <c r="K240" i="300"/>
  <c r="N601" i="300"/>
  <c r="K307" i="300"/>
  <c r="N125" i="300"/>
  <c r="M1003" i="300"/>
  <c r="L373" i="300"/>
  <c r="L751" i="300"/>
  <c r="L497" i="300"/>
  <c r="K397" i="300"/>
  <c r="M492" i="300"/>
  <c r="N502" i="300"/>
  <c r="L1012" i="300"/>
  <c r="L1010" i="300"/>
  <c r="N770" i="300"/>
  <c r="K563" i="300"/>
  <c r="K632" i="300"/>
  <c r="L809" i="300"/>
  <c r="M803" i="300"/>
  <c r="L448" i="300"/>
  <c r="N803" i="300"/>
  <c r="M953" i="300"/>
  <c r="K724" i="300"/>
  <c r="K730" i="300"/>
  <c r="L632" i="300"/>
  <c r="N762" i="300"/>
  <c r="L249" i="300"/>
  <c r="L340" i="300"/>
  <c r="K985" i="300"/>
  <c r="K279" i="300"/>
  <c r="M985" i="300"/>
  <c r="M760" i="300"/>
  <c r="K521" i="300"/>
  <c r="M722" i="300"/>
  <c r="L258" i="300"/>
  <c r="K144" i="300"/>
  <c r="K285" i="300"/>
  <c r="N33" i="300"/>
  <c r="N425" i="300"/>
  <c r="L363" i="300"/>
  <c r="N69" i="300"/>
  <c r="N760" i="300"/>
  <c r="K401" i="300"/>
  <c r="L761" i="300"/>
  <c r="L741" i="300"/>
  <c r="K425" i="300"/>
  <c r="L747" i="300"/>
  <c r="M632" i="300"/>
  <c r="M775" i="300"/>
  <c r="L853" i="300"/>
  <c r="L880" i="300"/>
  <c r="M753" i="300"/>
  <c r="L521" i="300"/>
  <c r="N535" i="300"/>
  <c r="M697" i="300"/>
  <c r="M258" i="300"/>
  <c r="M340" i="300"/>
  <c r="K433" i="300"/>
  <c r="L425" i="300"/>
  <c r="N363" i="300"/>
  <c r="K236" i="300"/>
  <c r="N30" i="300"/>
  <c r="L42" i="300"/>
  <c r="M67" i="300"/>
  <c r="K760" i="300"/>
  <c r="L138" i="300"/>
  <c r="N666" i="300"/>
  <c r="K498" i="300"/>
  <c r="M888" i="300"/>
  <c r="L549" i="300"/>
  <c r="K608" i="300"/>
  <c r="L666" i="300"/>
  <c r="L952" i="300"/>
  <c r="K535" i="300"/>
  <c r="K601" i="300"/>
  <c r="M329" i="300"/>
  <c r="K697" i="300"/>
  <c r="N258" i="300"/>
  <c r="M433" i="300"/>
  <c r="N302" i="300"/>
  <c r="L236" i="300"/>
  <c r="N152" i="300"/>
  <c r="N936" i="300"/>
  <c r="M943" i="300"/>
  <c r="M855" i="300"/>
  <c r="M401" i="300"/>
  <c r="M502" i="300"/>
  <c r="M279" i="300"/>
  <c r="N227" i="300"/>
  <c r="K158" i="300"/>
  <c r="N394" i="300"/>
  <c r="K396" i="300"/>
  <c r="L943" i="300"/>
  <c r="M823" i="300"/>
  <c r="M751" i="300"/>
  <c r="L538" i="300"/>
  <c r="K502" i="300"/>
  <c r="N943" i="300"/>
  <c r="K823" i="300"/>
  <c r="N751" i="300"/>
  <c r="L533" i="300"/>
  <c r="K592" i="300"/>
  <c r="L185" i="300"/>
  <c r="N857" i="300"/>
  <c r="M680" i="300"/>
  <c r="M895" i="300"/>
  <c r="M875" i="300"/>
  <c r="N688" i="300"/>
  <c r="M709" i="300"/>
  <c r="N453" i="300"/>
  <c r="K501" i="300"/>
  <c r="N520" i="300"/>
  <c r="N117" i="300"/>
  <c r="K700" i="300"/>
  <c r="K453" i="300"/>
  <c r="N501" i="300"/>
  <c r="M926" i="300"/>
  <c r="N782" i="300"/>
  <c r="L636" i="300"/>
  <c r="L492" i="300"/>
  <c r="M501" i="300"/>
  <c r="M345" i="300"/>
  <c r="N317" i="300"/>
  <c r="M960" i="300"/>
  <c r="L688" i="300"/>
  <c r="M597" i="300"/>
  <c r="N185" i="300"/>
  <c r="N837" i="300"/>
  <c r="L837" i="300"/>
  <c r="N956" i="300"/>
  <c r="M948" i="300"/>
  <c r="K538" i="300"/>
  <c r="N657" i="300"/>
  <c r="N240" i="300"/>
  <c r="N165" i="300"/>
  <c r="N938" i="300"/>
  <c r="M641" i="300"/>
  <c r="K641" i="300"/>
  <c r="M55" i="300"/>
  <c r="L55" i="300"/>
  <c r="L651" i="300"/>
  <c r="K651" i="300"/>
  <c r="N651" i="300"/>
  <c r="M651" i="300"/>
  <c r="K313" i="300"/>
  <c r="L313" i="300"/>
  <c r="K153" i="300"/>
  <c r="M153" i="300"/>
  <c r="L153" i="300"/>
  <c r="L633" i="300"/>
  <c r="N633" i="300"/>
  <c r="M633" i="300"/>
  <c r="L686" i="300"/>
  <c r="N686" i="300"/>
  <c r="K686" i="300"/>
  <c r="M686" i="300"/>
  <c r="N143" i="300"/>
  <c r="K143" i="300"/>
  <c r="M143" i="300"/>
  <c r="L143" i="300"/>
  <c r="N210" i="300"/>
  <c r="K210" i="300"/>
  <c r="M134" i="300"/>
  <c r="K134" i="300"/>
  <c r="N727" i="300"/>
  <c r="K727" i="300"/>
  <c r="M727" i="300"/>
  <c r="L183" i="300"/>
  <c r="K183" i="300"/>
  <c r="K756" i="300"/>
  <c r="L368" i="300"/>
  <c r="N127" i="300"/>
  <c r="K793" i="300"/>
  <c r="L793" i="300"/>
  <c r="L894" i="300"/>
  <c r="N894" i="300"/>
  <c r="M149" i="300"/>
  <c r="K149" i="300"/>
  <c r="K15" i="300"/>
  <c r="N15" i="300"/>
  <c r="M894" i="300"/>
  <c r="N754" i="300"/>
  <c r="L727" i="300"/>
  <c r="L567" i="300"/>
  <c r="N476" i="300"/>
  <c r="M613" i="300"/>
  <c r="K673" i="300"/>
  <c r="N407" i="300"/>
  <c r="M283" i="300"/>
  <c r="M368" i="300"/>
  <c r="K121" i="300"/>
  <c r="M367" i="300"/>
  <c r="L299" i="300"/>
  <c r="M108" i="300"/>
  <c r="K127" i="300"/>
  <c r="K23" i="300"/>
  <c r="L799" i="300"/>
  <c r="M799" i="300"/>
  <c r="K799" i="300"/>
  <c r="N799" i="300"/>
  <c r="L87" i="300"/>
  <c r="M87" i="300"/>
  <c r="N635" i="300"/>
  <c r="K635" i="300"/>
  <c r="N424" i="300"/>
  <c r="M424" i="300"/>
  <c r="L424" i="300"/>
  <c r="M177" i="300"/>
  <c r="L177" i="300"/>
  <c r="K489" i="300"/>
  <c r="N489" i="300"/>
  <c r="M489" i="300"/>
  <c r="L489" i="300"/>
  <c r="M974" i="300"/>
  <c r="L974" i="300"/>
  <c r="M564" i="300"/>
  <c r="N564" i="300"/>
  <c r="L564" i="300"/>
  <c r="N940" i="300"/>
  <c r="K940" i="300"/>
  <c r="M940" i="300"/>
  <c r="N37" i="300"/>
  <c r="K37" i="300"/>
  <c r="M718" i="300"/>
  <c r="L718" i="300"/>
  <c r="N704" i="300"/>
  <c r="L704" i="300"/>
  <c r="M371" i="300"/>
  <c r="L371" i="300"/>
  <c r="K371" i="300"/>
  <c r="N253" i="300"/>
  <c r="K253" i="300"/>
  <c r="M253" i="300"/>
  <c r="M559" i="300"/>
  <c r="K559" i="300"/>
  <c r="L60" i="300"/>
  <c r="M60" i="300"/>
  <c r="K833" i="300"/>
  <c r="N833" i="300"/>
  <c r="M833" i="300"/>
  <c r="K598" i="300"/>
  <c r="N598" i="300"/>
  <c r="M598" i="300"/>
  <c r="N581" i="300"/>
  <c r="M581" i="300"/>
  <c r="M563" i="300"/>
  <c r="K424" i="300"/>
  <c r="K780" i="300"/>
  <c r="N780" i="300"/>
  <c r="L780" i="300"/>
  <c r="N846" i="300"/>
  <c r="K846" i="300"/>
  <c r="M928" i="300"/>
  <c r="K928" i="300"/>
  <c r="N928" i="300"/>
  <c r="N298" i="300"/>
  <c r="M298" i="300"/>
  <c r="L298" i="300"/>
  <c r="K298" i="300"/>
  <c r="L936" i="300"/>
  <c r="L795" i="300"/>
  <c r="N795" i="300"/>
  <c r="M1013" i="300"/>
  <c r="N1013" i="300"/>
  <c r="K634" i="300"/>
  <c r="N634" i="300"/>
  <c r="K717" i="300"/>
  <c r="N717" i="300"/>
  <c r="M717" i="300"/>
  <c r="N219" i="300"/>
  <c r="M219" i="300"/>
  <c r="L219" i="300"/>
  <c r="K219" i="300"/>
  <c r="L674" i="300"/>
  <c r="K674" i="300"/>
  <c r="K438" i="300"/>
  <c r="L438" i="300"/>
  <c r="N438" i="300"/>
  <c r="M438" i="300"/>
  <c r="L740" i="300"/>
  <c r="N740" i="300"/>
  <c r="M740" i="300"/>
  <c r="K740" i="300"/>
  <c r="M733" i="300"/>
  <c r="K733" i="300"/>
  <c r="N166" i="300"/>
  <c r="L166" i="300"/>
  <c r="K166" i="300"/>
  <c r="M545" i="300"/>
  <c r="L545" i="300"/>
  <c r="K545" i="300"/>
  <c r="N545" i="300"/>
  <c r="L833" i="300"/>
  <c r="N883" i="300"/>
  <c r="N801" i="300"/>
  <c r="L622" i="300"/>
  <c r="K954" i="300"/>
  <c r="M919" i="300"/>
  <c r="L910" i="300"/>
  <c r="M970" i="300"/>
  <c r="K892" i="300"/>
  <c r="N707" i="300"/>
  <c r="L846" i="300"/>
  <c r="K897" i="300"/>
  <c r="K704" i="300"/>
  <c r="M754" i="300"/>
  <c r="N622" i="300"/>
  <c r="N567" i="300"/>
  <c r="M779" i="300"/>
  <c r="L577" i="300"/>
  <c r="K564" i="300"/>
  <c r="K407" i="300"/>
  <c r="K283" i="300"/>
  <c r="L121" i="300"/>
  <c r="N367" i="300"/>
  <c r="K287" i="300"/>
  <c r="M15" i="300"/>
  <c r="L486" i="300"/>
  <c r="M486" i="300"/>
  <c r="K486" i="300"/>
  <c r="N137" i="300"/>
  <c r="M137" i="300"/>
  <c r="N813" i="300"/>
  <c r="L813" i="300"/>
  <c r="N959" i="300"/>
  <c r="K959" i="300"/>
  <c r="L778" i="300"/>
  <c r="N778" i="300"/>
  <c r="K561" i="300"/>
  <c r="M561" i="300"/>
  <c r="K277" i="300"/>
  <c r="L277" i="300"/>
  <c r="M59" i="300"/>
  <c r="N59" i="300"/>
  <c r="L59" i="300"/>
  <c r="M917" i="300"/>
  <c r="N917" i="300"/>
  <c r="L917" i="300"/>
  <c r="K917" i="300"/>
  <c r="L673" i="300"/>
  <c r="N673" i="300"/>
  <c r="L114" i="300"/>
  <c r="K114" i="300"/>
  <c r="N114" i="300"/>
  <c r="K315" i="300"/>
  <c r="N315" i="300"/>
  <c r="M315" i="300"/>
  <c r="M826" i="300"/>
  <c r="K826" i="300"/>
  <c r="N826" i="300"/>
  <c r="L541" i="300"/>
  <c r="K541" i="300"/>
  <c r="M541" i="300"/>
  <c r="L22" i="300"/>
  <c r="N22" i="300"/>
  <c r="K509" i="300"/>
  <c r="M509" i="300"/>
  <c r="L509" i="300"/>
  <c r="L810" i="300"/>
  <c r="N810" i="300"/>
  <c r="M359" i="300"/>
  <c r="L359" i="300"/>
  <c r="N359" i="300"/>
  <c r="N600" i="300"/>
  <c r="M600" i="300"/>
  <c r="K600" i="300"/>
  <c r="L600" i="300"/>
  <c r="L883" i="300"/>
  <c r="M648" i="300"/>
  <c r="K613" i="300"/>
  <c r="N563" i="300"/>
  <c r="N486" i="300"/>
  <c r="K368" i="300"/>
  <c r="M114" i="300"/>
  <c r="L37" i="300"/>
  <c r="K626" i="300"/>
  <c r="N626" i="300"/>
  <c r="M626" i="300"/>
  <c r="M354" i="300"/>
  <c r="N354" i="300"/>
  <c r="L297" i="300"/>
  <c r="L796" i="300"/>
  <c r="K796" i="300"/>
  <c r="N796" i="300"/>
  <c r="N508" i="300"/>
  <c r="L508" i="300"/>
  <c r="N208" i="300"/>
  <c r="M208" i="300"/>
  <c r="L208" i="300"/>
  <c r="K208" i="300"/>
  <c r="M1011" i="300"/>
  <c r="L1011" i="300"/>
  <c r="N1011" i="300"/>
  <c r="K1011" i="300"/>
  <c r="L323" i="300"/>
  <c r="M323" i="300"/>
  <c r="N323" i="300"/>
  <c r="N922" i="300"/>
  <c r="K922" i="300"/>
  <c r="M922" i="300"/>
  <c r="L571" i="300"/>
  <c r="K571" i="300"/>
  <c r="K714" i="300"/>
  <c r="N714" i="300"/>
  <c r="M714" i="300"/>
  <c r="M173" i="300"/>
  <c r="N173" i="300"/>
  <c r="N892" i="300"/>
  <c r="K810" i="300"/>
  <c r="M606" i="300"/>
  <c r="L940" i="300"/>
  <c r="M916" i="300"/>
  <c r="M954" i="300"/>
  <c r="L919" i="300"/>
  <c r="N718" i="300"/>
  <c r="M846" i="300"/>
  <c r="L897" i="300"/>
  <c r="M796" i="300"/>
  <c r="N784" i="300"/>
  <c r="M679" i="300"/>
  <c r="K590" i="300"/>
  <c r="N756" i="300"/>
  <c r="M781" i="300"/>
  <c r="M577" i="300"/>
  <c r="L634" i="300"/>
  <c r="N153" i="300"/>
  <c r="M235" i="300"/>
  <c r="M198" i="300"/>
  <c r="K188" i="300"/>
  <c r="L137" i="300"/>
  <c r="K358" i="300"/>
  <c r="N287" i="300"/>
  <c r="N719" i="300"/>
  <c r="K719" i="300"/>
  <c r="L719" i="300"/>
  <c r="L92" i="300"/>
  <c r="K92" i="300"/>
  <c r="N92" i="300"/>
  <c r="M92" i="300"/>
  <c r="K82" i="300"/>
  <c r="L82" i="300"/>
  <c r="N82" i="300"/>
  <c r="M82" i="300"/>
  <c r="M374" i="300"/>
  <c r="N374" i="300"/>
  <c r="L374" i="300"/>
  <c r="K374" i="300"/>
  <c r="N848" i="300"/>
  <c r="L848" i="300"/>
  <c r="N774" i="300"/>
  <c r="M774" i="300"/>
  <c r="K774" i="300"/>
  <c r="L774" i="300"/>
  <c r="L811" i="300"/>
  <c r="M811" i="300"/>
  <c r="M623" i="300"/>
  <c r="L623" i="300"/>
  <c r="K623" i="300"/>
  <c r="K900" i="300"/>
  <c r="M900" i="300"/>
  <c r="L900" i="300"/>
  <c r="K49" i="300"/>
  <c r="M49" i="300"/>
  <c r="L49" i="300"/>
  <c r="K1002" i="300"/>
  <c r="N1002" i="300"/>
  <c r="N355" i="300"/>
  <c r="K355" i="300"/>
  <c r="M355" i="300"/>
  <c r="L355" i="300"/>
  <c r="K622" i="300"/>
  <c r="K618" i="300"/>
  <c r="M618" i="300"/>
  <c r="N297" i="300"/>
  <c r="L976" i="300"/>
  <c r="N976" i="300"/>
  <c r="K976" i="300"/>
  <c r="N551" i="300"/>
  <c r="K551" i="300"/>
  <c r="M551" i="300"/>
  <c r="M687" i="300"/>
  <c r="K687" i="300"/>
  <c r="K213" i="300"/>
  <c r="N213" i="300"/>
  <c r="N78" i="300"/>
  <c r="M78" i="300"/>
  <c r="K78" i="300"/>
  <c r="L78" i="300"/>
  <c r="K960" i="300"/>
  <c r="M813" i="300"/>
  <c r="K1008" i="300"/>
  <c r="K856" i="300"/>
  <c r="L687" i="300"/>
  <c r="L784" i="300"/>
  <c r="K679" i="300"/>
  <c r="N561" i="300"/>
  <c r="M539" i="300"/>
  <c r="M183" i="300"/>
  <c r="N235" i="300"/>
  <c r="N177" i="300"/>
  <c r="N44" i="300"/>
  <c r="L278" i="300"/>
  <c r="L188" i="300"/>
  <c r="L173" i="300"/>
  <c r="N277" i="300"/>
  <c r="M22" i="300"/>
  <c r="N358" i="300"/>
  <c r="K101" i="300"/>
  <c r="K111" i="300"/>
  <c r="L111" i="300"/>
  <c r="L794" i="300"/>
  <c r="N794" i="300"/>
  <c r="N379" i="300"/>
  <c r="L379" i="300"/>
  <c r="N512" i="300"/>
  <c r="K512" i="300"/>
  <c r="M192" i="300"/>
  <c r="L192" i="300"/>
  <c r="K192" i="300"/>
  <c r="N192" i="300"/>
  <c r="N586" i="300"/>
  <c r="L586" i="300"/>
  <c r="L781" i="300"/>
  <c r="K781" i="300"/>
  <c r="N920" i="300"/>
  <c r="K920" i="300"/>
  <c r="K510" i="300"/>
  <c r="M510" i="300"/>
  <c r="M639" i="300"/>
  <c r="L831" i="300"/>
  <c r="M831" i="300"/>
  <c r="N672" i="300"/>
  <c r="M672" i="300"/>
  <c r="M86" i="300"/>
  <c r="L86" i="300"/>
  <c r="L172" i="300"/>
  <c r="K172" i="300"/>
  <c r="N172" i="300"/>
  <c r="K377" i="300"/>
  <c r="N377" i="300"/>
  <c r="M377" i="300"/>
  <c r="L377" i="300"/>
  <c r="L335" i="300"/>
  <c r="K335" i="300"/>
  <c r="N335" i="300"/>
  <c r="M335" i="300"/>
  <c r="M221" i="300"/>
  <c r="K221" i="300"/>
  <c r="N383" i="300"/>
  <c r="M383" i="300"/>
  <c r="L383" i="300"/>
  <c r="K383" i="300"/>
  <c r="K766" i="300"/>
  <c r="N766" i="300"/>
  <c r="L332" i="300"/>
  <c r="M332" i="300"/>
  <c r="M237" i="300"/>
  <c r="L237" i="300"/>
  <c r="M431" i="300"/>
  <c r="K431" i="300"/>
  <c r="L916" i="300"/>
  <c r="N916" i="300"/>
  <c r="K606" i="300"/>
  <c r="L606" i="300"/>
  <c r="K267" i="300"/>
  <c r="N267" i="300"/>
  <c r="M267" i="300"/>
  <c r="N771" i="300"/>
  <c r="M771" i="300"/>
  <c r="L771" i="300"/>
  <c r="K771" i="300"/>
  <c r="L516" i="300"/>
  <c r="K516" i="300"/>
  <c r="M487" i="300"/>
  <c r="N487" i="300"/>
  <c r="L487" i="300"/>
  <c r="K487" i="300"/>
  <c r="M670" i="300"/>
  <c r="K670" i="300"/>
  <c r="L670" i="300"/>
  <c r="N460" i="300"/>
  <c r="K460" i="300"/>
  <c r="K411" i="300"/>
  <c r="N411" i="300"/>
  <c r="M411" i="300"/>
  <c r="L411" i="300"/>
  <c r="N974" i="300"/>
  <c r="M910" i="300"/>
  <c r="K997" i="300"/>
  <c r="M892" i="300"/>
  <c r="M883" i="300"/>
  <c r="L928" i="300"/>
  <c r="M959" i="300"/>
  <c r="L626" i="300"/>
  <c r="K669" i="300"/>
  <c r="L613" i="300"/>
  <c r="L639" i="300"/>
  <c r="M37" i="300"/>
  <c r="K738" i="300"/>
  <c r="N738" i="300"/>
  <c r="M738" i="300"/>
  <c r="L738" i="300"/>
  <c r="N303" i="300"/>
  <c r="K303" i="300"/>
  <c r="M303" i="300"/>
  <c r="M499" i="300"/>
  <c r="K499" i="300"/>
  <c r="L499" i="300"/>
  <c r="N499" i="300"/>
  <c r="L458" i="300"/>
  <c r="M458" i="300"/>
  <c r="M824" i="300"/>
  <c r="K824" i="300"/>
  <c r="N824" i="300"/>
  <c r="L824" i="300"/>
  <c r="M46" i="300"/>
  <c r="L46" i="300"/>
  <c r="M647" i="300"/>
  <c r="N647" i="300"/>
  <c r="L647" i="300"/>
  <c r="N768" i="300"/>
  <c r="M768" i="300"/>
  <c r="K768" i="300"/>
  <c r="N513" i="300"/>
  <c r="L513" i="300"/>
  <c r="M513" i="300"/>
  <c r="K513" i="300"/>
  <c r="L198" i="300"/>
  <c r="K198" i="300"/>
  <c r="N585" i="300"/>
  <c r="M585" i="300"/>
  <c r="N872" i="300"/>
  <c r="L872" i="300"/>
  <c r="K872" i="300"/>
  <c r="K642" i="300"/>
  <c r="M642" i="300"/>
  <c r="L908" i="300"/>
  <c r="K577" i="300"/>
  <c r="L864" i="300"/>
  <c r="M848" i="300"/>
  <c r="K778" i="300"/>
  <c r="L768" i="300"/>
  <c r="K770" i="300"/>
  <c r="N539" i="300"/>
  <c r="K580" i="300"/>
  <c r="L510" i="300"/>
  <c r="M516" i="300"/>
  <c r="N352" i="300"/>
  <c r="K235" i="300"/>
  <c r="K177" i="300"/>
  <c r="M278" i="300"/>
  <c r="L369" i="300"/>
  <c r="N222" i="300"/>
  <c r="N49" i="300"/>
  <c r="K22" i="300"/>
  <c r="M210" i="300"/>
  <c r="N332" i="300"/>
  <c r="L101" i="300"/>
  <c r="N701" i="300"/>
  <c r="K701" i="300"/>
  <c r="L304" i="300"/>
  <c r="N304" i="300"/>
  <c r="K304" i="300"/>
  <c r="L91" i="300"/>
  <c r="N91" i="300"/>
  <c r="M480" i="300"/>
  <c r="K480" i="300"/>
  <c r="M944" i="300"/>
  <c r="L944" i="300"/>
  <c r="K944" i="300"/>
  <c r="M653" i="300"/>
  <c r="L653" i="300"/>
  <c r="K653" i="300"/>
  <c r="M587" i="300"/>
  <c r="L587" i="300"/>
  <c r="N587" i="300"/>
  <c r="K587" i="300"/>
  <c r="N639" i="300"/>
  <c r="M249" i="300"/>
  <c r="K975" i="300"/>
  <c r="N975" i="300"/>
  <c r="L997" i="300"/>
  <c r="M997" i="300"/>
  <c r="M604" i="300"/>
  <c r="L604" i="300"/>
  <c r="N35" i="300"/>
  <c r="M35" i="300"/>
  <c r="K35" i="300"/>
  <c r="M663" i="300"/>
  <c r="N663" i="300"/>
  <c r="K663" i="300"/>
  <c r="N925" i="300"/>
  <c r="M925" i="300"/>
  <c r="K962" i="300"/>
  <c r="M962" i="300"/>
  <c r="L962" i="300"/>
  <c r="M791" i="300"/>
  <c r="N791" i="300"/>
  <c r="K791" i="300"/>
  <c r="L791" i="300"/>
  <c r="N540" i="300"/>
  <c r="K540" i="300"/>
  <c r="N693" i="300"/>
  <c r="M693" i="300"/>
  <c r="L693" i="300"/>
  <c r="K693" i="300"/>
  <c r="K579" i="300"/>
  <c r="M579" i="300"/>
  <c r="N579" i="300"/>
  <c r="K627" i="300"/>
  <c r="N627" i="300"/>
  <c r="L627" i="300"/>
  <c r="K95" i="300"/>
  <c r="M95" i="300"/>
  <c r="L818" i="300"/>
  <c r="M818" i="300"/>
  <c r="L779" i="300"/>
  <c r="K779" i="300"/>
  <c r="K974" i="300"/>
  <c r="M704" i="300"/>
  <c r="L717" i="300"/>
  <c r="N962" i="300"/>
  <c r="L920" i="300"/>
  <c r="M920" i="300"/>
  <c r="N990" i="300"/>
  <c r="K812" i="300"/>
  <c r="L814" i="300"/>
  <c r="M864" i="300"/>
  <c r="M812" i="300"/>
  <c r="L826" i="300"/>
  <c r="N944" i="300"/>
  <c r="K848" i="300"/>
  <c r="M778" i="300"/>
  <c r="N930" i="300"/>
  <c r="M770" i="300"/>
  <c r="L733" i="300"/>
  <c r="N604" i="300"/>
  <c r="K539" i="300"/>
  <c r="L683" i="300"/>
  <c r="N800" i="300"/>
  <c r="M537" i="300"/>
  <c r="N571" i="300"/>
  <c r="K508" i="300"/>
  <c r="M353" i="300"/>
  <c r="K581" i="300"/>
  <c r="N264" i="300"/>
  <c r="N516" i="300"/>
  <c r="N509" i="300"/>
  <c r="M522" i="300"/>
  <c r="L345" i="300"/>
  <c r="K340" i="300"/>
  <c r="L267" i="300"/>
  <c r="M369" i="300"/>
  <c r="K151" i="300"/>
  <c r="K173" i="300"/>
  <c r="K222" i="300"/>
  <c r="N120" i="300"/>
  <c r="K332" i="300"/>
  <c r="N905" i="300"/>
  <c r="M905" i="300"/>
  <c r="L956" i="300"/>
  <c r="N923" i="300"/>
  <c r="L843" i="300"/>
  <c r="N823" i="300"/>
  <c r="N1012" i="300"/>
  <c r="M856" i="300"/>
  <c r="M878" i="300"/>
  <c r="L893" i="300"/>
  <c r="K694" i="300"/>
  <c r="M571" i="300"/>
  <c r="K655" i="300"/>
  <c r="N695" i="300"/>
  <c r="L663" i="300"/>
  <c r="N343" i="300"/>
  <c r="M422" i="300"/>
  <c r="L444" i="300"/>
  <c r="M119" i="300"/>
  <c r="L231" i="300"/>
  <c r="L327" i="300"/>
  <c r="M129" i="300"/>
  <c r="K81" i="300"/>
  <c r="N101" i="300"/>
  <c r="N468" i="300"/>
  <c r="N838" i="300"/>
  <c r="L915" i="300"/>
  <c r="M225" i="300"/>
  <c r="M112" i="300"/>
  <c r="K402" i="300"/>
  <c r="N423" i="300"/>
  <c r="M117" i="300"/>
  <c r="L81" i="300"/>
  <c r="L993" i="300"/>
  <c r="L646" i="300"/>
  <c r="N225" i="300"/>
  <c r="K967" i="300"/>
  <c r="M104" i="300"/>
  <c r="K104" i="300"/>
  <c r="L63" i="300"/>
  <c r="N134" i="300"/>
  <c r="L24" i="300"/>
  <c r="L882" i="300"/>
  <c r="K570" i="300"/>
  <c r="N655" i="300"/>
  <c r="L520" i="300"/>
  <c r="L422" i="300"/>
  <c r="K444" i="300"/>
  <c r="K342" i="300"/>
  <c r="M293" i="300"/>
  <c r="K231" i="300"/>
  <c r="K327" i="300"/>
  <c r="L129" i="300"/>
  <c r="N161" i="300"/>
  <c r="M310" i="300"/>
  <c r="N46" i="300"/>
  <c r="M161" i="300"/>
  <c r="M838" i="300"/>
  <c r="N631" i="300"/>
  <c r="K915" i="300"/>
  <c r="K972" i="300"/>
  <c r="N902" i="300"/>
  <c r="L708" i="300"/>
  <c r="M595" i="300"/>
  <c r="N493" i="300"/>
  <c r="L469" i="300"/>
  <c r="M1000" i="300"/>
  <c r="K690" i="300"/>
  <c r="K721" i="300"/>
  <c r="K294" i="300"/>
  <c r="N52" i="300"/>
  <c r="M503" i="300"/>
  <c r="K795" i="300"/>
  <c r="L808" i="300"/>
  <c r="L721" i="300"/>
  <c r="N726" i="300"/>
  <c r="L498" i="300"/>
  <c r="M568" i="300"/>
  <c r="M504" i="300"/>
  <c r="M457" i="300"/>
  <c r="M612" i="300"/>
  <c r="L475" i="300"/>
  <c r="M362" i="300"/>
  <c r="L328" i="300"/>
  <c r="M391" i="300"/>
  <c r="M463" i="300"/>
  <c r="N272" i="300"/>
  <c r="N163" i="300"/>
  <c r="M147" i="300"/>
  <c r="M215" i="300"/>
  <c r="K953" i="300"/>
  <c r="L839" i="300"/>
  <c r="N658" i="300"/>
  <c r="M726" i="300"/>
  <c r="K140" i="300"/>
  <c r="M272" i="300"/>
  <c r="M445" i="300"/>
  <c r="K1000" i="300"/>
  <c r="N815" i="300"/>
  <c r="M747" i="300"/>
  <c r="L690" i="300"/>
  <c r="K902" i="300"/>
  <c r="K1010" i="300"/>
  <c r="L677" i="300"/>
  <c r="N844" i="300"/>
  <c r="K906" i="300"/>
  <c r="L815" i="300"/>
  <c r="N747" i="300"/>
  <c r="M795" i="300"/>
  <c r="M690" i="300"/>
  <c r="M721" i="300"/>
  <c r="K726" i="300"/>
  <c r="N689" i="300"/>
  <c r="K481" i="300"/>
  <c r="N162" i="300"/>
  <c r="L568" i="300"/>
  <c r="N504" i="300"/>
  <c r="N612" i="300"/>
  <c r="M229" i="300"/>
  <c r="M475" i="300"/>
  <c r="K317" i="300"/>
  <c r="N362" i="300"/>
  <c r="N328" i="300"/>
  <c r="N391" i="300"/>
  <c r="L140" i="300"/>
  <c r="N463" i="300"/>
  <c r="K272" i="300"/>
  <c r="M163" i="300"/>
  <c r="K147" i="300"/>
  <c r="K914" i="300"/>
  <c r="M705" i="300"/>
  <c r="N808" i="300"/>
  <c r="K584" i="300"/>
  <c r="K612" i="300"/>
  <c r="L555" i="300"/>
  <c r="N64" i="300"/>
  <c r="L163" i="300"/>
  <c r="K998" i="300"/>
  <c r="K885" i="300"/>
  <c r="L857" i="300"/>
  <c r="M1010" i="300"/>
  <c r="N705" i="300"/>
  <c r="N1007" i="300"/>
  <c r="M898" i="300"/>
  <c r="N966" i="300"/>
  <c r="K965" i="300"/>
  <c r="K905" i="300"/>
  <c r="K955" i="300"/>
  <c r="L906" i="300"/>
  <c r="K548" i="300"/>
  <c r="L689" i="300"/>
  <c r="K162" i="300"/>
  <c r="L504" i="300"/>
  <c r="N229" i="300"/>
  <c r="L290" i="300"/>
  <c r="L454" i="300"/>
  <c r="N422" i="300"/>
  <c r="L317" i="300"/>
  <c r="N140" i="300"/>
  <c r="M111" i="300"/>
  <c r="K75" i="300"/>
  <c r="K762" i="300"/>
  <c r="M122" i="300"/>
  <c r="M889" i="300"/>
  <c r="L889" i="300"/>
  <c r="N802" i="300"/>
  <c r="L1007" i="300"/>
  <c r="L391" i="300"/>
  <c r="L215" i="300"/>
  <c r="N908" i="300"/>
  <c r="L844" i="300"/>
  <c r="M998" i="300"/>
  <c r="M885" i="300"/>
  <c r="K947" i="300"/>
  <c r="N965" i="300"/>
  <c r="L905" i="300"/>
  <c r="L924" i="300"/>
  <c r="M906" i="300"/>
  <c r="L762" i="300"/>
  <c r="L162" i="300"/>
  <c r="N497" i="300"/>
  <c r="K180" i="300"/>
  <c r="M107" i="300"/>
  <c r="K308" i="300"/>
  <c r="K889" i="300"/>
  <c r="L830" i="300"/>
  <c r="M794" i="300"/>
  <c r="K744" i="300"/>
  <c r="M708" i="300"/>
  <c r="L618" i="300"/>
  <c r="K574" i="300"/>
  <c r="K493" i="300"/>
  <c r="M195" i="300"/>
  <c r="M469" i="300"/>
  <c r="L302" i="300"/>
  <c r="N445" i="300"/>
  <c r="N122" i="300"/>
  <c r="L759" i="300"/>
  <c r="L175" i="300"/>
  <c r="N947" i="300"/>
  <c r="N968" i="300"/>
  <c r="K827" i="300"/>
  <c r="K802" i="300"/>
  <c r="N1000" i="300"/>
  <c r="N809" i="300"/>
  <c r="K1007" i="300"/>
  <c r="N708" i="300"/>
  <c r="K808" i="300"/>
  <c r="L723" i="300"/>
  <c r="N584" i="300"/>
  <c r="M572" i="300"/>
  <c r="L503" i="300"/>
  <c r="M493" i="300"/>
  <c r="L228" i="300"/>
  <c r="K469" i="300"/>
  <c r="K300" i="300"/>
  <c r="K445" i="300"/>
  <c r="K122" i="300"/>
  <c r="N17" i="300"/>
  <c r="L711" i="300"/>
  <c r="M409" i="300"/>
  <c r="M1008" i="300"/>
  <c r="N914" i="300"/>
  <c r="N950" i="300"/>
  <c r="L802" i="300"/>
  <c r="L705" i="300"/>
  <c r="M809" i="300"/>
  <c r="M658" i="300"/>
  <c r="K536" i="300"/>
  <c r="M584" i="300"/>
  <c r="K556" i="300"/>
  <c r="N618" i="300"/>
  <c r="N555" i="300"/>
  <c r="N503" i="300"/>
  <c r="L463" i="300"/>
  <c r="N228" i="300"/>
  <c r="N485" i="300"/>
  <c r="N18" i="300"/>
  <c r="N283" i="300"/>
  <c r="L409" i="300"/>
  <c r="M793" i="300"/>
  <c r="M674" i="300"/>
  <c r="L588" i="300"/>
  <c r="N538" i="300"/>
  <c r="L579" i="300"/>
  <c r="M453" i="300"/>
  <c r="L551" i="300"/>
  <c r="N574" i="300"/>
  <c r="K118" i="300"/>
  <c r="K379" i="300"/>
  <c r="N160" i="300"/>
  <c r="K55" i="300"/>
  <c r="K88" i="300"/>
  <c r="K908" i="300"/>
  <c r="L954" i="300"/>
  <c r="M976" i="300"/>
  <c r="M827" i="300"/>
  <c r="K794" i="300"/>
  <c r="N793" i="300"/>
  <c r="M517" i="300"/>
  <c r="M536" i="300"/>
  <c r="M580" i="300"/>
  <c r="L635" i="300"/>
  <c r="L684" i="300"/>
  <c r="N575" i="300"/>
  <c r="L574" i="300"/>
  <c r="M379" i="300"/>
  <c r="L178" i="300"/>
  <c r="N188" i="300"/>
  <c r="N827" i="300"/>
  <c r="L641" i="300"/>
  <c r="L537" i="300"/>
  <c r="M352" i="300"/>
  <c r="L376" i="300"/>
  <c r="K178" i="300"/>
  <c r="M201" i="300"/>
  <c r="M178" i="300"/>
  <c r="L434" i="300"/>
  <c r="L253" i="300"/>
  <c r="L1013" i="300"/>
  <c r="N370" i="300"/>
  <c r="M965" i="300"/>
  <c r="M914" i="300"/>
  <c r="M707" i="300"/>
  <c r="L895" i="300"/>
  <c r="L730" i="300"/>
  <c r="M689" i="300"/>
  <c r="K537" i="300"/>
  <c r="N525" i="300"/>
  <c r="K323" i="300"/>
  <c r="N414" i="300"/>
  <c r="K352" i="300"/>
  <c r="N541" i="300"/>
  <c r="L414" i="300"/>
  <c r="L404" i="300"/>
  <c r="M77" i="300"/>
  <c r="L950" i="300"/>
  <c r="L876" i="300"/>
  <c r="N698" i="300"/>
  <c r="L930" i="300"/>
  <c r="N536" i="300"/>
  <c r="N609" i="300"/>
  <c r="M719" i="300"/>
  <c r="N492" i="300"/>
  <c r="M304" i="300"/>
  <c r="L221" i="300"/>
  <c r="M404" i="300"/>
  <c r="L125" i="300"/>
  <c r="N402" i="300"/>
  <c r="M120" i="300"/>
  <c r="M277" i="300"/>
  <c r="K299" i="300"/>
  <c r="L210" i="300"/>
  <c r="K60" i="300"/>
  <c r="K59" i="300"/>
  <c r="L287" i="300"/>
  <c r="L35" i="300"/>
  <c r="K894" i="300"/>
  <c r="M560" i="300"/>
  <c r="N933" i="300"/>
  <c r="N1008" i="300"/>
  <c r="K857" i="300"/>
  <c r="M732" i="300"/>
  <c r="N552" i="300"/>
  <c r="L525" i="300"/>
  <c r="N524" i="300"/>
  <c r="K543" i="300"/>
  <c r="M91" i="300"/>
  <c r="L160" i="300"/>
  <c r="N86" i="300"/>
  <c r="K87" i="300"/>
  <c r="M1002" i="300"/>
  <c r="L790" i="300"/>
  <c r="L315" i="300"/>
  <c r="M297" i="300"/>
  <c r="L732" i="300"/>
  <c r="M562" i="300"/>
  <c r="M148" i="300"/>
  <c r="M376" i="300"/>
  <c r="M115" i="300"/>
  <c r="N300" i="300"/>
  <c r="K105" i="300"/>
  <c r="L149" i="300"/>
  <c r="N255" i="300"/>
  <c r="K16" i="300"/>
  <c r="M75" i="300"/>
  <c r="N55" i="300"/>
  <c r="K161" i="300"/>
  <c r="M81" i="300"/>
  <c r="M984" i="300"/>
  <c r="K864" i="300"/>
  <c r="K994" i="300"/>
  <c r="L460" i="300"/>
  <c r="M166" i="300"/>
  <c r="M532" i="300"/>
  <c r="L364" i="300"/>
  <c r="M238" i="300"/>
  <c r="K238" i="300"/>
  <c r="N116" i="300"/>
  <c r="M157" i="300"/>
  <c r="M357" i="300"/>
  <c r="K329" i="300"/>
  <c r="L585" i="300"/>
  <c r="L975" i="300"/>
  <c r="M849" i="300"/>
  <c r="L942" i="300"/>
  <c r="M975" i="300"/>
  <c r="L834" i="300"/>
  <c r="L798" i="300"/>
  <c r="L863" i="300"/>
  <c r="K875" i="300"/>
  <c r="M780" i="300"/>
  <c r="K643" i="300"/>
  <c r="N732" i="300"/>
  <c r="M635" i="300"/>
  <c r="M546" i="300"/>
  <c r="N630" i="300"/>
  <c r="K562" i="300"/>
  <c r="M406" i="300"/>
  <c r="N376" i="300"/>
  <c r="M390" i="300"/>
  <c r="N149" i="300"/>
  <c r="K255" i="300"/>
  <c r="N75" i="300"/>
  <c r="L150" i="300"/>
  <c r="L147" i="300"/>
  <c r="N984" i="300"/>
  <c r="K935" i="300"/>
  <c r="L963" i="300"/>
  <c r="L678" i="300"/>
  <c r="M460" i="300"/>
  <c r="K815" i="300"/>
  <c r="N365" i="300"/>
  <c r="K288" i="300"/>
  <c r="M644" i="300"/>
  <c r="K338" i="300"/>
  <c r="M473" i="300"/>
  <c r="K628" i="300"/>
  <c r="N338" i="300"/>
  <c r="L628" i="300"/>
  <c r="N461" i="300"/>
  <c r="L461" i="300"/>
  <c r="L248" i="300"/>
  <c r="M628" i="300"/>
  <c r="M167" i="300"/>
  <c r="N87" i="300"/>
  <c r="L67" i="300"/>
  <c r="L994" i="300"/>
  <c r="M933" i="300"/>
  <c r="M138" i="300"/>
  <c r="M133" i="300"/>
  <c r="M994" i="300"/>
  <c r="N449" i="300"/>
  <c r="K526" i="300"/>
  <c r="L786" i="300"/>
  <c r="L338" i="300"/>
  <c r="M924" i="300"/>
  <c r="M830" i="300"/>
  <c r="K784" i="300"/>
  <c r="K877" i="300"/>
  <c r="N786" i="300"/>
  <c r="M643" i="300"/>
  <c r="L775" i="300"/>
  <c r="L745" i="300"/>
  <c r="L580" i="300"/>
  <c r="L535" i="300"/>
  <c r="N568" i="300"/>
  <c r="L514" i="300"/>
  <c r="L601" i="300"/>
  <c r="M333" i="300"/>
  <c r="N157" i="300"/>
  <c r="L95" i="300"/>
  <c r="M313" i="300"/>
  <c r="K148" i="300"/>
  <c r="M228" i="300"/>
  <c r="K125" i="300"/>
  <c r="M300" i="300"/>
  <c r="K116" i="300"/>
  <c r="M255" i="300"/>
  <c r="L308" i="300"/>
  <c r="N67" i="300"/>
  <c r="K984" i="300"/>
  <c r="N700" i="300"/>
  <c r="N963" i="300"/>
  <c r="K1013" i="300"/>
  <c r="N215" i="300"/>
  <c r="N275" i="300"/>
  <c r="N856" i="300"/>
  <c r="M116" i="300"/>
  <c r="K449" i="300"/>
  <c r="L357" i="300"/>
  <c r="M479" i="300"/>
  <c r="L358" i="300"/>
  <c r="N151" i="300"/>
  <c r="M151" i="300"/>
  <c r="N110" i="300"/>
  <c r="K110" i="300"/>
  <c r="K529" i="300"/>
  <c r="L529" i="300"/>
  <c r="L398" i="300"/>
  <c r="K17" i="300"/>
  <c r="M993" i="300"/>
  <c r="M654" i="300"/>
  <c r="K654" i="300"/>
  <c r="L268" i="300"/>
  <c r="M268" i="300"/>
  <c r="K83" i="300"/>
  <c r="M83" i="300"/>
  <c r="M380" i="300"/>
  <c r="N380" i="300"/>
  <c r="K616" i="300"/>
  <c r="N616" i="300"/>
  <c r="K62" i="300"/>
  <c r="L62" i="300"/>
  <c r="M816" i="300"/>
  <c r="K816" i="300"/>
  <c r="N590" i="300"/>
  <c r="M590" i="300"/>
  <c r="M797" i="300"/>
  <c r="K797" i="300"/>
  <c r="L797" i="300"/>
  <c r="L187" i="300"/>
  <c r="M187" i="300"/>
  <c r="N128" i="300"/>
  <c r="M128" i="300"/>
  <c r="L128" i="300"/>
  <c r="K128" i="300"/>
  <c r="L913" i="300"/>
  <c r="N913" i="300"/>
  <c r="M913" i="300"/>
  <c r="N522" i="300"/>
  <c r="L522" i="300"/>
  <c r="N437" i="300"/>
  <c r="N187" i="300"/>
  <c r="L57" i="300"/>
  <c r="M468" i="300"/>
  <c r="K468" i="300"/>
  <c r="L330" i="300"/>
  <c r="K330" i="300"/>
  <c r="L108" i="300"/>
  <c r="K108" i="300"/>
  <c r="K237" i="300"/>
  <c r="N237" i="300"/>
  <c r="L644" i="300"/>
  <c r="M437" i="300"/>
  <c r="K45" i="300"/>
  <c r="K434" i="300"/>
  <c r="N797" i="300"/>
  <c r="M465" i="300"/>
  <c r="K465" i="300"/>
  <c r="M213" i="300"/>
  <c r="L213" i="300"/>
  <c r="L234" i="300"/>
  <c r="K234" i="300"/>
  <c r="L619" i="300"/>
  <c r="M619" i="300"/>
  <c r="L322" i="300"/>
  <c r="K322" i="300"/>
  <c r="K337" i="300"/>
  <c r="N337" i="300"/>
  <c r="M337" i="300"/>
  <c r="N79" i="300"/>
  <c r="M79" i="300"/>
  <c r="K79" i="300"/>
  <c r="L73" i="300"/>
  <c r="K73" i="300"/>
  <c r="N73" i="300"/>
  <c r="K514" i="300"/>
  <c r="K457" i="300"/>
  <c r="K345" i="300"/>
  <c r="M62" i="300"/>
  <c r="M299" i="300"/>
  <c r="M434" i="300"/>
  <c r="L652" i="300"/>
  <c r="K652" i="300"/>
  <c r="N617" i="300"/>
  <c r="M617" i="300"/>
  <c r="M554" i="300"/>
  <c r="K554" i="300"/>
  <c r="M63" i="300"/>
  <c r="N63" i="300"/>
  <c r="N144" i="300"/>
  <c r="L144" i="300"/>
  <c r="L282" i="300"/>
  <c r="K282" i="300"/>
  <c r="N282" i="300"/>
  <c r="K113" i="300"/>
  <c r="N113" i="300"/>
  <c r="M113" i="300"/>
  <c r="N289" i="300"/>
  <c r="L289" i="300"/>
  <c r="K57" i="300"/>
  <c r="K913" i="300"/>
  <c r="L658" i="300"/>
  <c r="N251" i="300"/>
  <c r="L251" i="300"/>
  <c r="K42" i="300"/>
  <c r="M42" i="300"/>
  <c r="N245" i="300"/>
  <c r="M245" i="300"/>
  <c r="K97" i="300"/>
  <c r="N97" i="300"/>
  <c r="K993" i="300"/>
  <c r="K94" i="300"/>
  <c r="N94" i="300"/>
  <c r="L94" i="300"/>
  <c r="K963" i="300"/>
  <c r="L407" i="300"/>
  <c r="N559" i="300"/>
  <c r="L560" i="300"/>
  <c r="L528" i="300"/>
  <c r="L868" i="300"/>
  <c r="L679" i="300"/>
  <c r="N518" i="300"/>
  <c r="L362" i="300"/>
  <c r="K119" i="300"/>
  <c r="N60" i="300"/>
  <c r="M99" i="300"/>
  <c r="L15" i="300"/>
  <c r="L127" i="300"/>
  <c r="L56" i="300"/>
  <c r="K341" i="300"/>
  <c r="K26" i="300"/>
  <c r="M29" i="300"/>
  <c r="N711" i="300"/>
  <c r="M790" i="300"/>
  <c r="L333" i="300"/>
  <c r="M915" i="300"/>
  <c r="M495" i="300"/>
  <c r="L44" i="300"/>
  <c r="K528" i="300"/>
  <c r="M56" i="300"/>
  <c r="L341" i="300"/>
  <c r="L26" i="300"/>
  <c r="N560" i="300"/>
  <c r="N510" i="300"/>
  <c r="K264" i="300"/>
  <c r="L559" i="300"/>
  <c r="M44" i="300"/>
  <c r="M528" i="300"/>
  <c r="N183" i="300"/>
  <c r="M872" i="300"/>
  <c r="K475" i="300"/>
  <c r="K333" i="300"/>
  <c r="M328" i="300"/>
  <c r="K278" i="300"/>
  <c r="K361" i="300"/>
  <c r="N26" i="300"/>
  <c r="N995" i="300"/>
  <c r="K458" i="300"/>
  <c r="M264" i="300"/>
  <c r="L370" i="300"/>
  <c r="L38" i="300"/>
  <c r="L435" i="300"/>
  <c r="M518" i="300"/>
  <c r="L437" i="300"/>
  <c r="L193" i="300"/>
  <c r="N1004" i="300"/>
  <c r="K865" i="300"/>
  <c r="N763" i="300"/>
  <c r="M749" i="300"/>
  <c r="N831" i="300"/>
  <c r="N723" i="300"/>
  <c r="M636" i="300"/>
  <c r="M482" i="300"/>
  <c r="K629" i="300"/>
  <c r="M828" i="300"/>
  <c r="K715" i="300"/>
  <c r="N659" i="300"/>
  <c r="N649" i="300"/>
  <c r="K609" i="300"/>
  <c r="N429" i="300"/>
  <c r="L566" i="300"/>
  <c r="M634" i="300"/>
  <c r="L543" i="300"/>
  <c r="M290" i="300"/>
  <c r="M164" i="300"/>
  <c r="M413" i="300"/>
  <c r="M375" i="300"/>
  <c r="N107" i="300"/>
  <c r="N311" i="300"/>
  <c r="N180" i="300"/>
  <c r="M110" i="300"/>
  <c r="N115" i="300"/>
  <c r="L361" i="300"/>
  <c r="K485" i="300"/>
  <c r="K400" i="300"/>
  <c r="K102" i="300"/>
  <c r="L152" i="300"/>
  <c r="M58" i="300"/>
  <c r="K77" i="300"/>
  <c r="K260" i="300"/>
  <c r="K38" i="300"/>
  <c r="M150" i="300"/>
  <c r="K511" i="300"/>
  <c r="K594" i="300"/>
  <c r="L862" i="300"/>
  <c r="L806" i="300"/>
  <c r="L855" i="300"/>
  <c r="L850" i="300"/>
  <c r="N789" i="300"/>
  <c r="N638" i="300"/>
  <c r="K995" i="300"/>
  <c r="K1014" i="300"/>
  <c r="K973" i="300"/>
  <c r="L865" i="300"/>
  <c r="M968" i="300"/>
  <c r="N911" i="300"/>
  <c r="K860" i="300"/>
  <c r="M862" i="300"/>
  <c r="M955" i="300"/>
  <c r="K851" i="300"/>
  <c r="L835" i="300"/>
  <c r="N855" i="300"/>
  <c r="M696" i="300"/>
  <c r="K844" i="300"/>
  <c r="M850" i="300"/>
  <c r="M839" i="300"/>
  <c r="N749" i="300"/>
  <c r="K638" i="300"/>
  <c r="M723" i="300"/>
  <c r="K636" i="300"/>
  <c r="K482" i="300"/>
  <c r="M629" i="300"/>
  <c r="M736" i="300"/>
  <c r="N828" i="300"/>
  <c r="L715" i="300"/>
  <c r="K659" i="300"/>
  <c r="L570" i="300"/>
  <c r="M649" i="300"/>
  <c r="N597" i="300"/>
  <c r="L480" i="300"/>
  <c r="M566" i="300"/>
  <c r="L270" i="300"/>
  <c r="M543" i="300"/>
  <c r="M478" i="300"/>
  <c r="N290" i="300"/>
  <c r="L88" i="300"/>
  <c r="K413" i="300"/>
  <c r="K311" i="300"/>
  <c r="N102" i="300"/>
  <c r="M361" i="300"/>
  <c r="K331" i="300"/>
  <c r="L209" i="300"/>
  <c r="K471" i="300"/>
  <c r="M400" i="300"/>
  <c r="K281" i="300"/>
  <c r="L102" i="300"/>
  <c r="N58" i="300"/>
  <c r="L260" i="300"/>
  <c r="M38" i="300"/>
  <c r="N150" i="300"/>
  <c r="K65" i="300"/>
  <c r="L958" i="300"/>
  <c r="M972" i="300"/>
  <c r="L1002" i="300"/>
  <c r="N164" i="300"/>
  <c r="K375" i="300"/>
  <c r="M1014" i="300"/>
  <c r="K968" i="300"/>
  <c r="M911" i="300"/>
  <c r="N865" i="300"/>
  <c r="K1006" i="300"/>
  <c r="M851" i="300"/>
  <c r="K840" i="300"/>
  <c r="L829" i="300"/>
  <c r="N839" i="300"/>
  <c r="L742" i="300"/>
  <c r="L667" i="300"/>
  <c r="L638" i="300"/>
  <c r="M730" i="300"/>
  <c r="M603" i="300"/>
  <c r="N482" i="300"/>
  <c r="K736" i="300"/>
  <c r="N620" i="300"/>
  <c r="M715" i="300"/>
  <c r="K597" i="300"/>
  <c r="M627" i="300"/>
  <c r="L491" i="300"/>
  <c r="M203" i="300"/>
  <c r="M474" i="300"/>
  <c r="N566" i="300"/>
  <c r="M270" i="300"/>
  <c r="K478" i="300"/>
  <c r="N491" i="300"/>
  <c r="L348" i="300"/>
  <c r="M132" i="300"/>
  <c r="N53" i="300"/>
  <c r="L413" i="300"/>
  <c r="L311" i="300"/>
  <c r="N132" i="300"/>
  <c r="K107" i="300"/>
  <c r="K349" i="300"/>
  <c r="L331" i="300"/>
  <c r="N201" i="300"/>
  <c r="L85" i="300"/>
  <c r="N471" i="300"/>
  <c r="L400" i="300"/>
  <c r="M322" i="300"/>
  <c r="L281" i="300"/>
  <c r="K201" i="300"/>
  <c r="K117" i="300"/>
  <c r="L65" i="300"/>
  <c r="N958" i="300"/>
  <c r="N20" i="300"/>
  <c r="L972" i="300"/>
  <c r="K838" i="300"/>
  <c r="L804" i="300"/>
  <c r="L207" i="300"/>
  <c r="K952" i="300"/>
  <c r="N860" i="300"/>
  <c r="L955" i="300"/>
  <c r="K971" i="300"/>
  <c r="L1014" i="300"/>
  <c r="M904" i="300"/>
  <c r="L973" i="300"/>
  <c r="K1005" i="300"/>
  <c r="N862" i="300"/>
  <c r="M882" i="300"/>
  <c r="N882" i="300"/>
  <c r="N798" i="300"/>
  <c r="K696" i="300"/>
  <c r="N812" i="300"/>
  <c r="K931" i="300"/>
  <c r="M973" i="300"/>
  <c r="L1006" i="300"/>
  <c r="L878" i="300"/>
  <c r="N851" i="300"/>
  <c r="K804" i="300"/>
  <c r="L696" i="300"/>
  <c r="K893" i="300"/>
  <c r="L840" i="300"/>
  <c r="K761" i="300"/>
  <c r="K602" i="300"/>
  <c r="K617" i="300"/>
  <c r="L736" i="300"/>
  <c r="L616" i="300"/>
  <c r="K525" i="300"/>
  <c r="L474" i="300"/>
  <c r="N270" i="300"/>
  <c r="L478" i="300"/>
  <c r="N72" i="300"/>
  <c r="L72" i="300"/>
  <c r="M172" i="300"/>
  <c r="N221" i="300"/>
  <c r="M85" i="300"/>
  <c r="M331" i="300"/>
  <c r="N465" i="300"/>
  <c r="K386" i="300"/>
  <c r="N322" i="300"/>
  <c r="K248" i="300"/>
  <c r="L423" i="300"/>
  <c r="N47" i="300"/>
  <c r="L310" i="300"/>
  <c r="M145" i="300"/>
  <c r="K179" i="300"/>
  <c r="M958" i="300"/>
  <c r="K20" i="300"/>
  <c r="L982" i="300"/>
  <c r="K575" i="300"/>
  <c r="L293" i="300"/>
  <c r="N310" i="300"/>
  <c r="M23" i="300"/>
  <c r="K136" i="300"/>
  <c r="N23" i="300"/>
  <c r="L1003" i="300"/>
  <c r="K919" i="300"/>
  <c r="L885" i="300"/>
  <c r="M1012" i="300"/>
  <c r="L922" i="300"/>
  <c r="K878" i="300"/>
  <c r="M724" i="300"/>
  <c r="L938" i="300"/>
  <c r="N744" i="300"/>
  <c r="K829" i="300"/>
  <c r="L852" i="300"/>
  <c r="N875" i="300"/>
  <c r="L662" i="300"/>
  <c r="K886" i="300"/>
  <c r="L603" i="300"/>
  <c r="L754" i="300"/>
  <c r="K803" i="300"/>
  <c r="N641" i="300"/>
  <c r="M666" i="300"/>
  <c r="L599" i="300"/>
  <c r="L709" i="300"/>
  <c r="L546" i="300"/>
  <c r="N675" i="300"/>
  <c r="K555" i="300"/>
  <c r="L697" i="300"/>
  <c r="N562" i="300"/>
  <c r="K410" i="300"/>
  <c r="M520" i="300"/>
  <c r="N436" i="300"/>
  <c r="K389" i="300"/>
  <c r="L115" i="300"/>
  <c r="M185" i="300"/>
  <c r="K381" i="300"/>
  <c r="N342" i="300"/>
  <c r="K367" i="300"/>
  <c r="N293" i="300"/>
  <c r="K85" i="300"/>
  <c r="L396" i="300"/>
  <c r="K160" i="300"/>
  <c r="N301" i="300"/>
  <c r="M126" i="300"/>
  <c r="K86" i="300"/>
  <c r="K66" i="300"/>
  <c r="L77" i="300"/>
  <c r="L79" i="300"/>
  <c r="M284" i="300"/>
  <c r="N409" i="300"/>
  <c r="N175" i="300"/>
  <c r="K197" i="300"/>
  <c r="K207" i="300"/>
  <c r="K675" i="300"/>
  <c r="L126" i="300"/>
  <c r="M207" i="300"/>
  <c r="L1004" i="300"/>
  <c r="K888" i="300"/>
  <c r="N1003" i="300"/>
  <c r="K926" i="300"/>
  <c r="N811" i="300"/>
  <c r="M798" i="300"/>
  <c r="K938" i="300"/>
  <c r="K763" i="300"/>
  <c r="M744" i="300"/>
  <c r="M645" i="300"/>
  <c r="K474" i="300"/>
  <c r="N709" i="300"/>
  <c r="M675" i="300"/>
  <c r="M414" i="300"/>
  <c r="N410" i="300"/>
  <c r="L240" i="300"/>
  <c r="N313" i="300"/>
  <c r="L342" i="300"/>
  <c r="M402" i="300"/>
  <c r="N473" i="300"/>
  <c r="L16" i="300"/>
  <c r="L353" i="300"/>
  <c r="M265" i="300"/>
  <c r="K265" i="300"/>
  <c r="L507" i="300"/>
  <c r="L134" i="300"/>
  <c r="M175" i="300"/>
  <c r="M725" i="300"/>
  <c r="N95" i="300"/>
  <c r="N88" i="300"/>
  <c r="N284" i="300"/>
  <c r="L257" i="300"/>
  <c r="L707" i="300"/>
  <c r="L490" i="300"/>
  <c r="M934" i="300"/>
  <c r="N126" i="300"/>
  <c r="L933" i="300"/>
  <c r="L229" i="300"/>
  <c r="M527" i="300"/>
  <c r="M964" i="300"/>
  <c r="L365" i="300"/>
  <c r="L339" i="300"/>
  <c r="N964" i="300"/>
  <c r="M834" i="300"/>
  <c r="N761" i="300"/>
  <c r="N644" i="300"/>
  <c r="N498" i="300"/>
  <c r="K348" i="300"/>
  <c r="M285" i="300"/>
  <c r="M18" i="300"/>
  <c r="K139" i="300"/>
  <c r="M57" i="300"/>
  <c r="K169" i="300"/>
  <c r="N926" i="300"/>
  <c r="L888" i="300"/>
  <c r="K325" i="300"/>
  <c r="K365" i="300"/>
  <c r="L157" i="300"/>
  <c r="M288" i="300"/>
  <c r="L934" i="300"/>
  <c r="L953" i="300"/>
  <c r="N529" i="300"/>
  <c r="M305" i="300"/>
  <c r="K490" i="300"/>
  <c r="N257" i="300"/>
  <c r="N305" i="300"/>
  <c r="M490" i="300"/>
  <c r="M257" i="300"/>
  <c r="L575" i="300"/>
  <c r="N285" i="300"/>
  <c r="L473" i="300"/>
  <c r="K305" i="300"/>
  <c r="N527" i="300"/>
  <c r="L120" i="300"/>
  <c r="K373" i="300"/>
  <c r="M25" i="300"/>
  <c r="L61" i="300"/>
  <c r="K339" i="300"/>
  <c r="N816" i="300"/>
  <c r="M711" i="300"/>
  <c r="L284" i="300"/>
  <c r="L735" i="300"/>
  <c r="L449" i="300"/>
  <c r="K718" i="300"/>
  <c r="N507" i="300"/>
  <c r="M602" i="300"/>
  <c r="N441" i="300"/>
  <c r="L527" i="300"/>
  <c r="K152" i="300"/>
  <c r="M319" i="300"/>
  <c r="M123" i="300"/>
  <c r="L148" i="300"/>
  <c r="K406" i="300"/>
  <c r="L32" i="300"/>
  <c r="N25" i="300"/>
  <c r="N728" i="300"/>
  <c r="M529" i="300"/>
  <c r="K837" i="300"/>
  <c r="N924" i="300"/>
  <c r="M786" i="300"/>
  <c r="K633" i="300"/>
  <c r="K800" i="300"/>
  <c r="N684" i="300"/>
  <c r="L572" i="300"/>
  <c r="K280" i="300"/>
  <c r="K98" i="300"/>
  <c r="K462" i="300"/>
  <c r="L52" i="300"/>
  <c r="M254" i="300"/>
  <c r="K52" i="300"/>
  <c r="K404" i="300"/>
  <c r="N248" i="300"/>
  <c r="M435" i="300"/>
  <c r="L83" i="300"/>
  <c r="L136" i="300"/>
  <c r="M995" i="300"/>
  <c r="K982" i="300"/>
  <c r="L265" i="300"/>
  <c r="L275" i="300"/>
  <c r="K275" i="300"/>
  <c r="N325" i="300"/>
  <c r="K64" i="300"/>
  <c r="K25" i="300"/>
  <c r="K61" i="300"/>
  <c r="L80" i="300"/>
  <c r="K667" i="300"/>
  <c r="L123" i="300"/>
  <c r="M441" i="300"/>
  <c r="K472" i="300"/>
  <c r="L406" i="300"/>
  <c r="L252" i="300"/>
  <c r="M193" i="300"/>
  <c r="L706" i="300"/>
  <c r="M260" i="300"/>
  <c r="N136" i="300"/>
  <c r="K250" i="300"/>
  <c r="L109" i="300"/>
  <c r="L472" i="300"/>
  <c r="K193" i="300"/>
  <c r="M706" i="300"/>
  <c r="L27" i="300"/>
  <c r="K393" i="300"/>
  <c r="K109" i="300"/>
  <c r="L250" i="300"/>
  <c r="M109" i="300"/>
  <c r="L519" i="300"/>
  <c r="N549" i="300"/>
  <c r="L303" i="300"/>
  <c r="N706" i="300"/>
  <c r="K27" i="300"/>
  <c r="M27" i="300"/>
  <c r="M250" i="300"/>
  <c r="N432" i="300"/>
  <c r="N790" i="300"/>
  <c r="M33" i="300"/>
  <c r="N234" i="300"/>
  <c r="K519" i="300"/>
  <c r="L74" i="300"/>
  <c r="L288" i="300"/>
  <c r="N934" i="300"/>
  <c r="M729" i="300"/>
  <c r="L800" i="300"/>
  <c r="L609" i="300"/>
  <c r="K684" i="300"/>
  <c r="L552" i="300"/>
  <c r="K398" i="300"/>
  <c r="M652" i="300"/>
  <c r="K80" i="300"/>
  <c r="K399" i="300"/>
  <c r="M902" i="300"/>
  <c r="M74" i="300"/>
  <c r="K572" i="300"/>
  <c r="K252" i="300"/>
  <c r="M181" i="300"/>
  <c r="M131" i="300"/>
  <c r="L319" i="300"/>
  <c r="N169" i="300"/>
  <c r="M982" i="300"/>
  <c r="N399" i="300"/>
  <c r="M667" i="300"/>
  <c r="K347" i="300"/>
  <c r="N197" i="300"/>
  <c r="L441" i="300"/>
  <c r="N347" i="300"/>
  <c r="L819" i="300"/>
  <c r="N819" i="300"/>
  <c r="M819" i="300"/>
  <c r="L325" i="300"/>
  <c r="L337" i="300"/>
  <c r="N268" i="300"/>
  <c r="L860" i="300"/>
  <c r="N123" i="300"/>
  <c r="K507" i="300"/>
  <c r="M710" i="300"/>
  <c r="N710" i="300"/>
  <c r="L710" i="300"/>
  <c r="N877" i="300"/>
  <c r="M741" i="300"/>
  <c r="N570" i="300"/>
  <c r="N619" i="300"/>
  <c r="N546" i="300"/>
  <c r="M497" i="300"/>
  <c r="M472" i="300"/>
  <c r="K408" i="300"/>
  <c r="K91" i="300"/>
  <c r="N281" i="300"/>
  <c r="K211" i="300"/>
  <c r="N129" i="300"/>
  <c r="N16" i="300"/>
  <c r="K131" i="300"/>
  <c r="M373" i="300"/>
  <c r="M17" i="300"/>
  <c r="M308" i="300"/>
  <c r="N65" i="300"/>
  <c r="K432" i="300"/>
  <c r="L169" i="300"/>
  <c r="L20" i="300"/>
  <c r="M594" i="300"/>
  <c r="L602" i="300"/>
  <c r="L197" i="300"/>
  <c r="L64" i="300"/>
  <c r="L816" i="300"/>
  <c r="K741" i="300"/>
  <c r="L877" i="300"/>
  <c r="K620" i="300"/>
  <c r="L408" i="300"/>
  <c r="M252" i="300"/>
  <c r="K423" i="300"/>
  <c r="L181" i="300"/>
  <c r="L131" i="300"/>
  <c r="K70" i="300"/>
  <c r="M61" i="300"/>
  <c r="M432" i="300"/>
  <c r="M73" i="300"/>
  <c r="L594" i="300"/>
  <c r="N458" i="300"/>
  <c r="K742" i="300"/>
  <c r="N742" i="300"/>
  <c r="M971" i="300"/>
  <c r="N971" i="300"/>
  <c r="K789" i="300"/>
  <c r="M789" i="300"/>
  <c r="L294" i="300"/>
  <c r="N294" i="300"/>
  <c r="L324" i="300"/>
  <c r="N324" i="300"/>
  <c r="M324" i="300"/>
  <c r="N203" i="300"/>
  <c r="L203" i="300"/>
  <c r="M728" i="300"/>
  <c r="L728" i="300"/>
  <c r="M512" i="300"/>
  <c r="L512" i="300"/>
  <c r="M586" i="300"/>
  <c r="K586" i="300"/>
  <c r="L648" i="300"/>
  <c r="N648" i="300"/>
  <c r="L224" i="300"/>
  <c r="N224" i="300"/>
  <c r="M224" i="300"/>
  <c r="K224" i="300"/>
  <c r="M139" i="300"/>
  <c r="M339" i="300"/>
  <c r="K966" i="300"/>
  <c r="L966" i="300"/>
  <c r="M397" i="300"/>
  <c r="N397" i="300"/>
  <c r="K904" i="300"/>
  <c r="L904" i="300"/>
  <c r="L925" i="300"/>
  <c r="K925" i="300"/>
  <c r="N139" i="300"/>
  <c r="N435" i="300"/>
  <c r="M80" i="300"/>
  <c r="N511" i="300"/>
  <c r="L347" i="300"/>
  <c r="L511" i="300"/>
  <c r="M399" i="300"/>
  <c r="N759" i="300"/>
  <c r="M759" i="300"/>
  <c r="L946" i="300"/>
  <c r="N946" i="300"/>
  <c r="K948" i="300"/>
  <c r="L664" i="300"/>
  <c r="L526" i="300"/>
  <c r="M620" i="300"/>
  <c r="N691" i="300"/>
  <c r="L556" i="300"/>
  <c r="N457" i="300"/>
  <c r="L595" i="300"/>
  <c r="K461" i="300"/>
  <c r="M454" i="300"/>
  <c r="L354" i="300"/>
  <c r="M471" i="300"/>
  <c r="M398" i="300"/>
  <c r="K181" i="300"/>
  <c r="L47" i="300"/>
  <c r="L70" i="300"/>
  <c r="K268" i="300"/>
  <c r="K698" i="300"/>
  <c r="L698" i="300"/>
  <c r="L558" i="300"/>
  <c r="K558" i="300"/>
  <c r="N558" i="300"/>
  <c r="M558" i="300"/>
  <c r="L451" i="300"/>
  <c r="N451" i="300"/>
  <c r="M451" i="300"/>
  <c r="K451" i="300"/>
  <c r="N595" i="300"/>
  <c r="N454" i="300"/>
  <c r="K18" i="300"/>
  <c r="M47" i="300"/>
  <c r="L145" i="300"/>
  <c r="M70" i="300"/>
  <c r="N680" i="300"/>
  <c r="L680" i="300"/>
  <c r="L244" i="300"/>
  <c r="M244" i="300"/>
  <c r="N244" i="300"/>
  <c r="M701" i="300"/>
  <c r="L701" i="300"/>
  <c r="N105" i="300"/>
  <c r="L105" i="300"/>
  <c r="M983" i="300"/>
  <c r="L983" i="300"/>
  <c r="K983" i="300"/>
  <c r="N983" i="300"/>
  <c r="N677" i="300"/>
  <c r="M677" i="300"/>
  <c r="K588" i="300"/>
  <c r="N588" i="300"/>
  <c r="L428" i="300"/>
  <c r="M428" i="300"/>
  <c r="N428" i="300"/>
  <c r="K849" i="300"/>
  <c r="L849" i="300"/>
  <c r="L274" i="300"/>
  <c r="N274" i="300"/>
  <c r="M274" i="300"/>
  <c r="K274" i="300"/>
  <c r="N481" i="300"/>
  <c r="L481" i="300"/>
  <c r="N247" i="300"/>
  <c r="L247" i="300"/>
  <c r="K247" i="300"/>
  <c r="M247" i="300"/>
  <c r="N103" i="300"/>
  <c r="M103" i="300"/>
  <c r="N145" i="300"/>
  <c r="L43" i="300"/>
  <c r="M43" i="300"/>
  <c r="L45" i="300"/>
  <c r="N777" i="300"/>
  <c r="L777" i="300"/>
  <c r="N156" i="300"/>
  <c r="K156" i="300"/>
  <c r="L344" i="300"/>
  <c r="N344" i="300"/>
  <c r="M344" i="300"/>
  <c r="L124" i="300"/>
  <c r="K124" i="300"/>
  <c r="N124" i="300"/>
  <c r="M124" i="300"/>
  <c r="N96" i="300"/>
  <c r="M96" i="300"/>
  <c r="L96" i="300"/>
  <c r="L194" i="300"/>
  <c r="N194" i="300"/>
  <c r="M194" i="300"/>
  <c r="L233" i="300"/>
  <c r="N233" i="300"/>
  <c r="L211" i="300"/>
  <c r="M942" i="300"/>
  <c r="N970" i="300"/>
  <c r="L970" i="300"/>
  <c r="M777" i="300"/>
  <c r="K830" i="300"/>
  <c r="L672" i="300"/>
  <c r="K782" i="300"/>
  <c r="L629" i="300"/>
  <c r="K657" i="300"/>
  <c r="M592" i="300"/>
  <c r="N654" i="300"/>
  <c r="L462" i="300"/>
  <c r="M348" i="300"/>
  <c r="M408" i="300"/>
  <c r="K254" i="300"/>
  <c r="N211" i="300"/>
  <c r="M386" i="300"/>
  <c r="M45" i="300"/>
  <c r="N32" i="300"/>
  <c r="N141" i="300"/>
  <c r="L393" i="300"/>
  <c r="K847" i="300"/>
  <c r="L548" i="300"/>
  <c r="M548" i="300"/>
  <c r="M448" i="300"/>
  <c r="K448" i="300"/>
  <c r="N118" i="300"/>
  <c r="M118" i="300"/>
  <c r="K141" i="300"/>
  <c r="M393" i="300"/>
  <c r="M847" i="300"/>
  <c r="K758" i="300"/>
  <c r="L758" i="300"/>
  <c r="N758" i="300"/>
  <c r="N133" i="300"/>
  <c r="L133" i="300"/>
  <c r="L334" i="300"/>
  <c r="N334" i="300"/>
  <c r="M334" i="300"/>
  <c r="K334" i="300"/>
  <c r="L184" i="300"/>
  <c r="N184" i="300"/>
  <c r="M184" i="300"/>
  <c r="K184" i="300"/>
  <c r="L990" i="300"/>
  <c r="L657" i="300"/>
  <c r="N592" i="300"/>
  <c r="L654" i="300"/>
  <c r="K392" i="300"/>
  <c r="M462" i="300"/>
  <c r="M156" i="300"/>
  <c r="N386" i="300"/>
  <c r="L372" i="300"/>
  <c r="M32" i="300"/>
  <c r="M931" i="300"/>
  <c r="M990" i="300"/>
  <c r="K876" i="300"/>
  <c r="K672" i="300"/>
  <c r="M782" i="300"/>
  <c r="M526" i="300"/>
  <c r="K691" i="300"/>
  <c r="K194" i="300"/>
  <c r="M556" i="300"/>
  <c r="L524" i="300"/>
  <c r="K233" i="300"/>
  <c r="M392" i="300"/>
  <c r="N112" i="300"/>
  <c r="K354" i="300"/>
  <c r="L98" i="300"/>
  <c r="N254" i="300"/>
  <c r="K112" i="300"/>
  <c r="M372" i="300"/>
  <c r="L141" i="300"/>
  <c r="N847" i="300"/>
  <c r="L314" i="300"/>
  <c r="K314" i="300"/>
  <c r="M314" i="300"/>
  <c r="N517" i="300"/>
  <c r="L517" i="300"/>
  <c r="N167" i="300"/>
  <c r="L167" i="300"/>
  <c r="M876" i="300"/>
  <c r="N392" i="300"/>
  <c r="L103" i="300"/>
  <c r="N98" i="300"/>
  <c r="K43" i="300"/>
  <c r="K96" i="300"/>
  <c r="N372" i="300"/>
  <c r="M477" i="300"/>
  <c r="K477" i="300"/>
  <c r="N477" i="300"/>
  <c r="L477" i="300"/>
  <c r="K699" i="300"/>
  <c r="L699" i="300"/>
  <c r="N699" i="300"/>
  <c r="M699" i="300"/>
  <c r="L214" i="300"/>
  <c r="M214" i="300"/>
  <c r="K214" i="300"/>
  <c r="L174" i="300"/>
  <c r="N174" i="300"/>
  <c r="M174" i="300"/>
  <c r="K174" i="300"/>
  <c r="L53" i="300"/>
  <c r="M53" i="300"/>
  <c r="K165" i="300"/>
  <c r="L165" i="300"/>
  <c r="N835" i="300"/>
  <c r="K835" i="300"/>
  <c r="M806" i="300"/>
  <c r="N806" i="300"/>
  <c r="N898" i="300"/>
  <c r="L898" i="300"/>
  <c r="L661" i="300"/>
  <c r="K661" i="300"/>
  <c r="N661" i="300"/>
  <c r="M661" i="300"/>
  <c r="L531" i="300"/>
  <c r="N531" i="300"/>
  <c r="M531" i="300"/>
  <c r="K531" i="300"/>
  <c r="M668" i="300"/>
  <c r="L668" i="300"/>
  <c r="K668" i="300"/>
  <c r="N668" i="300"/>
  <c r="N412" i="300"/>
  <c r="M412" i="300"/>
  <c r="L412" i="300"/>
  <c r="L547" i="300"/>
  <c r="N547" i="300"/>
  <c r="K450" i="300"/>
  <c r="N450" i="300"/>
  <c r="M450" i="300"/>
  <c r="L450" i="300"/>
  <c r="N731" i="300"/>
  <c r="L731" i="300"/>
  <c r="K731" i="300"/>
  <c r="M731" i="300"/>
  <c r="N382" i="300"/>
  <c r="M382" i="300"/>
  <c r="L382" i="300"/>
  <c r="K382" i="300"/>
  <c r="N901" i="300"/>
  <c r="L901" i="300"/>
  <c r="M901" i="300"/>
  <c r="K901" i="300"/>
  <c r="L805" i="300"/>
  <c r="K805" i="300"/>
  <c r="N805" i="300"/>
  <c r="M805" i="300"/>
  <c r="N769" i="300"/>
  <c r="L769" i="300"/>
  <c r="K769" i="300"/>
  <c r="M769" i="300"/>
  <c r="N296" i="300"/>
  <c r="M296" i="300"/>
  <c r="L296" i="300"/>
  <c r="K296" i="300"/>
  <c r="L941" i="300"/>
  <c r="K941" i="300"/>
  <c r="M941" i="300"/>
  <c r="N941" i="300"/>
  <c r="N891" i="300"/>
  <c r="L891" i="300"/>
  <c r="K891" i="300"/>
  <c r="M891" i="300"/>
  <c r="N977" i="300"/>
  <c r="L977" i="300"/>
  <c r="M977" i="300"/>
  <c r="K977" i="300"/>
  <c r="L907" i="300"/>
  <c r="K907" i="300"/>
  <c r="N907" i="300"/>
  <c r="M907" i="300"/>
  <c r="L1001" i="300"/>
  <c r="K1001" i="300"/>
  <c r="M1001" i="300"/>
  <c r="N1001" i="300"/>
  <c r="K650" i="300"/>
  <c r="M650" i="300"/>
  <c r="L650" i="300"/>
  <c r="N650" i="300"/>
  <c r="N720" i="300"/>
  <c r="L720" i="300"/>
  <c r="K720" i="300"/>
  <c r="M720" i="300"/>
  <c r="N682" i="300"/>
  <c r="M682" i="300"/>
  <c r="L682" i="300"/>
  <c r="K682" i="300"/>
  <c r="K326" i="300"/>
  <c r="N326" i="300"/>
  <c r="M326" i="300"/>
  <c r="L326" i="300"/>
  <c r="N218" i="300"/>
  <c r="L218" i="300"/>
  <c r="K218" i="300"/>
  <c r="M218" i="300"/>
  <c r="M336" i="300"/>
  <c r="L336" i="300"/>
  <c r="K336" i="300"/>
  <c r="N336" i="300"/>
  <c r="M286" i="300"/>
  <c r="L286" i="300"/>
  <c r="K286" i="300"/>
  <c r="N286" i="300"/>
  <c r="L31" i="300"/>
  <c r="K31" i="300"/>
  <c r="N31" i="300"/>
  <c r="M31" i="300"/>
  <c r="L979" i="300"/>
  <c r="N979" i="300"/>
  <c r="M979" i="300"/>
  <c r="K979" i="300"/>
  <c r="K607" i="300"/>
  <c r="M607" i="300"/>
  <c r="N607" i="300"/>
  <c r="L607" i="300"/>
  <c r="L615" i="300"/>
  <c r="K615" i="300"/>
  <c r="N615" i="300"/>
  <c r="M615" i="300"/>
  <c r="M515" i="300"/>
  <c r="K515" i="300"/>
  <c r="N515" i="300"/>
  <c r="L515" i="300"/>
  <c r="M216" i="300"/>
  <c r="L216" i="300"/>
  <c r="K216" i="300"/>
  <c r="N216" i="300"/>
  <c r="L484" i="300"/>
  <c r="M484" i="300"/>
  <c r="K484" i="300"/>
  <c r="N484" i="300"/>
  <c r="N388" i="300"/>
  <c r="M388" i="300"/>
  <c r="L388" i="300"/>
  <c r="K388" i="300"/>
  <c r="L262" i="300"/>
  <c r="K262" i="300"/>
  <c r="N262" i="300"/>
  <c r="M262" i="300"/>
  <c r="M764" i="300"/>
  <c r="K764" i="300"/>
  <c r="N764" i="300"/>
  <c r="L764" i="300"/>
  <c r="M467" i="300"/>
  <c r="L467" i="300"/>
  <c r="K467" i="300"/>
  <c r="N467" i="300"/>
  <c r="N506" i="300"/>
  <c r="M506" i="300"/>
  <c r="L506" i="300"/>
  <c r="K506" i="300"/>
  <c r="L494" i="300"/>
  <c r="N494" i="300"/>
  <c r="M494" i="300"/>
  <c r="K494" i="300"/>
  <c r="L356" i="300"/>
  <c r="K356" i="300"/>
  <c r="N356" i="300"/>
  <c r="M356" i="300"/>
  <c r="N146" i="300"/>
  <c r="M146" i="300"/>
  <c r="L146" i="300"/>
  <c r="K146" i="300"/>
  <c r="N159" i="300"/>
  <c r="M159" i="300"/>
  <c r="L159" i="300"/>
  <c r="K159" i="300"/>
  <c r="L41" i="300"/>
  <c r="K41" i="300"/>
  <c r="N41" i="300"/>
  <c r="M41" i="300"/>
  <c r="L949" i="300"/>
  <c r="N949" i="300"/>
  <c r="M949" i="300"/>
  <c r="K949" i="300"/>
  <c r="L939" i="300"/>
  <c r="N939" i="300"/>
  <c r="M939" i="300"/>
  <c r="K939" i="300"/>
  <c r="L610" i="300"/>
  <c r="K610" i="300"/>
  <c r="N610" i="300"/>
  <c r="M610" i="300"/>
  <c r="L961" i="300"/>
  <c r="K961" i="300"/>
  <c r="M961" i="300"/>
  <c r="N961" i="300"/>
  <c r="L867" i="300"/>
  <c r="N867" i="300"/>
  <c r="M867" i="300"/>
  <c r="K867" i="300"/>
  <c r="M854" i="300"/>
  <c r="L854" i="300"/>
  <c r="K854" i="300"/>
  <c r="N854" i="300"/>
  <c r="M752" i="300"/>
  <c r="N752" i="300"/>
  <c r="K752" i="300"/>
  <c r="L752" i="300"/>
  <c r="N842" i="300"/>
  <c r="M842" i="300"/>
  <c r="L842" i="300"/>
  <c r="K842" i="300"/>
  <c r="L785" i="300"/>
  <c r="N785" i="300"/>
  <c r="M785" i="300"/>
  <c r="K785" i="300"/>
  <c r="K640" i="300"/>
  <c r="M640" i="300"/>
  <c r="N640" i="300"/>
  <c r="L640" i="300"/>
  <c r="L605" i="300"/>
  <c r="N605" i="300"/>
  <c r="M605" i="300"/>
  <c r="K605" i="300"/>
  <c r="K276" i="300"/>
  <c r="N276" i="300"/>
  <c r="M276" i="300"/>
  <c r="L276" i="300"/>
  <c r="N553" i="300"/>
  <c r="M553" i="300"/>
  <c r="L553" i="300"/>
  <c r="K553" i="300"/>
  <c r="N346" i="300"/>
  <c r="M346" i="300"/>
  <c r="L346" i="300"/>
  <c r="K346" i="300"/>
  <c r="M500" i="300"/>
  <c r="L500" i="300"/>
  <c r="K500" i="300"/>
  <c r="N500" i="300"/>
  <c r="L306" i="300"/>
  <c r="K306" i="300"/>
  <c r="N306" i="300"/>
  <c r="M306" i="300"/>
  <c r="L212" i="300"/>
  <c r="K212" i="300"/>
  <c r="N212" i="300"/>
  <c r="M212" i="300"/>
  <c r="N196" i="300"/>
  <c r="M196" i="300"/>
  <c r="L196" i="300"/>
  <c r="K196" i="300"/>
  <c r="L256" i="300"/>
  <c r="K256" i="300"/>
  <c r="N256" i="300"/>
  <c r="M256" i="300"/>
  <c r="M186" i="300"/>
  <c r="L186" i="300"/>
  <c r="K186" i="300"/>
  <c r="N186" i="300"/>
  <c r="K505" i="300"/>
  <c r="N505" i="300"/>
  <c r="M505" i="300"/>
  <c r="L505" i="300"/>
  <c r="M637" i="300"/>
  <c r="L637" i="300"/>
  <c r="K637" i="300"/>
  <c r="N637" i="300"/>
  <c r="L21" i="300"/>
  <c r="K21" i="300"/>
  <c r="N21" i="300"/>
  <c r="M21" i="300"/>
  <c r="L951" i="300"/>
  <c r="K951" i="300"/>
  <c r="M951" i="300"/>
  <c r="N951" i="300"/>
  <c r="L420" i="300"/>
  <c r="K420" i="300"/>
  <c r="N420" i="300"/>
  <c r="M420" i="300"/>
  <c r="N470" i="300"/>
  <c r="M470" i="300"/>
  <c r="K470" i="300"/>
  <c r="L470" i="300"/>
  <c r="L292" i="300"/>
  <c r="K292" i="300"/>
  <c r="N292" i="300"/>
  <c r="M292" i="300"/>
  <c r="N206" i="300"/>
  <c r="M206" i="300"/>
  <c r="L206" i="300"/>
  <c r="K206" i="300"/>
  <c r="N881" i="300"/>
  <c r="L881" i="300"/>
  <c r="K881" i="300"/>
  <c r="M881" i="300"/>
  <c r="L676" i="300"/>
  <c r="K676" i="300"/>
  <c r="N676" i="300"/>
  <c r="M676" i="300"/>
  <c r="K226" i="300"/>
  <c r="N226" i="300"/>
  <c r="M226" i="300"/>
  <c r="L226" i="300"/>
  <c r="M405" i="300"/>
  <c r="L405" i="300"/>
  <c r="N405" i="300"/>
  <c r="K405" i="300"/>
  <c r="L232" i="300"/>
  <c r="K232" i="300"/>
  <c r="N232" i="300"/>
  <c r="M232" i="300"/>
  <c r="N384" i="300"/>
  <c r="M384" i="300"/>
  <c r="L384" i="300"/>
  <c r="K384" i="300"/>
  <c r="N168" i="300"/>
  <c r="L168" i="300"/>
  <c r="K168" i="300"/>
  <c r="M168" i="300"/>
  <c r="M861" i="300"/>
  <c r="L861" i="300"/>
  <c r="K861" i="300"/>
  <c r="N861" i="300"/>
  <c r="L582" i="300"/>
  <c r="K582" i="300"/>
  <c r="N582" i="300"/>
  <c r="M582" i="300"/>
  <c r="N316" i="300"/>
  <c r="M316" i="300"/>
  <c r="L316" i="300"/>
  <c r="K316" i="300"/>
  <c r="L242" i="300"/>
  <c r="K242" i="300"/>
  <c r="N242" i="300"/>
  <c r="M242" i="300"/>
  <c r="L421" i="300"/>
  <c r="K421" i="300"/>
  <c r="N421" i="300"/>
  <c r="M421" i="300"/>
  <c r="N534" i="300"/>
  <c r="M534" i="300"/>
  <c r="L534" i="300"/>
  <c r="K534" i="300"/>
  <c r="N318" i="300"/>
  <c r="L318" i="300"/>
  <c r="K318" i="300"/>
  <c r="M318" i="300"/>
  <c r="N90" i="300"/>
  <c r="M90" i="300"/>
  <c r="L90" i="300"/>
  <c r="K90" i="300"/>
  <c r="L817" i="300"/>
  <c r="K817" i="300"/>
  <c r="M817" i="300"/>
  <c r="N817" i="300"/>
  <c r="L757" i="300"/>
  <c r="N757" i="300"/>
  <c r="M757" i="300"/>
  <c r="K757" i="300"/>
  <c r="L755" i="300"/>
  <c r="N755" i="300"/>
  <c r="M755" i="300"/>
  <c r="K755" i="300"/>
  <c r="K176" i="300"/>
  <c r="M176" i="300"/>
  <c r="N176" i="300"/>
  <c r="L176" i="300"/>
  <c r="L106" i="300"/>
  <c r="K106" i="300"/>
  <c r="N106" i="300"/>
  <c r="M106" i="300"/>
  <c r="M171" i="300"/>
  <c r="L171" i="300"/>
  <c r="K171" i="300"/>
  <c r="N171" i="300"/>
  <c r="L887" i="300"/>
  <c r="K887" i="300"/>
  <c r="N887" i="300"/>
  <c r="M887" i="300"/>
  <c r="K656" i="300"/>
  <c r="L656" i="300"/>
  <c r="N656" i="300"/>
  <c r="M656" i="300"/>
  <c r="N452" i="300"/>
  <c r="L452" i="300"/>
  <c r="K452" i="300"/>
  <c r="M452" i="300"/>
  <c r="M986" i="300"/>
  <c r="L986" i="300"/>
  <c r="K986" i="300"/>
  <c r="N986" i="300"/>
  <c r="N366" i="300"/>
  <c r="M366" i="300"/>
  <c r="L366" i="300"/>
  <c r="K366" i="300"/>
  <c r="N430" i="300"/>
  <c r="M430" i="300"/>
  <c r="K430" i="300"/>
  <c r="L430" i="300"/>
  <c r="N767" i="300"/>
  <c r="K767" i="300"/>
  <c r="M767" i="300"/>
  <c r="L767" i="300"/>
  <c r="N565" i="300"/>
  <c r="M565" i="300"/>
  <c r="L565" i="300"/>
  <c r="K565" i="300"/>
  <c r="M455" i="300"/>
  <c r="L455" i="300"/>
  <c r="K455" i="300"/>
  <c r="N455" i="300"/>
  <c r="N246" i="300"/>
  <c r="M246" i="300"/>
  <c r="L246" i="300"/>
  <c r="K246" i="300"/>
  <c r="M271" i="300"/>
  <c r="L271" i="300"/>
  <c r="K271" i="300"/>
  <c r="N271" i="300"/>
  <c r="L869" i="300"/>
  <c r="N869" i="300"/>
  <c r="M869" i="300"/>
  <c r="K869" i="300"/>
  <c r="L921" i="300"/>
  <c r="K921" i="300"/>
  <c r="M921" i="300"/>
  <c r="N921" i="300"/>
  <c r="L859" i="300"/>
  <c r="N859" i="300"/>
  <c r="M859" i="300"/>
  <c r="K859" i="300"/>
  <c r="L825" i="300"/>
  <c r="N825" i="300"/>
  <c r="K825" i="300"/>
  <c r="M825" i="300"/>
  <c r="L681" i="300"/>
  <c r="K681" i="300"/>
  <c r="N681" i="300"/>
  <c r="M681" i="300"/>
  <c r="K530" i="300"/>
  <c r="N530" i="300"/>
  <c r="M530" i="300"/>
  <c r="L530" i="300"/>
  <c r="N440" i="300"/>
  <c r="K440" i="300"/>
  <c r="M440" i="300"/>
  <c r="L440" i="300"/>
  <c r="N266" i="300"/>
  <c r="M266" i="300"/>
  <c r="L266" i="300"/>
  <c r="K266" i="300"/>
  <c r="L446" i="300"/>
  <c r="K446" i="300"/>
  <c r="N446" i="300"/>
  <c r="M446" i="300"/>
  <c r="N130" i="300"/>
  <c r="M130" i="300"/>
  <c r="L130" i="300"/>
  <c r="K130" i="300"/>
  <c r="M291" i="300"/>
  <c r="L291" i="300"/>
  <c r="K291" i="300"/>
  <c r="N291" i="3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12" authorId="0" shapeId="0" xr:uid="{1A637DEF-9B3A-2349-9FEF-37460656B022}">
      <text>
        <r>
          <rPr>
            <sz val="10"/>
            <color rgb="FF000000"/>
            <rFont val="Calibri"/>
            <family val="2"/>
          </rPr>
          <t xml:space="preserve">Compa-Ratio: Indica la relación entre el salario de un empleado y el punto medio (mediana) del rango salarial del puesto.
</t>
        </r>
      </text>
    </comment>
    <comment ref="I12" authorId="0" shapeId="0" xr:uid="{120EFCD0-A897-B347-8151-D64C47AF65E7}">
      <text>
        <r>
          <rPr>
            <sz val="10"/>
            <color rgb="FF000000"/>
            <rFont val="Calibri"/>
            <family val="2"/>
          </rPr>
          <t>Índice de Equidad Interna (IEI): Mide la equidad de los salarios dentro de una misma organización, comparando puestos de trabajo con similar valor.</t>
        </r>
      </text>
    </comment>
    <comment ref="J12" authorId="0" shapeId="0" xr:uid="{1108D809-B3E0-1645-8FA7-8F236B5DDE6A}">
      <text>
        <r>
          <rPr>
            <sz val="10"/>
            <color rgb="FF000000"/>
            <rFont val="Calibri"/>
            <family val="2"/>
          </rPr>
          <t xml:space="preserve">Índice de Equidad Salarial Compuesta (IESC): Este índice combinaría ambas métricas, multiplicando el IEI por el Compa-Ratio.
</t>
        </r>
      </text>
    </comment>
  </commentList>
</comments>
</file>

<file path=xl/sharedStrings.xml><?xml version="1.0" encoding="utf-8"?>
<sst xmlns="http://schemas.openxmlformats.org/spreadsheetml/2006/main" count="1771" uniqueCount="423">
  <si>
    <t>FECHA:</t>
  </si>
  <si>
    <t>EMPRESAS PARTICIPANTES</t>
  </si>
  <si>
    <t>-</t>
  </si>
  <si>
    <t>METODOLOGÍA</t>
  </si>
  <si>
    <t>ACERCA DE AC CONSULTING</t>
  </si>
  <si>
    <t>PORTAFOLIO DE PRODUCTOS</t>
  </si>
  <si>
    <t>CONTACTO</t>
  </si>
  <si>
    <t>DESARROLLO DE PERSONAS</t>
  </si>
  <si>
    <t>Plan de Carrera</t>
  </si>
  <si>
    <t>Plan de Sucesión</t>
  </si>
  <si>
    <t>Evaluación del Desempeño</t>
  </si>
  <si>
    <t>Taxonomía de Competencias Blandas (comportamientos)</t>
  </si>
  <si>
    <t>Evaluación de trabajadores vs perfil de cargo</t>
  </si>
  <si>
    <t>Establecimiento de programas de formación para el cierre de brechas entre el perfil del cargo y el perfil del colaborador</t>
  </si>
  <si>
    <t>Establecer programas de formación de nivelación para personas con potencial para crecer dentro de la organización (puesto actual vs puesto futuro)</t>
  </si>
  <si>
    <t>Programas de formación gerencial</t>
  </si>
  <si>
    <t>Coaching</t>
  </si>
  <si>
    <t>COMPENSACIÓN Y BENEFICIOS</t>
  </si>
  <si>
    <t>Diagnóstico de estructura organizacional y diseño de estructuras eficientes que respondan a la misión, visión, objetivos estratégicos, modelo de negocio y modelo operativo de la organización</t>
  </si>
  <si>
    <t>Establecimiento de política salarial para definición de sueldos de ingreso, por ascenso, por promoción, de nivelación, por inflación con base a análisis de Capacidad de pago de la empresa, Mercado, Inflación y Desempeño de la persona</t>
  </si>
  <si>
    <t>Definición estructuras salariales por niveles y sistemas de bandas mínimos y máximos</t>
  </si>
  <si>
    <t>Estudio y diagnóstico de beneficios de preferencia relativa para definición y/o actualización y/o modificación de los beneficios de carácter no salarial actuales</t>
  </si>
  <si>
    <t>Programa de beneficios flexibles</t>
  </si>
  <si>
    <t>Diseño y gobernabilidad programas de reconocimiento al personal</t>
  </si>
  <si>
    <t>Diseño de gastos de personal y planificación</t>
  </si>
  <si>
    <t>CAPTACIÓN Y SELECCIÓN</t>
  </si>
  <si>
    <t>Definición de perfil de cargo (Descripción del cargo, Perfil del ocupante, Valores fomentados por la compañía, Compensación)</t>
  </si>
  <si>
    <t>Información de mercado (P90 / P75 / P50 / P25 / P10)</t>
  </si>
  <si>
    <t>Captación de candidatos (Batería Despecore)</t>
  </si>
  <si>
    <t>Valoración de competencias</t>
  </si>
  <si>
    <t>Selección de candidatos</t>
  </si>
  <si>
    <t>Negociación de paquetes salariales</t>
  </si>
  <si>
    <t>ADMINISTRACIÓN DE NÓMINA</t>
  </si>
  <si>
    <t>Gestión y administración pago de nómina</t>
  </si>
  <si>
    <t>Gestión de egreso y cálculo para pago de liquidación por retiro voluntario</t>
  </si>
  <si>
    <t>Gestión, negociación y cálculo para liquidación por mutuo acuerdo</t>
  </si>
  <si>
    <t>Administración de salarios y beneficios de nómina</t>
  </si>
  <si>
    <t>Administrar políticas de préstamos, bonos únicos y especiales y sus medios de pago</t>
  </si>
  <si>
    <t>Administración de base de datos de los colaboradores</t>
  </si>
  <si>
    <t>Estadísticas de personal</t>
  </si>
  <si>
    <t>Auditoría de procesos administrativos y legales en materia laboral</t>
  </si>
  <si>
    <t>IDENTIDAD EMPRESARIAL</t>
  </si>
  <si>
    <t>Clima organizacional</t>
  </si>
  <si>
    <t>Diseño, desarrollo e implementación de encuesta de clima</t>
  </si>
  <si>
    <t>Análisis y recomendaciones en base a resultados de encuesta</t>
  </si>
  <si>
    <t>Intervención de clima de acuerdo a resultados</t>
  </si>
  <si>
    <t>Desarrollo de valores</t>
  </si>
  <si>
    <t>BIENESTAR DE PERSONAL</t>
  </si>
  <si>
    <t>SEGURIDAD Y SALUD LABORAL (LOPCYMAT)</t>
  </si>
  <si>
    <t>Definición, desarrollo e implementación de programas para cumplimiento de deberes formales de seguridad y salud laboral</t>
  </si>
  <si>
    <t>Auditoría a programa de seguridad y salud laboral</t>
  </si>
  <si>
    <t>EVALUACIÓN DE DESEMPEÑO Y REPORTES</t>
  </si>
  <si>
    <t>Definición de procesos</t>
  </si>
  <si>
    <t>Definición de indicadores de gestión de procesos</t>
  </si>
  <si>
    <t>Análisis de resultados de los indicadores vs meta</t>
  </si>
  <si>
    <t>Propuestas de solución sobre desviación</t>
  </si>
  <si>
    <t xml:space="preserve">@ac_consulting
www.acconsult.net
</t>
  </si>
  <si>
    <t>Siguenos:</t>
  </si>
  <si>
    <t>Estudio de mercado general y específico</t>
  </si>
  <si>
    <t>Definición, desarrollo, implementación y ejecución eventos corporativos, tales como: día de la madre, padre y niños, fiesta corporativa, entre otros</t>
  </si>
  <si>
    <t>Desarrollo de negociaciones con proveedores relacionados con beneficios de carácter no salarial, tales como: Seguro de salud, vida, ticket alimento, entre otros</t>
  </si>
  <si>
    <t>Gestión y administración de cálculo, retención y pago de contribuciones parafiscales ante entes gubernamentales, tales como: Seguro social, INCES, Ministerio Para el Poder Popular del trabajo y otros</t>
  </si>
  <si>
    <t>MARKET ANALYZER</t>
  </si>
  <si>
    <t>Somos una compañía joven, dinámica e innovadora, especializada en la asesoría, consultoría, desarrollo, implementación y puesta en marcha de proyectos relacionados con el corazón de las compañías, es decir, su “Capital Humano”. Atendemos a industrias de todos los sectores, públicos, privados y sin fines de lucro. Disponemos de un equipo interdisciplinario, capaz de detectar y entender las necesidades de nuestros clientes, con el fin de brindar soluciones integrales que permitan optimizar las estructuras y las operaciones de las compañías. Buscamos establecer relaciones de largo plazo con nuestros clientes, apoyándolos en el logro de sus objetivos, generando ideas innovadoras en base a mejores prácticas del mercado y análisis de entorno.
Nuestros especialistas-consultores tienen amplia experiencia en el diseño, desarrollo e implementación de soluciones en sector de: Retail, Banca y Seguros, Viajes y Turismo, Educación, Servicios Especializados, Industrias, Automotriz, Logística e Ingeniería.
Tenemos experiencia en la ejecución de proyectos para Venezuela, Costa Rica, Colombia y Ecuador.</t>
  </si>
  <si>
    <t>Diseño, gobernabilidad y desarrollo de programas de compensación variable para niveles ejecutivos, tácticos, operativos y fuerza de ventas</t>
  </si>
  <si>
    <t xml:space="preserve">CONCEPTOS </t>
  </si>
  <si>
    <t xml:space="preserve">Siguenos:
</t>
  </si>
  <si>
    <t>Percentil</t>
  </si>
  <si>
    <t>90th</t>
  </si>
  <si>
    <t>75th</t>
  </si>
  <si>
    <t>50th</t>
  </si>
  <si>
    <t>25th</t>
  </si>
  <si>
    <t>10th</t>
  </si>
  <si>
    <t>Frecuencia</t>
  </si>
  <si>
    <t>Número de días de bono vacacional</t>
  </si>
  <si>
    <t>ANÁLISIS DE COMPETITIVIDAD EXTERNA</t>
  </si>
  <si>
    <t>Cantidad mínima de participantes para reportar percentiles</t>
  </si>
  <si>
    <t>Percentil 10: 12 participantes</t>
  </si>
  <si>
    <t>Percentil 25: 8 participantes</t>
  </si>
  <si>
    <t>Percentil 75: 8 participantes</t>
  </si>
  <si>
    <t>Percentil 90: 12 participantes</t>
  </si>
  <si>
    <t>Descripción de percentiles:</t>
  </si>
  <si>
    <t>Percentil 50 / Mediana / Promedio: 4 participantes</t>
  </si>
  <si>
    <t>CLIENTE:</t>
  </si>
  <si>
    <t>Grado HAY</t>
  </si>
  <si>
    <t>VALORACIÓN Y MAPEO DE CARGOS</t>
  </si>
  <si>
    <t>Configuración</t>
  </si>
  <si>
    <t>Mercado</t>
  </si>
  <si>
    <t>VALORACIÓN</t>
  </si>
  <si>
    <t>Actual - Mercado</t>
  </si>
  <si>
    <t>Diferencia</t>
  </si>
  <si>
    <t>P90: El percentil 90 (también conocido como decil superior) es el límite por encima del cual se ubica el 10% de mejores prácticas salariales. En otras palabras, el 90% de las compañías participantes pagan menos que este nivel y el 10% pagan más.</t>
  </si>
  <si>
    <t>P75: El percentil 75 (también conocido como decil superior) es el límite por encima del cual se ubica el 25% de mejores prácticas salariales y por debajo del cual se ubica el 75% restante. En otras palabras, el 75% de las compañías participantes pagan menos que este nivel y el 25% pagan más.</t>
  </si>
  <si>
    <t>P50: El percentil 50 (también conocido como mediana) es la línea que divide la práctica en dos grupos iguales (50%). El 50% de las compañías pagan más y el otro 50% pagan menos.</t>
  </si>
  <si>
    <t>P25: El percentil 25 (también conocido como decil inferior) es el límite por encima del cual se ubica el 75% de mejores prácticas salariales y por debajo del cual se ubica el 25% restante. En otras palabras, el 25% de las empresas participantes pagan menos que este nivel y el 75% pagan más.</t>
  </si>
  <si>
    <t>P10: El percentil 10 (también conocido como decil inferior) es el límite por debajo del cual se ubica el 10% de prácticas más bajas. En otras palabras, el 10% de las compañías participantes pagan menos que este nivel y el 90% pagan más.</t>
  </si>
  <si>
    <t>Número de días de utilidades</t>
  </si>
  <si>
    <t>La data de compensación se muestra en los percentiles 90, 75, 50, 25 y 10 para cada elemento de pago de manera independiente, es decir, no existe una correlación entre los elementos de pagos usados en el estudio. En tal sentido, cuando usamos el valor máximo de pago en bolívares del mercado y usamos el valor máximo en dólares del mercado no significa que las empresas que pagan en el valor máximo en bolívares pagan el valor máximo en dólares.</t>
  </si>
  <si>
    <t>Porcentaje de margen:</t>
  </si>
  <si>
    <t>Compa-Ratio</t>
  </si>
  <si>
    <t>P50</t>
  </si>
  <si>
    <t>Selección de Percentil</t>
  </si>
  <si>
    <t>Variación General</t>
  </si>
  <si>
    <t>Variación Máxima</t>
  </si>
  <si>
    <t>DESEMPEÑO
(4 MAX - 1 MIN)</t>
  </si>
  <si>
    <t>AJUSTE PROPUESTO</t>
  </si>
  <si>
    <t>Insatisfactorio</t>
  </si>
  <si>
    <t>Bueno</t>
  </si>
  <si>
    <t>Muy Bueno</t>
  </si>
  <si>
    <t>Sobresaliente</t>
  </si>
  <si>
    <t>Minimo</t>
  </si>
  <si>
    <t>Media</t>
  </si>
  <si>
    <t>Maximo</t>
  </si>
  <si>
    <t>Apertura de Bandas</t>
  </si>
  <si>
    <t>RESULTADO DE EQUIDAD</t>
  </si>
  <si>
    <t>INDICE DE EQUIDAD</t>
  </si>
  <si>
    <t>INDICE DE EQUIDAD INTERNA</t>
  </si>
  <si>
    <t>INDICE COMPUESTO</t>
  </si>
  <si>
    <t>COMPA-RATIO</t>
  </si>
  <si>
    <t>% AJUSTE PROPUESTO</t>
  </si>
  <si>
    <t>ANÁLISIS DE DISPERSIÓN</t>
  </si>
  <si>
    <t>ANÁLISIS DE EQUIDAD INTERNA</t>
  </si>
  <si>
    <t>PROPUESTA DE AJUSTE SALARIAL</t>
  </si>
  <si>
    <t>DATA</t>
  </si>
  <si>
    <t>PROPUESTA DE AJUSTE</t>
  </si>
  <si>
    <t>% de AJUSTE POR INDICE COMPUESTO Y DESEMPEÑO</t>
  </si>
  <si>
    <t>ABC</t>
  </si>
  <si>
    <t>UNIDAD FUNCIONAL</t>
  </si>
  <si>
    <t>OCUPANTE / ID</t>
  </si>
  <si>
    <t>TITULO DEL CARGO</t>
  </si>
  <si>
    <t>GRADO HAY</t>
  </si>
  <si>
    <t xml:space="preserve">Monto</t>
  </si>
  <si>
    <t>Moneda de Cuenta</t>
  </si>
  <si>
    <t>BANDA DE EQUIDAD INTERNA</t>
  </si>
  <si>
    <t>1. DEFINIR PORCENTAJE DE AJUSTE DEL GASTO DE PERSONAL</t>
  </si>
  <si>
    <t>2. EXCLUIR CARGOS/OCUPANTES CON CONDICIONES "ESPECIALES" (ADMINISTRARLOS DE FORMA INDEPENDIENTE)</t>
  </si>
  <si>
    <t>3. ANÁLISIS DE EQUIDAD INTERNA</t>
  </si>
  <si>
    <t>4. DEFINIR PERCENTIL DE POLÍTICA SALARIAL</t>
  </si>
  <si>
    <t>5. ANÁLISIS DE COMPETITIVIDAD EXTERNA (COMPA-RATIO)</t>
  </si>
  <si>
    <t>6. EVALUACIÓN DE DESEMPEÑO DEL PERSONAL (EL DISPONIBLE)</t>
  </si>
  <si>
    <t>7. CÁLCULO DEL AJUSTE SALARIAL CONSIDERANDO ÍNDICE COMPUESTO (ÍNDICE DE EQUIDAD INTERNA X COMPA-RATIO) Y DESEMPEÑO DEL COLABORADOR</t>
  </si>
  <si>
    <t>8. IMPLEMENTAR LOS AJUSTES</t>
  </si>
  <si>
    <t>9. COMUNICAR EL AJUSTE SALARIAL</t>
  </si>
  <si>
    <t xml:space="preserve">Monto</t>
  </si>
  <si>
    <t>MAPEO DE CARGOS</t>
  </si>
  <si>
    <t>MAPA DE CALOR</t>
  </si>
  <si>
    <t>SIMULADOR DE AJUSTE SALARIAL</t>
  </si>
  <si>
    <t>Método TCR</t>
  </si>
  <si>
    <t>Moneda de pago</t>
  </si>
  <si>
    <t>Nivel</t>
  </si>
  <si>
    <t>Incluir comisiones?</t>
  </si>
  <si>
    <t>No</t>
  </si>
  <si>
    <t>Fórmula:</t>
  </si>
  <si>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</si>
  <si>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</si>
  <si>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</si>
  <si>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</si>
  <si>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</si>
  <si>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</si>
  <si>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</si>
  <si>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</si>
  <si>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</si>
  <si>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</si>
  <si>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</si>
  <si>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</si>
  <si>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</si>
  <si>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</si>
  <si>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</si>
  <si>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</si>
  <si>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</si>
  <si>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</si>
  <si>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</si>
  <si>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</si>
  <si>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</si>
  <si>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</si>
  <si>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</si>
  <si>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</si>
  <si>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</si>
  <si>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</si>
  <si>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</si>
  <si>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</si>
  <si>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</si>
  <si>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</si>
  <si>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</si>
  <si>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</si>
  <si>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</si>
  <si>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</si>
  <si>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</si>
  <si>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</si>
  <si>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</si>
  <si>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</si>
  <si>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</si>
  <si>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</si>
  <si>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</si>
  <si>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</si>
  <si>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</si>
  <si>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</si>
  <si>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</si>
  <si>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</si>
  <si>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</si>
  <si>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</si>
  <si>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</si>
  <si>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</si>
  <si>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</si>
  <si>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</si>
  <si>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</si>
  <si>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</si>
  <si>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</si>
  <si>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</si>
  <si>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</si>
  <si>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</si>
  <si>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</si>
  <si>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</si>
  <si>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</si>
  <si>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</si>
  <si>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</si>
  <si>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</si>
  <si>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</si>
  <si>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</si>
  <si>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</si>
  <si>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</si>
  <si>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</si>
  <si>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</si>
  <si>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</si>
  <si>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</si>
  <si>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</si>
  <si>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</si>
  <si>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</si>
  <si>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</si>
  <si>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</si>
  <si>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</si>
  <si>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</si>
  <si>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</si>
  <si>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</si>
  <si>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</si>
  <si>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</si>
  <si>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</si>
  <si>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</si>
  <si>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</si>
  <si>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</si>
  <si>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</si>
  <si>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</si>
  <si>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</si>
  <si>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</si>
  <si>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</si>
  <si>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</si>
  <si>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</si>
  <si>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</si>
  <si>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</si>
  <si>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</si>
  <si>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</si>
  <si>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</si>
  <si>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</si>
  <si>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</si>
  <si>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</si>
  <si>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</si>
  <si>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</si>
  <si>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</si>
  <si>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</si>
  <si>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</si>
  <si>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</si>
  <si>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</si>
  <si>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</si>
  <si>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</si>
  <si>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</si>
  <si>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</si>
  <si>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</si>
  <si>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</si>
  <si>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</si>
  <si>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</si>
  <si>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</si>
  <si>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</si>
  <si>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</si>
  <si>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</si>
  <si>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</si>
  <si>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</si>
  <si>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</si>
  <si>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</si>
  <si>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</si>
  <si>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</si>
  <si>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</si>
  <si>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</si>
  <si>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</si>
  <si>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</si>
  <si>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Métricas salariales:</t>
  </si>
  <si>
    <r>
      <t xml:space="preserve">Paquete de Compensación Total Anual (PCTA)
</t>
    </r>
    <r>
      <rPr>
        <sz val="10"/>
        <color theme="1" tint="0.14999847407452621"/>
        <rFont val="Calibri"/>
        <family val="2"/>
      </rPr>
      <t>Representa el valor macroeconómico global del paquete del trabajador proyectado a un ejercicio fiscal completo (12 meses). Es la sumatoria absoluta y anualizada de todos los ingresos regulares, todos los pagos de frecuencia variable y el costo total de los pasivos laborales (utilidades, bono vacacional y prestaciones sociales). Es el indicador definitivo y más robusto para comparar la competitividad del puesto contra las curvas del mercado laboral general.</t>
    </r>
  </si>
  <si>
    <r>
      <t xml:space="preserve">Compensación Integral Mensualizada (CIM)
</t>
    </r>
    <r>
      <rPr>
        <sz val="10"/>
        <color theme="1" tint="0.14999847407452621"/>
        <rFont val="Calibri"/>
        <family val="2"/>
      </rPr>
      <t>Es el indicador del valor económico total del paquete retributivo expresado en fracciones mensuales. Integra el "Total Efectivo Mensualizado" y le suma el peso financiero (las alícuotas mensuales) de todos los pasivos laborales garantizados por ley o contrato, entiéndase: utilidades, bono vacacional y prestaciones sociales. Este cálculo permite a la empresa visualizar el impacto económico integral de la posición mes a mes, incluyendo las provisiones obligatorias.</t>
    </r>
  </si>
  <si>
    <r>
      <t xml:space="preserve">Total Efectivo Mensualizado (TEMz)
</t>
    </r>
    <r>
      <rPr>
        <sz val="10"/>
        <color theme="1" tint="0.14999847407452621"/>
        <rFont val="Calibri"/>
        <family val="2"/>
      </rPr>
      <t>Muestra el flujo de caja promedio del trabajador llevado a la escala de un mes estándar de 30 días. Este cálculo consolida todos los pagos mensuales más la proyección de aquellos ingresos con frecuencias distintas (bimestrales, trimestrales, bonos por desempeño anuales, etc.), sumándolos en un monto anual que luego se divide entre 12. Al igual que el TEM, excluye estrictamente el impacto de las alícuotas de los pasivos laborales. Es ideal para medir el ingreso real disponible del trabajador en promedio.</t>
    </r>
  </si>
  <si>
    <r>
      <t xml:space="preserve">Total Efectivo Mensual (TEM) 
</t>
    </r>
    <r>
      <rPr>
        <sz val="10"/>
        <color theme="1" tint="0.14999847407452621"/>
        <rFont val="Calibri"/>
        <family val="2"/>
      </rPr>
      <t>Refleja la liquidez real y directa que percibe el colaborador en un mes ordinario. Representa la suma de todas las remuneraciones y conceptos de pago (fijos y variables) que se cobran con una frecuencia estrictamente mensual. Este indicador es "limpio", por lo que no incluye provisiones, reservas ni las porciones (alícuotas) de los pasivos laborales o beneficios de ley, tales como utilidades, bono vacacional y prestaciones sociales.</t>
    </r>
  </si>
  <si>
    <t>A QUIEN REPORTA</t>
  </si>
  <si>
    <t>COMPENSACIÓN FIJA</t>
  </si>
  <si>
    <t>Impacto</t>
  </si>
  <si>
    <t>COMPENSACIÓN VARIABLE</t>
  </si>
  <si>
    <t>Parámetros Cliente</t>
  </si>
  <si>
    <t>TOTAL EFECTIVO MENSUAL (TEM)</t>
  </si>
  <si>
    <t>Métrica salarial:</t>
  </si>
  <si>
    <t xml:space="preserve"/>
  </si>
  <si>
    <t>Sector</t>
  </si>
  <si>
    <t>Empresas</t>
  </si>
  <si>
    <t>Tamaño</t>
  </si>
  <si>
    <t>Comercio / Retail</t>
  </si>
  <si>
    <t>Pequeña</t>
  </si>
  <si>
    <t>Consumo Masivo</t>
  </si>
  <si>
    <t>Mediana</t>
  </si>
  <si>
    <t>Industrial / Manufactura</t>
  </si>
  <si>
    <t>Grande</t>
  </si>
  <si>
    <t>Tecnología y Telecomunicaciones (IT &amp; Telecom)</t>
  </si>
  <si>
    <t>Farmacéutico / Salud</t>
  </si>
  <si>
    <t>Servicios Profesionales</t>
  </si>
  <si>
    <t>Banca / Seguros</t>
  </si>
  <si>
    <t>Logística / Transporte</t>
  </si>
  <si>
    <t>Agropecuario</t>
  </si>
  <si>
    <t>Hotelería / Turismo / Viajes / Gastronomía</t>
  </si>
  <si>
    <t>Construcción / Ingeniería</t>
  </si>
  <si>
    <t>Fintech (Tecnología Financiera)</t>
  </si>
  <si>
    <t>Medios de Comunicación</t>
  </si>
  <si>
    <t>Servicios Industriales Especializados</t>
  </si>
  <si>
    <t>Educación</t>
  </si>
  <si>
    <t>Publicidad / Medios Digitales</t>
  </si>
  <si>
    <t>Bienes Raíces</t>
  </si>
  <si>
    <t>Entretenimiento, Recreación y Deportes</t>
  </si>
  <si>
    <t>ONG y Asociaciones</t>
  </si>
  <si>
    <t>Servicios</t>
  </si>
  <si>
    <t>Empresa</t>
  </si>
  <si>
    <t>R²:</t>
  </si>
  <si>
    <t>MERCADO</t>
  </si>
  <si>
    <t>Método de Ajuste:</t>
  </si>
  <si>
    <t>DEFINIR CALCULO DE INCREMENTO</t>
  </si>
  <si>
    <t>Porcentajes</t>
  </si>
  <si>
    <t>NUEVA COMPENSACIÓN</t>
  </si>
  <si>
    <t>% DE AJUSTE MANUAL</t>
  </si>
  <si>
    <t>DATA EMPRESA</t>
  </si>
  <si>
    <t>TIPO REPORTE:</t>
  </si>
  <si>
    <t>POR GRADOS</t>
  </si>
  <si>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</si>
  <si>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</si>
  <si>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</si>
  <si>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</si>
  <si>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</si>
  <si>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</si>
  <si>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</si>
  <si>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</si>
  <si>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</si>
  <si>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</si>
  <si>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</si>
  <si>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</si>
  <si>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</si>
  <si>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</si>
  <si>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</si>
  <si>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</si>
  <si>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</si>
  <si>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</si>
  <si>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</si>
  <si>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</si>
  <si>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</si>
  <si>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</si>
  <si>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</si>
  <si>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</si>
  <si>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</si>
  <si>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</si>
  <si>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</si>
  <si>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</si>
  <si>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</si>
  <si>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</si>
  <si>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</si>
  <si>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</si>
  <si>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</si>
  <si>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</si>
  <si>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</si>
  <si>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</si>
  <si>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</si>
  <si>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</si>
  <si>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</si>
  <si>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</si>
  <si>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</si>
  <si>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</si>
  <si>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</si>
  <si>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</si>
  <si>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</si>
  <si>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</si>
  <si>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</si>
  <si>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</si>
  <si>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</si>
  <si>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</si>
  <si>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</si>
  <si>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</si>
  <si>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</si>
  <si>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</si>
  <si>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</si>
  <si>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</si>
  <si>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</si>
  <si>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</si>
  <si>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</si>
  <si>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</si>
  <si>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Para este análisis se integraron todos los pagos reportados por el mercado (Salario mensual, Bono de alimentación, Otros pagos fijos mensuales (con y sin impacto), Pago en moneda dura mensual.</t>
  </si>
  <si>
    <t>FRECUENCIA MENSUAL</t>
  </si>
  <si>
    <t>OTRA FRECUENCIA</t>
  </si>
  <si>
    <t>VARIABLE</t>
  </si>
  <si>
    <t>Niveles</t>
  </si>
  <si>
    <t>Sueldo Base</t>
  </si>
  <si>
    <t>Bono Alimentación</t>
  </si>
  <si>
    <t>Otros pagos mensuales con impacto</t>
  </si>
  <si>
    <t>Otros pagos mensuales sin impacto</t>
  </si>
  <si>
    <t>Otros pagos otra frecuencia con impacto</t>
  </si>
  <si>
    <t>Otros pagos otra frecuencia sin impacto</t>
  </si>
  <si>
    <t>Variable por desempeño</t>
  </si>
  <si>
    <t>Variable por comisión</t>
  </si>
  <si>
    <t>OPERATIVO</t>
  </si>
  <si>
    <t>PROFESIONAL</t>
  </si>
  <si>
    <t>SUPERVISOR</t>
  </si>
  <si>
    <t>GERENCIA MEDIA</t>
  </si>
  <si>
    <t>GERENCIA ALTA</t>
  </si>
  <si>
    <t>EJECUTIVO</t>
  </si>
  <si>
    <t>MONEDA DE CUENTA Y MONEDA DE PAGO POR ELEMENTO</t>
  </si>
  <si>
    <t>Bs</t>
  </si>
  <si>
    <t>USD</t>
  </si>
  <si>
    <t>Mon. Cuenta</t>
  </si>
  <si>
    <t>Mon. Pago</t>
  </si>
  <si>
    <t>ESTUDIO DE COMPETITIVIDAD</t>
  </si>
  <si>
    <t>ORIGEN DATA:</t>
  </si>
  <si>
    <t>FECHA DATA:</t>
  </si>
  <si>
    <t>DISTRIBUCIÓN DE COMPENSACIÓN</t>
  </si>
  <si>
    <t>INFORMACIÓN DEL CORTE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</si>
</sst>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 #,##0.00_-;_-* &quot;-&quot;??_-;_-@_-"/>
    <numFmt numFmtId="165" formatCode="_-&quot;Bs.S&quot;* #,##0.00_-;\-&quot;Bs.S&quot;* #,##0.00_-;_-&quot;Bs.S&quot;* &quot;-&quot;??_-;_-@_-"/>
    <numFmt numFmtId="166" formatCode="_-[$$]* #,##0.00_ ;_-[$$]* \-#,##0.00\ ;_-[$$]* &quot;-&quot;??_ ;_-@_ "/>
    <numFmt numFmtId="167" formatCode="General_)"/>
    <numFmt numFmtId="168" formatCode="dd/mm/yyyy;@"/>
    <numFmt numFmtId="169" formatCode="_ &quot;Bs.&quot;\ * #,##0.00_ ;_ &quot;Bs.&quot;\ * \-#,##0.00_ ;_ &quot;Bs.&quot;\ * &quot;-&quot;??_ ;_ @_ "/>
    <numFmt numFmtId="170" formatCode="_-[$$-540A]* #,##0.00_ ;_-[$$-540A]* \-#,##0.00\ ;_-[$$-540A]* &quot;-&quot;??_ ;_-@_ "/>
    <numFmt numFmtId="171" formatCode="_-&quot;Bs.S&quot;* #,##0_-;\-&quot;Bs.S&quot;* #,##0_-;_-&quot;Bs.S&quot;* &quot;-&quot;??_-;_-@_-"/>
    <numFmt numFmtId="172" formatCode="_-[$$-540A]* #,##0_ ;_-[$$-540A]* \-#,##0\ ;_-[$$-540A]* &quot;-&quot;??_ ;_-@_ "/>
    <numFmt numFmtId="173" formatCode="0.0%"/>
    <numFmt numFmtId="174" formatCode="_-[$$-540A]* #,##0_ ;_-[$$-540A]* \-#,##0\ ;_-[$$-540A]* &quot;-&quot;_ ;_-@_ "/>
  </numFmts>
  <fonts count="70">
    <font>
      <sz val="12"/>
      <color theme="1"/>
      <name val="Calibri"/>
      <family val="2"/>
      <scheme val="minor"/>
    </font>
    <font>
      <sz val="10"/>
      <name val="Arial"/>
      <family val="2"/>
    </font>
    <font>
      <i/>
      <sz val="12"/>
      <name val="Arial"/>
      <family val="2"/>
    </font>
    <font>
      <i/>
      <sz val="10"/>
      <name val="Arial"/>
      <family val="2"/>
    </font>
    <font>
      <sz val="10"/>
      <name val="Courier"/>
      <family val="3"/>
    </font>
    <font>
      <b/>
      <sz val="10"/>
      <name val="Arial"/>
      <family val="2"/>
    </font>
    <font>
      <sz val="12"/>
      <color theme="1"/>
      <name val="Calibri"/>
      <family val="2"/>
      <scheme val="minor"/>
    </font>
    <font>
      <u/>
      <sz val="12"/>
      <color theme="10"/>
      <name val="Calibri"/>
      <family val="2"/>
      <scheme val="minor"/>
    </font>
    <font>
      <sz val="10"/>
      <color rgb="FF000000"/>
      <name val="Arial"/>
      <family val="2"/>
    </font>
    <font>
      <sz val="18"/>
      <color theme="1"/>
      <name val="Calibri"/>
      <family val="2"/>
      <scheme val="minor"/>
    </font>
    <font>
      <i/>
      <sz val="18"/>
      <color theme="1"/>
      <name val="Calibri"/>
      <family val="2"/>
      <scheme val="minor"/>
    </font>
    <font>
      <i/>
      <sz val="14"/>
      <color theme="1"/>
      <name val="Calibri"/>
      <family val="2"/>
      <scheme val="minor"/>
    </font>
    <font>
      <i/>
      <sz val="12"/>
      <color theme="1"/>
      <name val="Calibri"/>
      <family val="2"/>
      <scheme val="minor"/>
    </font>
    <font>
      <b/>
      <i/>
      <sz val="18"/>
      <color theme="1"/>
      <name val="Calibri"/>
      <family val="2"/>
      <scheme val="minor"/>
    </font>
    <font>
      <b/>
      <sz val="10"/>
      <color theme="0"/>
      <name val="Arial"/>
      <family val="2"/>
    </font>
    <font>
      <b/>
      <i/>
      <sz val="16"/>
      <color theme="1"/>
      <name val="Calibri"/>
      <family val="2"/>
      <scheme val="minor"/>
    </font>
    <font>
      <sz val="8"/>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color rgb="FF000000"/>
      <name val="Calibri"/>
      <family val="2"/>
    </font>
    <font>
      <sz val="10"/>
      <color theme="1" tint="0.14999847407452621"/>
      <name val="Calibri"/>
      <family val="2"/>
    </font>
    <font>
      <i/>
      <sz val="10"/>
      <color theme="1" tint="0.14999847407452621"/>
      <name val="Calibri"/>
      <family val="2"/>
    </font>
    <font>
      <sz val="10"/>
      <color theme="0"/>
      <name val="Calibri"/>
      <family val="2"/>
    </font>
    <font>
      <sz val="10"/>
      <name val="Calibri"/>
      <family val="2"/>
    </font>
    <font>
      <b/>
      <sz val="10"/>
      <color theme="0"/>
      <name val="Calibri"/>
      <family val="2"/>
    </font>
    <font>
      <b/>
      <sz val="10"/>
      <name val="Calibri"/>
      <family val="2"/>
    </font>
    <font>
      <sz val="10"/>
      <color theme="1"/>
      <name val="Calibri"/>
      <family val="2"/>
    </font>
    <font>
      <sz val="10"/>
      <color theme="1" tint="0.14999847407452621"/>
      <name val="Calibri"/>
      <family val="2"/>
      <scheme val="minor"/>
    </font>
    <font>
      <b/>
      <i/>
      <sz val="10"/>
      <color theme="1" tint="0.14999847407452621"/>
      <name val="Calibri"/>
      <family val="2"/>
    </font>
    <font>
      <b/>
      <sz val="10"/>
      <color theme="1" tint="0.14999847407452621"/>
      <name val="Calibri"/>
      <family val="2"/>
    </font>
    <font>
      <b/>
      <sz val="10"/>
      <color theme="1"/>
      <name val="Calibri"/>
      <family val="2"/>
    </font>
    <font>
      <b/>
      <sz val="10"/>
      <color theme="1"/>
      <name val="Calibri"/>
      <family val="2"/>
      <scheme val="minor"/>
    </font>
    <font>
      <i/>
      <u/>
      <sz val="10"/>
      <name val="Calibri"/>
      <family val="2"/>
      <scheme val="minor"/>
    </font>
    <font>
      <i/>
      <sz val="10"/>
      <color theme="1" tint="0.14999847407452621"/>
      <name val="Calibri"/>
      <family val="2"/>
      <scheme val="minor"/>
    </font>
    <font>
      <sz val="10"/>
      <color theme="0"/>
      <name val="Calibri"/>
      <family val="2"/>
      <scheme val="minor"/>
    </font>
    <font>
      <b/>
      <u/>
      <sz val="10"/>
      <name val="Calibri"/>
      <family val="2"/>
    </font>
    <font>
      <u/>
      <sz val="10"/>
      <color theme="1" tint="0.14999847407452621"/>
      <name val="Calibri"/>
      <family val="2"/>
      <scheme val="minor"/>
    </font>
    <font>
      <i/>
      <sz val="10"/>
      <name val="Calibri"/>
      <family val="2"/>
    </font>
    <font>
      <sz val="10"/>
      <color indexed="8"/>
      <name val="Arial"/>
      <family val="2"/>
    </font>
    <font>
      <b/>
      <sz val="11"/>
      <color theme="0"/>
      <name val="Tahoma"/>
      <family val="2"/>
    </font>
    <font>
      <b/>
      <sz val="18"/>
      <color rgb="FF1A4965"/>
      <name val="Tahoma"/>
      <family val="2"/>
    </font>
    <font>
      <b/>
      <sz val="9.5"/>
      <color rgb="FF2C3E50"/>
      <name val="Tahoma"/>
      <family val="2"/>
    </font>
    <font>
      <sz val="10"/>
      <color rgb="FF333333"/>
      <name val="Tahoma"/>
      <family val="2"/>
    </font>
    <font>
      <sz val="7.5"/>
      <color rgb="FFBDC3C7"/>
      <name val="Tahoma"/>
      <family val="2"/>
    </font>
    <font>
      <sz val="8"/>
      <color rgb="FF7F8C8D"/>
      <name val="Tahoma"/>
      <family val="2"/>
    </font>
    <font>
      <b/>
      <sz val="8"/>
      <color rgb="FF34495E"/>
      <name val="Tahoma"/>
      <family val="2"/>
    </font>
    <font>
      <sz val="12"/>
      <color theme="1"/>
      <name val="Calibri"/>
      <family val="2"/>
    </font>
    <font>
      <sz val="14"/>
      <color rgb="FF000000"/>
      <name val="-webkit-standard"/>
    </font>
    <font>
      <sz val="12"/>
      <color theme="0"/>
      <name val="Calibri"/>
      <family val="2"/>
      <scheme val="minor"/>
    </font>
    <font>
      <sz val="12"/>
      <color theme="1" tint="0.14999847407452621"/>
      <name val="Calibri"/>
      <family val="2"/>
    </font>
    <font>
      <sz val="12"/>
      <color theme="0"/>
      <name val="Calibri (Cuerpo)"/>
    </font>
    <font>
      <sz val="10"/>
      <color theme="0"/>
      <name val="Calibri (Cuerpo)"/>
    </font>
    <font>
      <sz val="14"/>
      <color rgb="FF627C8B"/>
      <name val="Calibri"/>
      <family val="2"/>
    </font>
    <font>
      <b/>
      <sz val="11"/>
      <color theme="0"/>
      <name val="Calibri"/>
      <family val="2"/>
    </font>
    <font>
      <b/>
      <u/>
      <sz val="11"/>
      <color theme="0"/>
      <name val="Calibri"/>
      <family val="2"/>
    </font>
    <font>
      <sz val="11"/>
      <color theme="1"/>
      <name val="Calibri"/>
      <family val="2"/>
    </font>
    <font>
      <b/>
      <sz val="11"/>
      <name val="Calibri"/>
      <family val="2"/>
    </font>
    <font>
      <sz val="10"/>
      <name val="Calibri (Cuerpo)"/>
    </font>
    <font>
      <i/>
      <sz val="12"/>
      <name val="Calibri (Cuerpo)"/>
    </font>
    <font>
      <sz val="14"/>
      <name val="Calibri (Cuerpo)"/>
    </font>
    <font>
      <sz val="12"/>
      <name val="Calibri (Cuerpo)"/>
    </font>
    <font>
      <b/>
      <sz val="14"/>
      <name val="Calibri (Cuerpo)"/>
    </font>
    <font>
      <sz val="11"/>
      <color theme="1"/>
      <name val="Calibri (Cuerpo)"/>
    </font>
    <font>
      <sz val="11"/>
      <name val="Calibri (Cuerpo)"/>
    </font>
    <font>
      <sz val="11"/>
      <color theme="0"/>
      <name val="Calibri"/>
      <family val="2"/>
    </font>
    <font>
      <sz val="11"/>
      <name val="Calibri"/>
      <family val="2"/>
    </font>
    <font>
      <sz val="11"/>
      <name val="Calibri"/>
      <family val="2"/>
      <scheme val="minor"/>
    </font>
    <font>
      <i/>
      <sz val="12"/>
      <color theme="0"/>
      <name val="Calibri"/>
      <family val="2"/>
      <scheme val="minor"/>
    </font>
    <font>
      <i/>
      <sz val="12"/>
      <color theme="2" tint="-0.749992370372631"/>
      <name val="Calibri"/>
      <family val="2"/>
      <scheme val="minor"/>
    </font>
  </fonts>
  <fills count="22">
    <fill>
      <patternFill patternType="none"/>
    </fill>
    <fill>
      <patternFill patternType="gray125"/>
    </fill>
    <fill>
      <patternFill patternType="solid">
        <fgColor theme="0" tint="-0.14999847407452621"/>
        <bgColor rgb="FF76923C"/>
      </patternFill>
    </fill>
    <fill>
      <patternFill patternType="solid">
        <fgColor theme="3" tint="-0.249977111117893"/>
        <bgColor indexed="64"/>
      </patternFill>
    </fill>
    <fill>
      <patternFill patternType="solid">
        <fgColor rgb="FFD6DDE4"/>
        <bgColor indexed="64"/>
      </patternFill>
    </fill>
    <fill>
      <patternFill patternType="solid">
        <fgColor rgb="FFACBACA"/>
        <bgColor indexed="64"/>
      </patternFill>
    </fill>
    <fill>
      <patternFill patternType="solid">
        <fgColor rgb="FF8597B1"/>
        <bgColor indexed="64"/>
      </patternFill>
    </fill>
    <fill>
      <patternFill patternType="solid">
        <fgColor rgb="FF323F4F"/>
        <bgColor indexed="64"/>
      </patternFill>
    </fill>
    <fill>
      <patternFill patternType="solid">
        <fgColor rgb="FF627C8B"/>
        <bgColor rgb="FFC0C0C0"/>
      </patternFill>
    </fill>
    <fill>
      <patternFill patternType="solid">
        <fgColor rgb="FF1A4965"/>
        <bgColor indexed="64"/>
      </patternFill>
    </fill>
    <fill>
      <patternFill patternType="solid">
        <fgColor rgb="FFD7DCE5"/>
        <bgColor rgb="FF76923C"/>
      </patternFill>
    </fill>
    <fill>
      <patternFill patternType="solid">
        <fgColor rgb="FFEEF1F3"/>
        <bgColor indexed="64"/>
      </patternFill>
    </fill>
    <fill>
      <patternFill patternType="solid">
        <fgColor rgb="FFF0F0F0"/>
        <bgColor indexed="64"/>
      </patternFill>
    </fill>
    <fill>
      <patternFill patternType="solid">
        <fgColor rgb="FF627C8B"/>
        <bgColor indexed="64"/>
      </patternFill>
    </fill>
    <fill>
      <patternFill patternType="solid">
        <fgColor rgb="FFEFF1F4"/>
        <bgColor indexed="64"/>
      </patternFill>
    </fill>
    <fill>
      <patternFill patternType="solid">
        <fgColor rgb="FF194965"/>
        <bgColor indexed="64"/>
      </patternFill>
    </fill>
    <fill>
      <patternFill patternType="solid">
        <fgColor rgb="FF194964"/>
        <bgColor indexed="64"/>
      </patternFill>
    </fill>
    <fill>
      <patternFill patternType="solid">
        <fgColor rgb="FFD8DCE5"/>
        <bgColor rgb="FF76923C"/>
      </patternFill>
    </fill>
    <fill>
      <patternFill patternType="solid">
        <fgColor rgb="FF2C3D50"/>
        <bgColor indexed="64"/>
      </patternFill>
    </fill>
    <fill>
      <patternFill patternType="solid">
        <fgColor rgb="FF333E4F"/>
        <bgColor indexed="64"/>
      </patternFill>
    </fill>
    <fill>
      <patternFill patternType="solid">
        <fgColor rgb="FFFFFFFF"/>
        <bgColor indexed="64"/>
      </patternFill>
    </fill>
    <fill>
      <patternFill patternType="solid">
        <fgColor theme="0" tint="-4.9989318521683403E-2"/>
        <bgColor indexed="64"/>
      </patternFill>
    </fill>
  </fills>
  <borders count="60">
    <border>
      <left/>
      <right/>
      <top/>
      <bottom/>
      <diagonal/>
    </border>
    <border>
      <left/>
      <right/>
      <top/>
      <bottom style="medium">
        <color indexed="64"/>
      </bottom>
      <diagonal/>
    </border>
    <border>
      <left style="thin">
        <color theme="0"/>
      </left>
      <right/>
      <top/>
      <bottom/>
      <diagonal/>
    </border>
    <border>
      <left style="thin">
        <color theme="0"/>
      </left>
      <right/>
      <top style="thin">
        <color theme="0"/>
      </top>
      <bottom/>
      <diagonal/>
    </border>
    <border>
      <left/>
      <right/>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theme="0"/>
      </top>
      <bottom/>
      <diagonal/>
    </border>
    <border>
      <left style="thin">
        <color indexed="64"/>
      </left>
      <right style="thin">
        <color indexed="64"/>
      </right>
      <top style="thin">
        <color theme="0"/>
      </top>
      <bottom style="thin">
        <color theme="0"/>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theme="0" tint="-0.499984740745262"/>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style="thin">
        <color theme="0" tint="-0.499984740745262"/>
      </left>
      <right style="thin">
        <color theme="0" tint="-0.499984740745262"/>
      </right>
      <top/>
      <bottom style="thin">
        <color theme="0" tint="-0.499984740745262"/>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top/>
      <bottom style="double">
        <color theme="0"/>
      </bottom>
      <diagonal/>
    </border>
    <border>
      <left style="thin">
        <color theme="0"/>
      </left>
      <right/>
      <top/>
      <bottom style="double">
        <color theme="0"/>
      </bottom>
      <diagonal/>
    </border>
    <border>
      <left style="thin">
        <color theme="0"/>
      </left>
      <right style="thin">
        <color theme="0"/>
      </right>
      <top style="thin">
        <color theme="0"/>
      </top>
      <bottom style="double">
        <color theme="1" tint="0.34998626667073579"/>
      </bottom>
      <diagonal/>
    </border>
    <border>
      <left style="thin">
        <color theme="0"/>
      </left>
      <right style="thin">
        <color theme="0"/>
      </right>
      <top/>
      <bottom style="double">
        <color theme="1" tint="0.34998626667073579"/>
      </bottom>
      <diagonal/>
    </border>
    <border>
      <left style="thin">
        <color theme="0"/>
      </left>
      <right/>
      <top/>
      <bottom style="double">
        <color theme="1" tint="0.34998626667073579"/>
      </bottom>
      <diagonal/>
    </border>
    <border>
      <left/>
      <right style="thin">
        <color theme="0"/>
      </right>
      <top style="thin">
        <color theme="0"/>
      </top>
      <bottom style="double">
        <color theme="1" tint="0.34998626667073579"/>
      </bottom>
      <diagonal/>
    </border>
    <border>
      <left/>
      <right style="thin">
        <color theme="0"/>
      </right>
      <top/>
      <bottom style="double">
        <color theme="1" tint="0.34998626667073579"/>
      </bottom>
      <diagonal/>
    </border>
    <border>
      <left style="thin">
        <color theme="0"/>
      </left>
      <right style="thin">
        <color theme="0"/>
      </right>
      <top style="thin">
        <color indexed="64"/>
      </top>
      <bottom style="double">
        <color theme="1" tint="0.34998626667073579"/>
      </bottom>
      <diagonal/>
    </border>
    <border>
      <left/>
      <right/>
      <top/>
      <bottom style="double">
        <color theme="1" tint="0.34998626667073579"/>
      </bottom>
      <diagonal/>
    </border>
    <border>
      <left/>
      <right/>
      <top/>
      <bottom style="double">
        <color indexed="64"/>
      </bottom>
      <diagonal/>
    </border>
    <border>
      <left/>
      <right style="thin">
        <color theme="0"/>
      </right>
      <top/>
      <bottom style="double">
        <color indexed="64"/>
      </bottom>
      <diagonal/>
    </border>
    <border>
      <left style="thin">
        <color theme="0"/>
      </left>
      <right/>
      <top/>
      <bottom style="double">
        <color indexed="64"/>
      </bottom>
      <diagonal/>
    </border>
    <border>
      <left/>
      <right/>
      <top/>
      <bottom style="double">
        <color theme="0" tint="-0.499984740745262"/>
      </bottom>
      <diagonal/>
    </border>
    <border>
      <left/>
      <right/>
      <top style="double">
        <color indexed="64"/>
      </top>
      <bottom style="double">
        <color theme="0" tint="-0.499984740745262"/>
      </bottom>
      <diagonal/>
    </border>
    <border>
      <left style="thin">
        <color theme="0" tint="-0.249977111117893"/>
      </left>
      <right/>
      <top style="double">
        <color theme="0" tint="-0.499984740745262"/>
      </top>
      <bottom style="thin">
        <color theme="0" tint="-0.249977111117893"/>
      </bottom>
      <diagonal/>
    </border>
    <border>
      <left/>
      <right style="thin">
        <color theme="0" tint="-0.249977111117893"/>
      </right>
      <top style="double">
        <color theme="0" tint="-0.499984740745262"/>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double">
        <color theme="0" tint="-0.499984740745262"/>
      </top>
      <bottom/>
      <diagonal/>
    </border>
    <border>
      <left/>
      <right/>
      <top style="double">
        <color theme="0" tint="-0.499984740745262"/>
      </top>
      <bottom style="thin">
        <color theme="0" tint="-0.499984740745262"/>
      </bottom>
      <diagonal/>
    </border>
    <border>
      <left/>
      <right/>
      <top/>
      <bottom style="thin">
        <color theme="0" tint="-0.249977111117893"/>
      </bottom>
      <diagonal/>
    </border>
    <border>
      <left/>
      <right/>
      <top style="thin">
        <color theme="0" tint="-0.499984740745262"/>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double">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double">
        <color theme="0" tint="-0.249977111117893"/>
      </left>
      <right style="thin">
        <color theme="0" tint="-0.249977111117893"/>
      </right>
      <top/>
      <bottom style="thin">
        <color theme="0" tint="-0.249977111117893"/>
      </bottom>
      <diagonal/>
    </border>
  </borders>
  <cellStyleXfs count="13">
    <xf numFmtId="0" fontId="0" fillId="0" borderId="0"/>
    <xf numFmtId="0" fontId="7" fillId="0" borderId="0" applyNumberFormat="0" applyFill="0" applyBorder="0" applyAlignment="0" applyProtection="0"/>
    <xf numFmtId="164" fontId="6" fillId="0" borderId="0" applyFont="0" applyFill="0" applyBorder="0" applyAlignment="0" applyProtection="0"/>
    <xf numFmtId="0" fontId="8" fillId="0" borderId="0"/>
    <xf numFmtId="0" fontId="1" fillId="0" borderId="0"/>
    <xf numFmtId="0" fontId="8" fillId="0" borderId="0"/>
    <xf numFmtId="167" fontId="4" fillId="0" borderId="0"/>
    <xf numFmtId="9" fontId="6" fillId="0" borderId="0" applyFont="0" applyFill="0" applyBorder="0" applyAlignment="0" applyProtection="0"/>
    <xf numFmtId="9" fontId="8"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39" fillId="0" borderId="0">
      <alignment vertical="top"/>
    </xf>
  </cellStyleXfs>
  <cellXfs count="438">
    <xf numFmtId="0" fontId="0" fillId="0" borderId="0" xfId="0"/>
    <xf numFmtId="0" fontId="0" fillId="0" borderId="0" xfId="0" applyProtection="1">
      <protection hidden="1"/>
    </xf>
    <xf numFmtId="0" fontId="9" fillId="0" borderId="0" xfId="0" applyFont="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0" fillId="0" borderId="0" xfId="0" applyAlignment="1" applyProtection="1">
      <alignment horizontal="right" vertical="center"/>
      <protection hidden="1"/>
    </xf>
    <xf numFmtId="0" fontId="10" fillId="0" borderId="0" xfId="0" applyFont="1" applyAlignment="1" applyProtection="1">
      <alignment horizontal="right" vertical="center" wrapText="1"/>
      <protection hidden="1"/>
    </xf>
    <xf numFmtId="0" fontId="10" fillId="0" borderId="0" xfId="0" applyFont="1" applyAlignment="1" applyProtection="1">
      <alignment vertical="center" wrapText="1"/>
      <protection hidden="1"/>
    </xf>
    <xf numFmtId="0" fontId="10" fillId="0" borderId="0" xfId="0" applyFont="1" applyAlignment="1" applyProtection="1">
      <alignment vertical="center"/>
      <protection hidden="1"/>
    </xf>
    <xf numFmtId="0" fontId="11" fillId="0" borderId="0" xfId="0" applyFont="1" applyAlignment="1" applyProtection="1">
      <alignment horizontal="right" vertical="center"/>
      <protection hidden="1"/>
    </xf>
    <xf numFmtId="0" fontId="1" fillId="0" borderId="0" xfId="0" applyFont="1"/>
    <xf numFmtId="49" fontId="0" fillId="0" borderId="0" xfId="0" applyNumberFormat="1" applyAlignment="1" applyProtection="1">
      <alignment vertical="center" wrapText="1"/>
      <protection hidden="1"/>
    </xf>
    <xf numFmtId="0" fontId="10" fillId="0" borderId="0" xfId="0" applyFont="1" applyAlignment="1" applyProtection="1">
      <alignment horizontal="left"/>
      <protection hidden="1"/>
    </xf>
    <xf numFmtId="0" fontId="0" fillId="0" borderId="1" xfId="0" applyBorder="1" applyProtection="1">
      <protection hidden="1"/>
    </xf>
    <xf numFmtId="0" fontId="13" fillId="0" borderId="0" xfId="0" applyFont="1" applyAlignment="1" applyProtection="1">
      <alignment vertical="center"/>
      <protection hidden="1"/>
    </xf>
    <xf numFmtId="0" fontId="10" fillId="0" borderId="0" xfId="0" applyFont="1" applyProtection="1">
      <protection hidden="1"/>
    </xf>
    <xf numFmtId="49" fontId="10" fillId="0" borderId="0" xfId="0" applyNumberFormat="1" applyFont="1" applyProtection="1">
      <protection hidden="1"/>
    </xf>
    <xf numFmtId="0" fontId="11" fillId="0" borderId="0" xfId="0" applyFont="1" applyAlignment="1" applyProtection="1">
      <alignment horizontal="left" vertical="center" wrapText="1"/>
      <protection hidden="1"/>
    </xf>
    <xf numFmtId="0" fontId="11" fillId="0" borderId="0" xfId="0" applyFont="1" applyAlignment="1" applyProtection="1">
      <alignment vertical="center" wrapText="1"/>
      <protection hidden="1"/>
    </xf>
    <xf numFmtId="0" fontId="10" fillId="0" borderId="0" xfId="0" applyFont="1" applyAlignment="1" applyProtection="1">
      <alignment horizontal="right" vertical="top" wrapText="1"/>
      <protection hidden="1"/>
    </xf>
    <xf numFmtId="0" fontId="12" fillId="0" borderId="0" xfId="0" applyFont="1" applyAlignment="1" applyProtection="1">
      <alignment vertical="center"/>
      <protection hidden="1"/>
    </xf>
    <xf numFmtId="0" fontId="13" fillId="0" borderId="0" xfId="0" applyFont="1" applyAlignment="1" applyProtection="1">
      <alignment horizontal="left" vertical="center"/>
      <protection hidden="1"/>
    </xf>
    <xf numFmtId="0" fontId="5" fillId="0" borderId="0" xfId="6" applyNumberFormat="1" applyFont="1" applyAlignment="1" applyProtection="1">
      <alignment horizontal="center" vertical="center" wrapText="1"/>
      <protection hidden="1"/>
    </xf>
    <xf numFmtId="49" fontId="14" fillId="0" borderId="0" xfId="6" applyNumberFormat="1" applyFont="1" applyAlignment="1" applyProtection="1">
      <alignment vertical="center" wrapText="1"/>
      <protection hidden="1"/>
    </xf>
    <xf numFmtId="49" fontId="24" fillId="0" borderId="0" xfId="0" applyNumberFormat="1" applyFont="1" applyAlignment="1" applyProtection="1">
      <alignment vertical="center" wrapText="1"/>
      <protection hidden="1"/>
    </xf>
    <xf numFmtId="0" fontId="23" fillId="0" borderId="0" xfId="3" applyFont="1" applyAlignment="1" applyProtection="1">
      <alignment horizontal="center"/>
      <protection hidden="1"/>
    </xf>
    <xf numFmtId="0" fontId="20" fillId="0" borderId="0" xfId="3" applyFont="1" applyAlignment="1" applyProtection="1">
      <alignment horizontal="center"/>
      <protection hidden="1"/>
    </xf>
    <xf numFmtId="0" fontId="20" fillId="0" borderId="0" xfId="3" applyFont="1" applyProtection="1">
      <protection hidden="1"/>
    </xf>
    <xf numFmtId="0" fontId="20" fillId="0" borderId="0" xfId="3" applyFont="1" applyAlignment="1" applyProtection="1">
      <alignment wrapText="1"/>
      <protection hidden="1"/>
    </xf>
    <xf numFmtId="0" fontId="24" fillId="0" borderId="0" xfId="3" applyFont="1" applyAlignment="1" applyProtection="1">
      <alignment horizontal="center"/>
      <protection hidden="1"/>
    </xf>
    <xf numFmtId="0" fontId="24" fillId="0" borderId="0" xfId="3" applyFont="1" applyProtection="1">
      <protection hidden="1"/>
    </xf>
    <xf numFmtId="0" fontId="24" fillId="0" borderId="0" xfId="3" applyFont="1" applyAlignment="1" applyProtection="1">
      <alignment wrapText="1"/>
      <protection hidden="1"/>
    </xf>
    <xf numFmtId="0" fontId="24" fillId="0" borderId="0" xfId="3" applyFont="1" applyAlignment="1" applyProtection="1">
      <alignment vertical="center"/>
      <protection hidden="1"/>
    </xf>
    <xf numFmtId="0" fontId="19" fillId="0" borderId="0" xfId="0" applyFont="1" applyProtection="1">
      <protection hidden="1"/>
    </xf>
    <xf numFmtId="0" fontId="18" fillId="0" borderId="0" xfId="0" applyFont="1" applyAlignment="1" applyProtection="1">
      <alignment vertical="center"/>
      <protection hidden="1"/>
    </xf>
    <xf numFmtId="0" fontId="19" fillId="0" borderId="0" xfId="0" applyFont="1" applyAlignment="1" applyProtection="1">
      <alignment vertical="top"/>
      <protection hidden="1"/>
    </xf>
    <xf numFmtId="0" fontId="27" fillId="0" borderId="0" xfId="0" applyFont="1" applyProtection="1">
      <protection hidden="1"/>
    </xf>
    <xf numFmtId="0" fontId="18" fillId="0" borderId="0" xfId="0" applyFont="1" applyProtection="1">
      <protection hidden="1"/>
    </xf>
    <xf numFmtId="0" fontId="21" fillId="0" borderId="0" xfId="0" applyFont="1" applyProtection="1">
      <protection hidden="1"/>
    </xf>
    <xf numFmtId="0" fontId="22" fillId="0" borderId="0" xfId="0" applyFont="1" applyAlignment="1" applyProtection="1">
      <alignment horizontal="center"/>
      <protection hidden="1"/>
    </xf>
    <xf numFmtId="0" fontId="22" fillId="0" borderId="0" xfId="0" applyFont="1" applyAlignment="1" applyProtection="1">
      <alignment vertical="center"/>
      <protection hidden="1"/>
    </xf>
    <xf numFmtId="49" fontId="22" fillId="0" borderId="0" xfId="0" applyNumberFormat="1" applyFont="1" applyAlignment="1" applyProtection="1">
      <alignment horizontal="left" vertical="center" wrapText="1"/>
      <protection hidden="1"/>
    </xf>
    <xf numFmtId="0" fontId="29" fillId="0" borderId="0" xfId="0" applyFont="1" applyAlignment="1" applyProtection="1">
      <alignment horizontal="center" vertical="center"/>
      <protection hidden="1"/>
    </xf>
    <xf numFmtId="0" fontId="29" fillId="0" borderId="0" xfId="0" applyFont="1" applyAlignment="1" applyProtection="1">
      <alignment vertical="center"/>
      <protection hidden="1"/>
    </xf>
    <xf numFmtId="0" fontId="22" fillId="0" borderId="0" xfId="0" applyFont="1" applyAlignment="1" applyProtection="1">
      <alignment horizontal="left"/>
      <protection hidden="1"/>
    </xf>
    <xf numFmtId="0" fontId="21" fillId="0" borderId="0" xfId="0" applyFont="1" applyAlignment="1">
      <alignment vertical="center"/>
    </xf>
    <xf numFmtId="0" fontId="21" fillId="0" borderId="0" xfId="0" applyFont="1" applyAlignment="1">
      <alignment horizontal="center" vertical="center"/>
    </xf>
    <xf numFmtId="0" fontId="21" fillId="0" borderId="0" xfId="0" applyFont="1" applyAlignment="1">
      <alignment horizontal="left" vertical="center"/>
    </xf>
    <xf numFmtId="0" fontId="22" fillId="0" borderId="0" xfId="0" applyFont="1" applyProtection="1">
      <protection hidden="1"/>
    </xf>
    <xf numFmtId="49" fontId="21" fillId="0" borderId="0" xfId="0" applyNumberFormat="1" applyFont="1" applyAlignment="1" applyProtection="1">
      <alignment vertical="top"/>
      <protection hidden="1"/>
    </xf>
    <xf numFmtId="49" fontId="21" fillId="0" borderId="0" xfId="0" applyNumberFormat="1" applyFont="1" applyProtection="1">
      <protection hidden="1"/>
    </xf>
    <xf numFmtId="49" fontId="21" fillId="0" borderId="0" xfId="0" applyNumberFormat="1" applyFont="1" applyAlignment="1" applyProtection="1">
      <alignment horizontal="center"/>
      <protection hidden="1"/>
    </xf>
    <xf numFmtId="0" fontId="21" fillId="0" borderId="0" xfId="0" applyFont="1" applyAlignment="1" applyProtection="1">
      <alignment vertical="center" wrapText="1"/>
      <protection hidden="1"/>
    </xf>
    <xf numFmtId="0" fontId="21" fillId="0" borderId="0" xfId="0" applyFont="1" applyAlignment="1" applyProtection="1">
      <alignment vertical="center"/>
      <protection hidden="1"/>
    </xf>
    <xf numFmtId="49" fontId="21" fillId="0" borderId="0" xfId="0" applyNumberFormat="1" applyFont="1" applyAlignment="1" applyProtection="1">
      <alignment vertical="center" wrapText="1"/>
      <protection hidden="1"/>
    </xf>
    <xf numFmtId="49" fontId="21" fillId="0" borderId="0" xfId="0" applyNumberFormat="1" applyFont="1" applyAlignment="1" applyProtection="1">
      <alignment vertical="center"/>
      <protection hidden="1"/>
    </xf>
    <xf numFmtId="49" fontId="21" fillId="0" borderId="0" xfId="0" applyNumberFormat="1" applyFont="1" applyAlignment="1" applyProtection="1">
      <alignment horizontal="left" vertical="top"/>
      <protection hidden="1"/>
    </xf>
    <xf numFmtId="49" fontId="21" fillId="0" borderId="0" xfId="0" applyNumberFormat="1" applyFont="1" applyAlignment="1" applyProtection="1">
      <alignment vertical="center" wrapText="1" readingOrder="1"/>
      <protection hidden="1"/>
    </xf>
    <xf numFmtId="49" fontId="21" fillId="0" borderId="0" xfId="0" applyNumberFormat="1" applyFont="1" applyAlignment="1" applyProtection="1">
      <alignment vertical="top" wrapText="1" readingOrder="1"/>
      <protection hidden="1"/>
    </xf>
    <xf numFmtId="49" fontId="21" fillId="0" borderId="0" xfId="0" applyNumberFormat="1" applyFont="1" applyAlignment="1" applyProtection="1">
      <alignment horizontal="left" vertical="top" wrapText="1" readingOrder="1"/>
      <protection hidden="1"/>
    </xf>
    <xf numFmtId="49" fontId="21" fillId="0" borderId="0" xfId="0" applyNumberFormat="1" applyFont="1" applyAlignment="1" applyProtection="1">
      <alignment vertical="top" wrapText="1"/>
      <protection hidden="1"/>
    </xf>
    <xf numFmtId="0" fontId="21" fillId="0" borderId="0" xfId="0" applyFont="1" applyAlignment="1" applyProtection="1">
      <alignment wrapText="1"/>
      <protection hidden="1"/>
    </xf>
    <xf numFmtId="168" fontId="26" fillId="0" borderId="0" xfId="6" applyNumberFormat="1" applyFont="1" applyAlignment="1" applyProtection="1">
      <alignment horizontal="center" vertical="center" wrapText="1"/>
      <protection hidden="1"/>
    </xf>
    <xf numFmtId="0" fontId="24" fillId="0" borderId="0" xfId="0" applyFont="1" applyAlignment="1" applyProtection="1">
      <alignment horizontal="center"/>
      <protection hidden="1"/>
    </xf>
    <xf numFmtId="0" fontId="26" fillId="0" borderId="0" xfId="6" applyNumberFormat="1" applyFont="1" applyAlignment="1" applyProtection="1">
      <alignment horizontal="center" vertical="center" wrapText="1"/>
      <protection hidden="1"/>
    </xf>
    <xf numFmtId="168" fontId="26" fillId="0" borderId="4" xfId="6" applyNumberFormat="1" applyFont="1" applyBorder="1" applyAlignment="1" applyProtection="1">
      <alignment horizontal="center" vertical="center" wrapText="1"/>
      <protection hidden="1"/>
    </xf>
    <xf numFmtId="0" fontId="24" fillId="0" borderId="4" xfId="0" applyFont="1" applyBorder="1" applyAlignment="1" applyProtection="1">
      <alignment horizontal="center"/>
      <protection hidden="1"/>
    </xf>
    <xf numFmtId="0" fontId="26" fillId="0" borderId="4" xfId="6" applyNumberFormat="1" applyFont="1" applyBorder="1" applyAlignment="1" applyProtection="1">
      <alignment horizontal="center" vertical="center" wrapText="1"/>
      <protection hidden="1"/>
    </xf>
    <xf numFmtId="165" fontId="27" fillId="0" borderId="0" xfId="0" applyNumberFormat="1" applyFont="1" applyAlignment="1" applyProtection="1">
      <alignment horizontal="center"/>
      <protection hidden="1"/>
    </xf>
    <xf numFmtId="0" fontId="27" fillId="0" borderId="0" xfId="0" applyFont="1" applyAlignment="1" applyProtection="1">
      <alignment vertical="top"/>
      <protection hidden="1"/>
    </xf>
    <xf numFmtId="0" fontId="27" fillId="0" borderId="0" xfId="0" applyFont="1" applyAlignment="1" applyProtection="1">
      <alignment horizontal="center" vertical="center"/>
      <protection hidden="1"/>
    </xf>
    <xf numFmtId="0" fontId="27" fillId="0" borderId="0" xfId="0" applyFont="1" applyAlignment="1" applyProtection="1">
      <alignment horizontal="center"/>
      <protection hidden="1"/>
    </xf>
    <xf numFmtId="165" fontId="27" fillId="0" borderId="0" xfId="0" applyNumberFormat="1" applyFont="1" applyProtection="1">
      <protection hidden="1"/>
    </xf>
    <xf numFmtId="165" fontId="27" fillId="0" borderId="0" xfId="0" applyNumberFormat="1" applyFont="1" applyAlignment="1" applyProtection="1">
      <alignment horizontal="center" vertical="top"/>
      <protection hidden="1"/>
    </xf>
    <xf numFmtId="0" fontId="31" fillId="0" borderId="0" xfId="0" applyFont="1" applyProtection="1">
      <protection hidden="1"/>
    </xf>
    <xf numFmtId="0" fontId="25" fillId="0" borderId="0" xfId="6" applyNumberFormat="1" applyFont="1" applyAlignment="1" applyProtection="1">
      <alignment vertical="center"/>
      <protection hidden="1"/>
    </xf>
    <xf numFmtId="0" fontId="26" fillId="0" borderId="0" xfId="6" applyNumberFormat="1" applyFont="1" applyAlignment="1" applyProtection="1">
      <alignment vertical="center" wrapText="1"/>
      <protection hidden="1"/>
    </xf>
    <xf numFmtId="0" fontId="32" fillId="0" borderId="0" xfId="0" applyFont="1" applyProtection="1">
      <protection hidden="1"/>
    </xf>
    <xf numFmtId="0" fontId="17" fillId="0" borderId="0" xfId="0" applyFont="1" applyProtection="1">
      <protection hidden="1"/>
    </xf>
    <xf numFmtId="0" fontId="18" fillId="0" borderId="0" xfId="0" applyFont="1" applyAlignment="1" applyProtection="1">
      <alignment vertical="center" wrapText="1"/>
      <protection hidden="1"/>
    </xf>
    <xf numFmtId="0" fontId="19" fillId="0" borderId="0" xfId="0" applyFont="1" applyAlignment="1" applyProtection="1">
      <alignment horizontal="left"/>
      <protection hidden="1"/>
    </xf>
    <xf numFmtId="0" fontId="33" fillId="0" borderId="0" xfId="0" applyFont="1" applyAlignment="1" applyProtection="1">
      <alignment horizontal="left"/>
      <protection hidden="1"/>
    </xf>
    <xf numFmtId="0" fontId="33" fillId="0" borderId="0" xfId="0" applyFont="1" applyAlignment="1" applyProtection="1">
      <alignment vertical="center"/>
      <protection hidden="1"/>
    </xf>
    <xf numFmtId="0" fontId="19" fillId="0" borderId="0" xfId="0" applyFont="1" applyAlignment="1" applyProtection="1">
      <alignment vertical="center"/>
      <protection hidden="1"/>
    </xf>
    <xf numFmtId="0" fontId="18" fillId="0" borderId="0" xfId="0" applyFont="1" applyAlignment="1" applyProtection="1">
      <alignment horizontal="right"/>
      <protection hidden="1"/>
    </xf>
    <xf numFmtId="0" fontId="18" fillId="0" borderId="0" xfId="0" applyFont="1" applyAlignment="1" applyProtection="1">
      <alignment horizontal="left"/>
      <protection hidden="1"/>
    </xf>
    <xf numFmtId="0" fontId="19" fillId="0" borderId="0" xfId="0" applyFont="1" applyAlignment="1" applyProtection="1">
      <alignment horizontal="center" vertical="center"/>
      <protection hidden="1"/>
    </xf>
    <xf numFmtId="0" fontId="27" fillId="0" borderId="0" xfId="0" applyFont="1" applyAlignment="1" applyProtection="1">
      <alignment vertical="center"/>
      <protection hidden="1"/>
    </xf>
    <xf numFmtId="0" fontId="25" fillId="0" borderId="0" xfId="6" applyNumberFormat="1" applyFont="1" applyAlignment="1" applyProtection="1">
      <alignment horizontal="center" vertical="center"/>
      <protection hidden="1"/>
    </xf>
    <xf numFmtId="0" fontId="28" fillId="0" borderId="0" xfId="0" applyFont="1" applyProtection="1">
      <protection hidden="1"/>
    </xf>
    <xf numFmtId="0" fontId="34" fillId="0" borderId="0" xfId="0" applyFont="1" applyAlignment="1" applyProtection="1">
      <alignment horizontal="right" vertical="center"/>
      <protection hidden="1"/>
    </xf>
    <xf numFmtId="0" fontId="34" fillId="0" borderId="0" xfId="0" applyFont="1" applyAlignment="1" applyProtection="1">
      <alignment vertical="center"/>
      <protection hidden="1"/>
    </xf>
    <xf numFmtId="0" fontId="35" fillId="0" borderId="0" xfId="0" applyFont="1" applyAlignment="1" applyProtection="1">
      <alignment horizontal="center" vertical="center"/>
      <protection hidden="1"/>
    </xf>
    <xf numFmtId="0" fontId="17" fillId="0" borderId="0" xfId="0" applyFont="1" applyAlignment="1" applyProtection="1">
      <alignment vertical="center" wrapText="1"/>
      <protection hidden="1"/>
    </xf>
    <xf numFmtId="0" fontId="26" fillId="0" borderId="0" xfId="5" applyFont="1" applyAlignment="1" applyProtection="1">
      <alignment vertical="center" wrapText="1"/>
      <protection hidden="1"/>
    </xf>
    <xf numFmtId="0" fontId="19" fillId="0" borderId="23" xfId="0" applyFont="1" applyBorder="1" applyAlignment="1" applyProtection="1">
      <alignment horizontal="center" vertical="center"/>
      <protection hidden="1"/>
    </xf>
    <xf numFmtId="0" fontId="27" fillId="0" borderId="0" xfId="0" applyFont="1" applyAlignment="1" applyProtection="1">
      <alignment horizontal="right" vertical="center" wrapText="1"/>
      <protection hidden="1"/>
    </xf>
    <xf numFmtId="0" fontId="23" fillId="0" borderId="0" xfId="0" applyFont="1" applyAlignment="1" applyProtection="1">
      <alignment horizontal="center" vertical="center"/>
      <protection hidden="1"/>
    </xf>
    <xf numFmtId="0" fontId="24" fillId="0" borderId="0" xfId="0" applyFont="1" applyAlignment="1" applyProtection="1">
      <alignment vertical="center" wrapText="1"/>
      <protection hidden="1"/>
    </xf>
    <xf numFmtId="0" fontId="27" fillId="0" borderId="0" xfId="0" applyFont="1" applyAlignment="1" applyProtection="1">
      <alignment vertical="center" wrapText="1"/>
      <protection hidden="1"/>
    </xf>
    <xf numFmtId="0" fontId="27" fillId="0" borderId="23" xfId="0" applyFont="1" applyBorder="1" applyAlignment="1" applyProtection="1">
      <alignment horizontal="center" vertical="center"/>
      <protection hidden="1"/>
    </xf>
    <xf numFmtId="9" fontId="27" fillId="0" borderId="0" xfId="7" applyFont="1" applyBorder="1" applyAlignment="1" applyProtection="1">
      <alignment horizontal="center" vertical="center"/>
      <protection locked="0" hidden="1"/>
    </xf>
    <xf numFmtId="0" fontId="24" fillId="0" borderId="0" xfId="0" applyFont="1" applyAlignment="1" applyProtection="1">
      <alignment vertical="center"/>
      <protection hidden="1"/>
    </xf>
    <xf numFmtId="9" fontId="27" fillId="0" borderId="0" xfId="7" applyFont="1" applyFill="1" applyBorder="1" applyAlignment="1" applyProtection="1">
      <alignment horizontal="center" vertical="center"/>
      <protection locked="0" hidden="1"/>
    </xf>
    <xf numFmtId="166" fontId="26" fillId="0" borderId="0" xfId="6" applyNumberFormat="1" applyFont="1" applyAlignment="1" applyProtection="1">
      <alignment horizontal="center" vertical="center" wrapText="1"/>
      <protection hidden="1"/>
    </xf>
    <xf numFmtId="170" fontId="27" fillId="0" borderId="0" xfId="0" applyNumberFormat="1" applyFont="1" applyProtection="1">
      <protection hidden="1"/>
    </xf>
    <xf numFmtId="1" fontId="27" fillId="0" borderId="0" xfId="0" applyNumberFormat="1" applyFont="1" applyProtection="1">
      <protection hidden="1"/>
    </xf>
    <xf numFmtId="0" fontId="27" fillId="0" borderId="0" xfId="0" applyFont="1" applyAlignment="1" applyProtection="1">
      <alignment horizontal="right" vertical="top" wrapText="1"/>
      <protection hidden="1"/>
    </xf>
    <xf numFmtId="0" fontId="21" fillId="0" borderId="22" xfId="4" applyFont="1" applyBorder="1" applyAlignment="1" applyProtection="1">
      <alignment horizontal="center" vertical="center" wrapText="1"/>
      <protection hidden="1"/>
    </xf>
    <xf numFmtId="172" fontId="21" fillId="0" borderId="22" xfId="2" applyNumberFormat="1" applyFont="1" applyFill="1" applyBorder="1" applyAlignment="1" applyProtection="1">
      <alignment horizontal="center" vertical="center" wrapText="1"/>
      <protection hidden="1"/>
    </xf>
    <xf numFmtId="49" fontId="25" fillId="0" borderId="0" xfId="6" applyNumberFormat="1" applyFont="1" applyAlignment="1" applyProtection="1">
      <alignment horizontal="center" vertical="center" wrapText="1"/>
      <protection hidden="1"/>
    </xf>
    <xf numFmtId="49" fontId="25" fillId="0" borderId="0" xfId="6" applyNumberFormat="1" applyFont="1" applyAlignment="1" applyProtection="1">
      <alignment vertical="center" wrapText="1"/>
      <protection hidden="1"/>
    </xf>
    <xf numFmtId="166" fontId="26" fillId="0" borderId="0" xfId="6" applyNumberFormat="1" applyFont="1" applyAlignment="1" applyProtection="1">
      <alignment vertical="center" wrapText="1"/>
      <protection hidden="1"/>
    </xf>
    <xf numFmtId="166" fontId="26" fillId="0" borderId="0" xfId="6" applyNumberFormat="1" applyFont="1" applyAlignment="1" applyProtection="1">
      <alignment vertical="center"/>
      <protection hidden="1"/>
    </xf>
    <xf numFmtId="0" fontId="21" fillId="0" borderId="24" xfId="4" applyFont="1" applyBorder="1" applyAlignment="1" applyProtection="1">
      <alignment horizontal="center" vertical="center" wrapText="1"/>
      <protection hidden="1"/>
    </xf>
    <xf numFmtId="0" fontId="23" fillId="0" borderId="0" xfId="0" applyFont="1" applyAlignment="1" applyProtection="1">
      <alignment vertical="center"/>
      <protection hidden="1"/>
    </xf>
    <xf numFmtId="49" fontId="28" fillId="0" borderId="0" xfId="0" applyNumberFormat="1" applyFont="1" applyProtection="1">
      <protection hidden="1"/>
    </xf>
    <xf numFmtId="49" fontId="28" fillId="0" borderId="0" xfId="0" applyNumberFormat="1" applyFont="1" applyAlignment="1" applyProtection="1">
      <alignment horizontal="left"/>
      <protection hidden="1"/>
    </xf>
    <xf numFmtId="0" fontId="34" fillId="0" borderId="0" xfId="0" applyFont="1" applyAlignment="1" applyProtection="1">
      <alignment vertical="center" wrapText="1"/>
      <protection hidden="1"/>
    </xf>
    <xf numFmtId="49" fontId="28" fillId="0" borderId="0" xfId="0" applyNumberFormat="1" applyFont="1" applyAlignment="1" applyProtection="1">
      <alignment vertical="center"/>
      <protection hidden="1"/>
    </xf>
    <xf numFmtId="49" fontId="28" fillId="0" borderId="0" xfId="0" applyNumberFormat="1" applyFont="1" applyAlignment="1" applyProtection="1">
      <alignment horizontal="left" vertical="center"/>
      <protection hidden="1"/>
    </xf>
    <xf numFmtId="49" fontId="37" fillId="0" borderId="0" xfId="1" applyNumberFormat="1" applyFont="1" applyAlignment="1" applyProtection="1">
      <alignment horizontal="left" vertical="center"/>
      <protection hidden="1"/>
    </xf>
    <xf numFmtId="0" fontId="28" fillId="0" borderId="0" xfId="0" applyFont="1" applyAlignment="1" applyProtection="1">
      <alignment vertical="center"/>
      <protection hidden="1"/>
    </xf>
    <xf numFmtId="49" fontId="37" fillId="0" borderId="0" xfId="1" applyNumberFormat="1" applyFont="1" applyFill="1" applyAlignment="1" applyProtection="1">
      <alignment vertical="center"/>
      <protection hidden="1"/>
    </xf>
    <xf numFmtId="49" fontId="34" fillId="0" borderId="0" xfId="0" applyNumberFormat="1" applyFont="1" applyAlignment="1" applyProtection="1">
      <alignment vertical="top" wrapText="1"/>
      <protection hidden="1"/>
    </xf>
    <xf numFmtId="170" fontId="20" fillId="0" borderId="0" xfId="3" applyNumberFormat="1" applyFont="1" applyProtection="1">
      <protection hidden="1"/>
    </xf>
    <xf numFmtId="0" fontId="38" fillId="0" borderId="0" xfId="5" applyFont="1" applyAlignment="1" applyProtection="1">
      <alignment horizontal="center" vertical="center" wrapText="1"/>
      <protection hidden="1"/>
    </xf>
    <xf numFmtId="0" fontId="36" fillId="0" borderId="4" xfId="5" applyFont="1" applyBorder="1" applyAlignment="1" applyProtection="1">
      <alignment horizontal="center" vertical="center" wrapText="1"/>
      <protection hidden="1"/>
    </xf>
    <xf numFmtId="0" fontId="23" fillId="0" borderId="0" xfId="3" applyFont="1" applyAlignment="1" applyProtection="1">
      <alignment horizontal="left"/>
      <protection hidden="1"/>
    </xf>
    <xf numFmtId="0" fontId="1" fillId="0" borderId="0" xfId="12" applyFont="1" applyAlignment="1">
      <alignment vertical="top" wrapText="1"/>
    </xf>
    <xf numFmtId="0" fontId="39" fillId="0" borderId="0" xfId="12" applyAlignment="1">
      <alignment vertical="top" wrapText="1"/>
    </xf>
    <xf numFmtId="0" fontId="26" fillId="0" borderId="4" xfId="0" applyFont="1" applyBorder="1" applyAlignment="1" applyProtection="1">
      <alignment horizontal="center" vertical="center"/>
      <protection hidden="1"/>
    </xf>
    <xf numFmtId="2" fontId="26" fillId="0" borderId="4" xfId="6" applyNumberFormat="1" applyFont="1" applyBorder="1" applyAlignment="1" applyProtection="1">
      <alignment horizontal="center" vertical="center" wrapText="1"/>
      <protection hidden="1"/>
    </xf>
    <xf numFmtId="0" fontId="24" fillId="0" borderId="0" xfId="5" applyFont="1" applyAlignment="1" applyProtection="1">
      <alignment horizontal="center" vertical="center" wrapText="1"/>
      <protection locked="0"/>
    </xf>
    <xf numFmtId="49" fontId="30" fillId="0" borderId="0" xfId="0" applyNumberFormat="1" applyFont="1" applyAlignment="1" applyProtection="1">
      <alignment horizontal="left" wrapText="1" readingOrder="1"/>
      <protection hidden="1"/>
    </xf>
    <xf numFmtId="49" fontId="24" fillId="0" borderId="0" xfId="0" applyNumberFormat="1" applyFont="1" applyAlignment="1" applyProtection="1">
      <alignment horizontal="left" vertical="center" wrapText="1"/>
      <protection hidden="1"/>
    </xf>
    <xf numFmtId="49" fontId="30" fillId="0" borderId="0" xfId="0" applyNumberFormat="1" applyFont="1" applyAlignment="1" applyProtection="1">
      <alignment horizontal="left" vertical="top" wrapText="1" readingOrder="1"/>
      <protection hidden="1"/>
    </xf>
    <xf numFmtId="0" fontId="40" fillId="9" borderId="6" xfId="12" applyFont="1" applyFill="1" applyBorder="1" applyAlignment="1">
      <alignment horizontal="center" vertical="center" wrapText="1"/>
    </xf>
    <xf numFmtId="0" fontId="1" fillId="0" borderId="0" xfId="12" applyFont="1" applyAlignment="1">
      <alignment vertical="center" wrapText="1"/>
    </xf>
    <xf numFmtId="0" fontId="43" fillId="0" borderId="0" xfId="12" applyFont="1" applyAlignment="1">
      <alignment vertical="center" wrapText="1"/>
    </xf>
    <xf numFmtId="0" fontId="41" fillId="0" borderId="0" xfId="12" applyFont="1" applyAlignment="1">
      <alignment vertical="top" wrapText="1"/>
    </xf>
    <xf numFmtId="0" fontId="46" fillId="0" borderId="0" xfId="12" applyFont="1" applyAlignment="1">
      <alignment vertical="center" wrapText="1"/>
    </xf>
    <xf numFmtId="0" fontId="42" fillId="0" borderId="0" xfId="12" applyFont="1" applyAlignment="1">
      <alignment vertical="center" wrapText="1"/>
    </xf>
    <xf numFmtId="0" fontId="44" fillId="0" borderId="0" xfId="12" applyFont="1" applyAlignment="1">
      <alignment vertical="center" wrapText="1"/>
    </xf>
    <xf numFmtId="0" fontId="45" fillId="0" borderId="0" xfId="12" applyFont="1" applyAlignment="1">
      <alignment vertical="center" wrapText="1"/>
    </xf>
    <xf numFmtId="0" fontId="39" fillId="0" borderId="0" xfId="12" applyAlignment="1">
      <alignment vertical="center" wrapText="1"/>
    </xf>
    <xf numFmtId="0" fontId="41" fillId="0" borderId="29" xfId="12" applyFont="1" applyBorder="1" applyAlignment="1">
      <alignment vertical="top" wrapText="1"/>
    </xf>
    <xf numFmtId="0" fontId="41" fillId="0" borderId="21" xfId="12" applyFont="1" applyBorder="1" applyAlignment="1">
      <alignment vertical="top" wrapText="1"/>
    </xf>
    <xf numFmtId="9" fontId="27" fillId="0" borderId="0" xfId="7" applyFont="1" applyAlignment="1" applyProtection="1">
      <alignment horizontal="center"/>
      <protection hidden="1"/>
    </xf>
    <xf numFmtId="9" fontId="27" fillId="0" borderId="0" xfId="7" applyFont="1" applyAlignment="1" applyProtection="1">
      <alignment vertical="center"/>
      <protection hidden="1"/>
    </xf>
    <xf numFmtId="9" fontId="24" fillId="0" borderId="0" xfId="7" applyFont="1" applyAlignment="1" applyProtection="1">
      <alignment vertical="center" wrapText="1"/>
      <protection hidden="1"/>
    </xf>
    <xf numFmtId="9" fontId="25" fillId="0" borderId="0" xfId="7" applyFont="1" applyAlignment="1" applyProtection="1">
      <alignment horizontal="center" vertical="center" wrapText="1"/>
      <protection hidden="1"/>
    </xf>
    <xf numFmtId="9" fontId="26" fillId="0" borderId="0" xfId="7" applyFont="1" applyAlignment="1" applyProtection="1">
      <alignment vertical="center" wrapText="1"/>
      <protection hidden="1"/>
    </xf>
    <xf numFmtId="9" fontId="26" fillId="0" borderId="0" xfId="7" applyFont="1" applyAlignment="1" applyProtection="1">
      <alignment vertical="center"/>
      <protection hidden="1"/>
    </xf>
    <xf numFmtId="9" fontId="27" fillId="0" borderId="0" xfId="7" applyFont="1" applyProtection="1">
      <protection hidden="1"/>
    </xf>
    <xf numFmtId="0" fontId="47" fillId="0" borderId="0" xfId="0" applyFont="1" applyProtection="1">
      <protection hidden="1"/>
    </xf>
    <xf numFmtId="0" fontId="49" fillId="18" borderId="32" xfId="0" applyFont="1" applyFill="1" applyBorder="1"/>
    <xf numFmtId="0" fontId="49" fillId="18" borderId="33" xfId="0" applyFont="1" applyFill="1" applyBorder="1"/>
    <xf numFmtId="0" fontId="50" fillId="0" borderId="0" xfId="0" applyFont="1" applyAlignment="1">
      <alignment vertical="center"/>
    </xf>
    <xf numFmtId="0" fontId="50" fillId="0" borderId="0" xfId="0" applyFont="1" applyAlignment="1">
      <alignment horizontal="left" vertical="center"/>
    </xf>
    <xf numFmtId="0" fontId="50" fillId="0" borderId="0" xfId="0" applyFont="1" applyAlignment="1" applyProtection="1">
      <alignment vertical="center"/>
      <protection hidden="1"/>
    </xf>
    <xf numFmtId="0" fontId="50" fillId="0" borderId="0" xfId="0" applyFont="1" applyAlignment="1" applyProtection="1">
      <alignment horizontal="center"/>
      <protection hidden="1"/>
    </xf>
    <xf numFmtId="0" fontId="50" fillId="0" borderId="0" xfId="0" applyFont="1" applyProtection="1">
      <protection hidden="1"/>
    </xf>
    <xf numFmtId="0" fontId="0" fillId="0" borderId="0" xfId="0" applyAlignment="1" applyProtection="1">
      <alignment vertical="center"/>
      <protection hidden="1"/>
    </xf>
    <xf numFmtId="0" fontId="51" fillId="0" borderId="0" xfId="0" applyFont="1"/>
    <xf numFmtId="0" fontId="51" fillId="0" borderId="0" xfId="0" applyFont="1" applyProtection="1">
      <protection hidden="1"/>
    </xf>
    <xf numFmtId="9" fontId="51" fillId="0" borderId="0" xfId="7" applyFont="1"/>
    <xf numFmtId="9" fontId="51" fillId="0" borderId="0" xfId="7" applyFont="1" applyProtection="1">
      <protection hidden="1"/>
    </xf>
    <xf numFmtId="0" fontId="52" fillId="0" borderId="0" xfId="0" applyFont="1" applyProtection="1">
      <protection hidden="1"/>
    </xf>
    <xf numFmtId="0" fontId="53" fillId="0" borderId="30" xfId="12" applyFont="1" applyBorder="1" applyAlignment="1">
      <alignment vertical="center" wrapText="1"/>
    </xf>
    <xf numFmtId="0" fontId="53" fillId="0" borderId="31" xfId="12" applyFont="1" applyBorder="1" applyAlignment="1">
      <alignment vertical="center" wrapText="1"/>
    </xf>
    <xf numFmtId="0" fontId="53" fillId="0" borderId="21" xfId="12" applyFont="1" applyBorder="1" applyAlignment="1">
      <alignment vertical="center" wrapText="1"/>
    </xf>
    <xf numFmtId="0" fontId="53" fillId="0" borderId="25" xfId="12" applyFont="1" applyBorder="1" applyAlignment="1">
      <alignment vertical="center" wrapText="1"/>
    </xf>
    <xf numFmtId="0" fontId="53" fillId="0" borderId="21" xfId="12" applyFont="1" applyBorder="1" applyAlignment="1">
      <alignment vertical="top" wrapText="1"/>
    </xf>
    <xf numFmtId="0" fontId="24" fillId="0" borderId="23" xfId="5" applyFont="1" applyBorder="1" applyAlignment="1" applyProtection="1">
      <alignment horizontal="center" vertical="center" wrapText="1"/>
      <protection locked="0"/>
    </xf>
    <xf numFmtId="0" fontId="38" fillId="0" borderId="23" xfId="5" applyFont="1" applyBorder="1" applyAlignment="1" applyProtection="1">
      <alignment horizontal="center" vertical="center" wrapText="1"/>
      <protection hidden="1"/>
    </xf>
    <xf numFmtId="0" fontId="19" fillId="0" borderId="0" xfId="0" applyFont="1" applyAlignment="1" applyProtection="1">
      <alignment vertical="center" wrapText="1"/>
      <protection hidden="1"/>
    </xf>
    <xf numFmtId="0" fontId="19" fillId="11" borderId="0" xfId="0" applyFont="1" applyFill="1" applyProtection="1">
      <protection hidden="1"/>
    </xf>
    <xf numFmtId="0" fontId="26" fillId="2" borderId="37" xfId="3" applyFont="1" applyFill="1" applyBorder="1" applyAlignment="1" applyProtection="1">
      <alignment horizontal="center" vertical="center" wrapText="1"/>
      <protection hidden="1"/>
    </xf>
    <xf numFmtId="0" fontId="26" fillId="2" borderId="34" xfId="3" applyFont="1" applyFill="1" applyBorder="1" applyAlignment="1" applyProtection="1">
      <alignment horizontal="center" vertical="center" wrapText="1"/>
      <protection hidden="1"/>
    </xf>
    <xf numFmtId="0" fontId="26" fillId="17" borderId="34" xfId="3" applyFont="1" applyFill="1" applyBorder="1" applyAlignment="1" applyProtection="1">
      <alignment horizontal="center" vertical="center" wrapText="1"/>
      <protection hidden="1"/>
    </xf>
    <xf numFmtId="0" fontId="26" fillId="17" borderId="37" xfId="3" applyFont="1" applyFill="1" applyBorder="1" applyAlignment="1" applyProtection="1">
      <alignment horizontal="center" vertical="center" wrapText="1"/>
      <protection hidden="1"/>
    </xf>
    <xf numFmtId="0" fontId="26" fillId="10" borderId="34" xfId="3" applyFont="1" applyFill="1" applyBorder="1" applyAlignment="1" applyProtection="1">
      <alignment horizontal="center" vertical="center" wrapText="1"/>
      <protection hidden="1"/>
    </xf>
    <xf numFmtId="0" fontId="24" fillId="0" borderId="22" xfId="4" applyFont="1" applyBorder="1" applyAlignment="1" applyProtection="1">
      <alignment horizontal="center" vertical="center" wrapText="1"/>
      <protection hidden="1"/>
    </xf>
    <xf numFmtId="49" fontId="54" fillId="13" borderId="18" xfId="6" applyNumberFormat="1" applyFont="1" applyFill="1" applyBorder="1" applyAlignment="1" applyProtection="1">
      <alignment horizontal="center" vertical="center" wrapText="1"/>
      <protection hidden="1"/>
    </xf>
    <xf numFmtId="49" fontId="54" fillId="13" borderId="36" xfId="6" applyNumberFormat="1" applyFont="1" applyFill="1" applyBorder="1" applyAlignment="1" applyProtection="1">
      <alignment horizontal="center" vertical="center" wrapText="1"/>
      <protection hidden="1"/>
    </xf>
    <xf numFmtId="49" fontId="54" fillId="13" borderId="34" xfId="6" applyNumberFormat="1" applyFont="1" applyFill="1" applyBorder="1" applyAlignment="1" applyProtection="1">
      <alignment horizontal="center" vertical="center" wrapText="1"/>
      <protection hidden="1"/>
    </xf>
    <xf numFmtId="49" fontId="54" fillId="13" borderId="38" xfId="6" applyNumberFormat="1" applyFont="1" applyFill="1" applyBorder="1" applyAlignment="1" applyProtection="1">
      <alignment horizontal="center" vertical="center" wrapText="1"/>
      <protection hidden="1"/>
    </xf>
    <xf numFmtId="0" fontId="56" fillId="0" borderId="0" xfId="0" applyFont="1" applyProtection="1">
      <protection hidden="1"/>
    </xf>
    <xf numFmtId="0" fontId="27" fillId="0" borderId="0" xfId="0" applyFont="1" applyAlignment="1" applyProtection="1">
      <alignment horizontal="center" vertical="top"/>
      <protection hidden="1"/>
    </xf>
    <xf numFmtId="0" fontId="48" fillId="0" borderId="0" xfId="0" applyFont="1"/>
    <xf numFmtId="0" fontId="48" fillId="0" borderId="4" xfId="0" applyFont="1" applyBorder="1"/>
    <xf numFmtId="172" fontId="21" fillId="0" borderId="24" xfId="2" applyNumberFormat="1" applyFont="1" applyFill="1" applyBorder="1" applyAlignment="1" applyProtection="1">
      <alignment horizontal="center" vertical="center" wrapText="1"/>
      <protection hidden="1"/>
    </xf>
    <xf numFmtId="0" fontId="24" fillId="0" borderId="24" xfId="3" applyFont="1" applyBorder="1" applyAlignment="1" applyProtection="1">
      <alignment horizontal="center" vertical="center" wrapText="1"/>
      <protection locked="0"/>
    </xf>
    <xf numFmtId="0" fontId="24" fillId="0" borderId="24" xfId="0" applyFont="1" applyBorder="1" applyAlignment="1" applyProtection="1">
      <alignment horizontal="center" vertical="center" wrapText="1"/>
      <protection hidden="1"/>
    </xf>
    <xf numFmtId="165" fontId="24" fillId="0" borderId="24" xfId="3" applyNumberFormat="1" applyFont="1" applyBorder="1" applyAlignment="1" applyProtection="1">
      <alignment vertical="center"/>
      <protection locked="0" hidden="1"/>
    </xf>
    <xf numFmtId="165" fontId="24" fillId="0" borderId="24" xfId="3" applyNumberFormat="1" applyFont="1" applyBorder="1" applyAlignment="1" applyProtection="1">
      <alignment horizontal="center" vertical="center" wrapText="1"/>
      <protection locked="0" hidden="1"/>
    </xf>
    <xf numFmtId="170" fontId="24" fillId="12" borderId="24" xfId="3" applyNumberFormat="1" applyFont="1" applyFill="1" applyBorder="1" applyAlignment="1" applyProtection="1">
      <alignment horizontal="left" vertical="center" wrapText="1" readingOrder="1"/>
      <protection hidden="1"/>
    </xf>
    <xf numFmtId="0" fontId="24" fillId="0" borderId="22" xfId="3" applyFont="1" applyBorder="1" applyAlignment="1" applyProtection="1">
      <alignment horizontal="center" vertical="center" wrapText="1"/>
      <protection locked="0"/>
    </xf>
    <xf numFmtId="0" fontId="24" fillId="0" borderId="22" xfId="0" applyFont="1" applyBorder="1" applyAlignment="1" applyProtection="1">
      <alignment horizontal="center" vertical="center" wrapText="1"/>
      <protection hidden="1"/>
    </xf>
    <xf numFmtId="165" fontId="24" fillId="0" borderId="22" xfId="3" applyNumberFormat="1" applyFont="1" applyBorder="1" applyAlignment="1" applyProtection="1">
      <alignment vertical="center"/>
      <protection locked="0" hidden="1"/>
    </xf>
    <xf numFmtId="165" fontId="24" fillId="0" borderId="22" xfId="3" applyNumberFormat="1" applyFont="1" applyBorder="1" applyAlignment="1" applyProtection="1">
      <alignment horizontal="center" vertical="center" wrapText="1"/>
      <protection locked="0" hidden="1"/>
    </xf>
    <xf numFmtId="170" fontId="24" fillId="12" borderId="22" xfId="3" applyNumberFormat="1" applyFont="1" applyFill="1" applyBorder="1" applyAlignment="1" applyProtection="1">
      <alignment horizontal="left" vertical="center" wrapText="1" readingOrder="1"/>
      <protection hidden="1"/>
    </xf>
    <xf numFmtId="0" fontId="58" fillId="0" borderId="24" xfId="5" applyFont="1" applyBorder="1" applyAlignment="1" applyProtection="1">
      <alignment horizontal="center" vertical="center"/>
      <protection hidden="1"/>
    </xf>
    <xf numFmtId="0" fontId="58" fillId="0" borderId="24" xfId="4" applyFont="1" applyBorder="1" applyAlignment="1" applyProtection="1">
      <alignment horizontal="center" vertical="center" wrapText="1"/>
      <protection hidden="1"/>
    </xf>
    <xf numFmtId="174" fontId="58" fillId="0" borderId="24" xfId="2" applyNumberFormat="1" applyFont="1" applyFill="1" applyBorder="1" applyAlignment="1" applyProtection="1">
      <alignment horizontal="left" vertical="center" wrapText="1"/>
      <protection hidden="1"/>
    </xf>
    <xf numFmtId="0" fontId="58" fillId="0" borderId="0" xfId="0" applyFont="1" applyProtection="1">
      <protection hidden="1"/>
    </xf>
    <xf numFmtId="0" fontId="59" fillId="11" borderId="0" xfId="0" applyFont="1" applyFill="1" applyAlignment="1" applyProtection="1">
      <alignment horizontal="right" vertical="center"/>
      <protection hidden="1"/>
    </xf>
    <xf numFmtId="0" fontId="58" fillId="0" borderId="22" xfId="5" applyFont="1" applyBorder="1" applyAlignment="1" applyProtection="1">
      <alignment horizontal="center" vertical="center"/>
      <protection hidden="1"/>
    </xf>
    <xf numFmtId="0" fontId="58" fillId="0" borderId="22" xfId="4" applyFont="1" applyBorder="1" applyAlignment="1" applyProtection="1">
      <alignment horizontal="center" vertical="center" wrapText="1"/>
      <protection hidden="1"/>
    </xf>
    <xf numFmtId="174" fontId="58" fillId="0" borderId="22" xfId="2" applyNumberFormat="1" applyFont="1" applyFill="1" applyBorder="1" applyAlignment="1" applyProtection="1">
      <alignment horizontal="left" vertical="center" wrapText="1"/>
      <protection hidden="1"/>
    </xf>
    <xf numFmtId="0" fontId="59" fillId="11" borderId="0" xfId="0" applyFont="1" applyFill="1" applyAlignment="1">
      <alignment horizontal="right" vertical="center" readingOrder="1"/>
    </xf>
    <xf numFmtId="0" fontId="58" fillId="11" borderId="0" xfId="0" applyFont="1" applyFill="1" applyProtection="1">
      <protection hidden="1"/>
    </xf>
    <xf numFmtId="0" fontId="60" fillId="11" borderId="0" xfId="0" applyFont="1" applyFill="1"/>
    <xf numFmtId="2" fontId="58" fillId="0" borderId="0" xfId="0" applyNumberFormat="1" applyFont="1" applyProtection="1">
      <protection hidden="1"/>
    </xf>
    <xf numFmtId="0" fontId="61" fillId="11" borderId="0" xfId="0" applyFont="1" applyFill="1"/>
    <xf numFmtId="174" fontId="58" fillId="0" borderId="24" xfId="7" applyNumberFormat="1" applyFont="1" applyFill="1" applyBorder="1" applyAlignment="1" applyProtection="1">
      <alignment horizontal="center" vertical="center" wrapText="1"/>
      <protection hidden="1"/>
    </xf>
    <xf numFmtId="10" fontId="58" fillId="0" borderId="24" xfId="7" applyNumberFormat="1" applyFont="1" applyFill="1" applyBorder="1" applyAlignment="1" applyProtection="1">
      <alignment horizontal="center" vertical="center"/>
      <protection hidden="1"/>
    </xf>
    <xf numFmtId="2" fontId="58" fillId="0" borderId="24" xfId="2" applyNumberFormat="1" applyFont="1" applyFill="1" applyBorder="1" applyAlignment="1" applyProtection="1">
      <alignment horizontal="center" vertical="center" wrapText="1"/>
      <protection hidden="1"/>
    </xf>
    <xf numFmtId="0" fontId="60" fillId="0" borderId="0" xfId="0" applyFont="1"/>
    <xf numFmtId="174" fontId="58" fillId="0" borderId="22" xfId="7" applyNumberFormat="1" applyFont="1" applyFill="1" applyBorder="1" applyAlignment="1" applyProtection="1">
      <alignment horizontal="center" vertical="center" wrapText="1"/>
      <protection hidden="1"/>
    </xf>
    <xf numFmtId="0" fontId="61" fillId="0" borderId="0" xfId="0" applyFont="1"/>
    <xf numFmtId="0" fontId="62" fillId="0" borderId="0" xfId="0" applyFont="1"/>
    <xf numFmtId="0" fontId="24" fillId="0" borderId="24" xfId="5" applyFont="1" applyBorder="1" applyAlignment="1" applyProtection="1">
      <alignment horizontal="center" vertical="center"/>
      <protection hidden="1"/>
    </xf>
    <xf numFmtId="0" fontId="24" fillId="0" borderId="24" xfId="4" applyFont="1" applyBorder="1" applyAlignment="1" applyProtection="1">
      <alignment horizontal="center" vertical="center" wrapText="1"/>
      <protection hidden="1"/>
    </xf>
    <xf numFmtId="174" fontId="24" fillId="0" borderId="24" xfId="2" applyNumberFormat="1" applyFont="1" applyFill="1" applyBorder="1" applyAlignment="1" applyProtection="1">
      <alignment horizontal="left" vertical="center" wrapText="1"/>
      <protection hidden="1"/>
    </xf>
    <xf numFmtId="9" fontId="24" fillId="0" borderId="24" xfId="7" applyFont="1" applyFill="1" applyBorder="1" applyAlignment="1" applyProtection="1">
      <alignment horizontal="center" vertical="center" wrapText="1"/>
      <protection hidden="1"/>
    </xf>
    <xf numFmtId="0" fontId="24" fillId="0" borderId="0" xfId="0" applyFont="1" applyProtection="1">
      <protection hidden="1"/>
    </xf>
    <xf numFmtId="0" fontId="24" fillId="0" borderId="22" xfId="5" applyFont="1" applyBorder="1" applyAlignment="1" applyProtection="1">
      <alignment horizontal="center" vertical="center"/>
      <protection hidden="1"/>
    </xf>
    <xf numFmtId="174" fontId="24" fillId="0" borderId="22" xfId="2" applyNumberFormat="1" applyFont="1" applyFill="1" applyBorder="1" applyAlignment="1" applyProtection="1">
      <alignment horizontal="left" vertical="center" wrapText="1"/>
      <protection hidden="1"/>
    </xf>
    <xf numFmtId="174" fontId="24" fillId="0" borderId="22" xfId="2" applyNumberFormat="1" applyFont="1" applyFill="1" applyBorder="1" applyAlignment="1" applyProtection="1">
      <alignment horizontal="center" vertical="center" wrapText="1"/>
      <protection hidden="1"/>
    </xf>
    <xf numFmtId="0" fontId="24" fillId="0" borderId="22" xfId="0" applyFont="1" applyBorder="1" applyAlignment="1" applyProtection="1">
      <alignment horizontal="center" vertical="center"/>
      <protection hidden="1"/>
    </xf>
    <xf numFmtId="0" fontId="24" fillId="0" borderId="22" xfId="4" applyFont="1" applyBorder="1" applyAlignment="1" applyProtection="1">
      <alignment horizontal="center" vertical="center" wrapText="1"/>
      <protection locked="0" hidden="1"/>
    </xf>
    <xf numFmtId="9" fontId="24" fillId="0" borderId="0" xfId="7" applyFont="1" applyFill="1" applyBorder="1" applyAlignment="1" applyProtection="1">
      <alignment horizontal="center" vertical="center" wrapText="1"/>
      <protection hidden="1"/>
    </xf>
    <xf numFmtId="0" fontId="63" fillId="0" borderId="0" xfId="0" applyFont="1" applyAlignment="1" applyProtection="1">
      <alignment horizontal="center" vertical="center"/>
      <protection hidden="1"/>
    </xf>
    <xf numFmtId="0" fontId="64" fillId="0" borderId="23" xfId="0" applyFont="1" applyBorder="1" applyAlignment="1" applyProtection="1">
      <alignment horizontal="center" vertical="center"/>
      <protection hidden="1"/>
    </xf>
    <xf numFmtId="9" fontId="64" fillId="14" borderId="23" xfId="7" applyFont="1" applyFill="1" applyBorder="1" applyAlignment="1" applyProtection="1">
      <alignment horizontal="center" vertical="center"/>
      <protection locked="0" hidden="1"/>
    </xf>
    <xf numFmtId="0" fontId="64" fillId="0" borderId="23" xfId="5" applyFont="1" applyBorder="1" applyAlignment="1" applyProtection="1">
      <alignment horizontal="center" vertical="center" wrapText="1"/>
      <protection locked="0"/>
    </xf>
    <xf numFmtId="0" fontId="57" fillId="4" borderId="6" xfId="0" applyFont="1" applyFill="1" applyBorder="1" applyAlignment="1" applyProtection="1">
      <alignment horizontal="center" wrapText="1"/>
      <protection hidden="1"/>
    </xf>
    <xf numFmtId="0" fontId="57" fillId="5" borderId="6" xfId="0" applyFont="1" applyFill="1" applyBorder="1" applyAlignment="1" applyProtection="1">
      <alignment horizontal="center" wrapText="1"/>
      <protection hidden="1"/>
    </xf>
    <xf numFmtId="0" fontId="57" fillId="6" borderId="6" xfId="0" applyFont="1" applyFill="1" applyBorder="1" applyAlignment="1" applyProtection="1">
      <alignment horizontal="center" wrapText="1"/>
      <protection hidden="1"/>
    </xf>
    <xf numFmtId="0" fontId="54" fillId="7" borderId="6" xfId="0" applyFont="1" applyFill="1" applyBorder="1" applyAlignment="1" applyProtection="1">
      <alignment horizontal="center" wrapText="1"/>
      <protection hidden="1"/>
    </xf>
    <xf numFmtId="0" fontId="57" fillId="4" borderId="35" xfId="0" applyFont="1" applyFill="1" applyBorder="1" applyAlignment="1" applyProtection="1">
      <alignment horizontal="center" wrapText="1"/>
      <protection hidden="1"/>
    </xf>
    <xf numFmtId="0" fontId="57" fillId="5" borderId="35" xfId="0" applyFont="1" applyFill="1" applyBorder="1" applyAlignment="1" applyProtection="1">
      <alignment horizontal="center" wrapText="1"/>
      <protection hidden="1"/>
    </xf>
    <xf numFmtId="0" fontId="57" fillId="6" borderId="35" xfId="0" applyFont="1" applyFill="1" applyBorder="1" applyAlignment="1" applyProtection="1">
      <alignment horizontal="center" wrapText="1"/>
      <protection hidden="1"/>
    </xf>
    <xf numFmtId="0" fontId="54" fillId="7" borderId="35" xfId="0" applyFont="1" applyFill="1" applyBorder="1" applyAlignment="1" applyProtection="1">
      <alignment horizontal="center" wrapText="1"/>
      <protection hidden="1"/>
    </xf>
    <xf numFmtId="0" fontId="23" fillId="0" borderId="0" xfId="0" applyFont="1" applyAlignment="1" applyProtection="1">
      <alignment horizontal="right" vertical="center"/>
      <protection hidden="1"/>
    </xf>
    <xf numFmtId="0" fontId="65" fillId="0" borderId="0" xfId="0" applyFont="1" applyAlignment="1" applyProtection="1">
      <alignment vertical="center"/>
      <protection hidden="1"/>
    </xf>
    <xf numFmtId="0" fontId="66" fillId="0" borderId="24" xfId="5" applyFont="1" applyBorder="1" applyAlignment="1" applyProtection="1">
      <alignment horizontal="center" vertical="center"/>
      <protection hidden="1"/>
    </xf>
    <xf numFmtId="0" fontId="66" fillId="0" borderId="24" xfId="4" applyFont="1" applyBorder="1" applyAlignment="1" applyProtection="1">
      <alignment horizontal="center" vertical="center" wrapText="1"/>
      <protection locked="0" hidden="1"/>
    </xf>
    <xf numFmtId="0" fontId="66" fillId="0" borderId="24" xfId="4" applyFont="1" applyBorder="1" applyAlignment="1" applyProtection="1">
      <alignment horizontal="center" vertical="center" wrapText="1"/>
      <protection hidden="1"/>
    </xf>
    <xf numFmtId="174" fontId="64" fillId="0" borderId="24" xfId="2" applyNumberFormat="1" applyFont="1" applyFill="1" applyBorder="1" applyAlignment="1" applyProtection="1">
      <alignment horizontal="left" vertical="center" wrapText="1"/>
      <protection hidden="1"/>
    </xf>
    <xf numFmtId="174" fontId="64" fillId="0" borderId="24" xfId="2" applyNumberFormat="1" applyFont="1" applyFill="1" applyBorder="1" applyAlignment="1" applyProtection="1">
      <alignment horizontal="center" vertical="center" wrapText="1"/>
      <protection hidden="1"/>
    </xf>
    <xf numFmtId="2" fontId="64" fillId="0" borderId="24" xfId="2" applyNumberFormat="1" applyFont="1" applyFill="1" applyBorder="1" applyAlignment="1" applyProtection="1">
      <alignment horizontal="center" vertical="center" wrapText="1"/>
      <protection hidden="1"/>
    </xf>
    <xf numFmtId="173" fontId="64" fillId="0" borderId="24" xfId="11" applyNumberFormat="1" applyFont="1" applyFill="1" applyBorder="1" applyAlignment="1" applyProtection="1">
      <alignment horizontal="center" vertical="center"/>
      <protection hidden="1"/>
    </xf>
    <xf numFmtId="0" fontId="64" fillId="0" borderId="24" xfId="0" applyFont="1" applyBorder="1" applyAlignment="1" applyProtection="1">
      <alignment horizontal="center" vertical="center"/>
      <protection locked="0"/>
    </xf>
    <xf numFmtId="173" fontId="64" fillId="0" borderId="24" xfId="7" applyNumberFormat="1" applyFont="1" applyFill="1" applyBorder="1" applyAlignment="1" applyProtection="1">
      <alignment horizontal="center" vertical="center"/>
      <protection hidden="1"/>
    </xf>
    <xf numFmtId="0" fontId="66" fillId="0" borderId="0" xfId="0" applyFont="1" applyProtection="1">
      <protection hidden="1"/>
    </xf>
    <xf numFmtId="0" fontId="66" fillId="0" borderId="22" xfId="5" applyFont="1" applyBorder="1" applyAlignment="1" applyProtection="1">
      <alignment horizontal="center" vertical="center"/>
      <protection hidden="1"/>
    </xf>
    <xf numFmtId="0" fontId="66" fillId="0" borderId="22" xfId="4" applyFont="1" applyBorder="1" applyAlignment="1" applyProtection="1">
      <alignment horizontal="center" vertical="center" wrapText="1"/>
      <protection locked="0" hidden="1"/>
    </xf>
    <xf numFmtId="0" fontId="66" fillId="0" borderId="22" xfId="4" applyFont="1" applyBorder="1" applyAlignment="1" applyProtection="1">
      <alignment horizontal="center" vertical="center" wrapText="1"/>
      <protection hidden="1"/>
    </xf>
    <xf numFmtId="0" fontId="67" fillId="0" borderId="0" xfId="0" applyFont="1" applyProtection="1">
      <protection hidden="1"/>
    </xf>
    <xf numFmtId="0" fontId="64" fillId="0" borderId="22" xfId="4" applyFont="1" applyBorder="1" applyAlignment="1" applyProtection="1">
      <alignment horizontal="center" vertical="center" wrapText="1"/>
      <protection locked="0" hidden="1"/>
    </xf>
    <xf numFmtId="171" fontId="66" fillId="0" borderId="22" xfId="2" applyNumberFormat="1" applyFont="1" applyFill="1" applyBorder="1" applyAlignment="1" applyProtection="1">
      <alignment horizontal="left" vertical="center" wrapText="1"/>
      <protection hidden="1"/>
    </xf>
    <xf numFmtId="0" fontId="41" fillId="0" borderId="30" xfId="12" applyFont="1" applyBorder="1" applyAlignment="1">
      <alignment vertical="top" wrapText="1"/>
    </xf>
    <xf numFmtId="0" fontId="41" fillId="0" borderId="31" xfId="12" applyFont="1" applyBorder="1" applyAlignment="1">
      <alignment vertical="top" wrapText="1"/>
    </xf>
    <xf numFmtId="9" fontId="27" fillId="11" borderId="23" xfId="7" applyFont="1" applyFill="1" applyBorder="1" applyAlignment="1" applyProtection="1">
      <alignment horizontal="center" vertical="center"/>
      <protection locked="0"/>
    </xf>
    <xf numFmtId="9" fontId="64" fillId="14" borderId="23" xfId="7" applyFont="1" applyFill="1" applyBorder="1" applyAlignment="1" applyProtection="1">
      <alignment horizontal="center" vertical="center"/>
      <protection locked="0"/>
    </xf>
    <xf numFmtId="174" fontId="64" fillId="0" borderId="24" xfId="2" applyNumberFormat="1" applyFont="1" applyFill="1" applyBorder="1" applyAlignment="1" applyProtection="1">
      <alignment horizontal="center" vertical="center" wrapText="1"/>
      <protection locked="0"/>
    </xf>
    <xf numFmtId="9" fontId="64" fillId="0" borderId="24" xfId="7" applyFont="1" applyFill="1" applyBorder="1" applyAlignment="1" applyProtection="1">
      <alignment horizontal="center" vertical="center" wrapText="1"/>
      <protection locked="0"/>
    </xf>
    <xf numFmtId="49" fontId="3" fillId="0" borderId="0" xfId="0" applyNumberFormat="1" applyFont="1" applyAlignment="1" applyProtection="1">
      <alignment vertical="center" wrapText="1"/>
      <protection hidden="1"/>
    </xf>
    <xf numFmtId="49" fontId="0" fillId="0" borderId="0" xfId="0" applyNumberFormat="1" applyAlignment="1" applyProtection="1">
      <alignment wrapText="1"/>
      <protection hidden="1"/>
    </xf>
    <xf numFmtId="0" fontId="12" fillId="0" borderId="0" xfId="0" applyFont="1" applyAlignment="1" applyProtection="1">
      <alignment vertical="center" wrapText="1"/>
      <protection hidden="1"/>
    </xf>
    <xf numFmtId="0" fontId="68" fillId="0" borderId="0" xfId="0" applyFont="1" applyAlignment="1" applyProtection="1">
      <alignment vertical="center" wrapText="1"/>
      <protection hidden="1"/>
    </xf>
    <xf numFmtId="0" fontId="0" fillId="0" borderId="0" xfId="0" applyAlignment="1" applyProtection="1">
      <alignment horizontal="center" vertical="center"/>
      <protection hidden="1"/>
    </xf>
    <xf numFmtId="9" fontId="69" fillId="21" borderId="48" xfId="7" applyFont="1" applyFill="1" applyBorder="1" applyAlignment="1" applyProtection="1">
      <alignment horizontal="center" vertical="center"/>
      <protection hidden="1"/>
    </xf>
    <xf numFmtId="0" fontId="69" fillId="20" borderId="44" xfId="0" applyFont="1" applyFill="1" applyBorder="1" applyAlignment="1" applyProtection="1">
      <alignment horizontal="left" vertical="center" wrapText="1"/>
      <protection hidden="1"/>
    </xf>
    <xf numFmtId="0" fontId="0" fillId="0" borderId="44" xfId="0" applyBorder="1" applyAlignment="1" applyProtection="1">
      <alignment horizontal="center" vertical="center"/>
      <protection hidden="1"/>
    </xf>
    <xf numFmtId="0" fontId="69" fillId="20" borderId="0" xfId="0" applyFont="1" applyFill="1" applyAlignment="1" applyProtection="1">
      <alignment horizontal="center" vertical="center" wrapText="1"/>
      <protection hidden="1"/>
    </xf>
    <xf numFmtId="0" fontId="69" fillId="20" borderId="53" xfId="0" applyFont="1" applyFill="1" applyBorder="1" applyAlignment="1" applyProtection="1">
      <alignment horizontal="center" vertical="center" wrapText="1"/>
      <protection hidden="1"/>
    </xf>
    <xf numFmtId="9" fontId="69" fillId="0" borderId="55" xfId="7" applyFont="1" applyFill="1" applyBorder="1" applyAlignment="1" applyProtection="1">
      <alignment horizontal="right" vertical="center"/>
      <protection hidden="1"/>
    </xf>
    <xf numFmtId="9" fontId="69" fillId="21" borderId="55" xfId="7" applyFont="1" applyFill="1" applyBorder="1" applyAlignment="1" applyProtection="1">
      <alignment horizontal="center" vertical="center"/>
      <protection hidden="1"/>
    </xf>
    <xf numFmtId="9" fontId="69" fillId="21" borderId="56" xfId="7" applyFont="1" applyFill="1" applyBorder="1" applyAlignment="1" applyProtection="1">
      <alignment horizontal="center" vertical="center"/>
      <protection hidden="1"/>
    </xf>
    <xf numFmtId="9" fontId="69" fillId="0" borderId="57" xfId="7" applyFont="1" applyFill="1" applyBorder="1" applyAlignment="1" applyProtection="1">
      <alignment horizontal="right" vertical="center"/>
      <protection hidden="1"/>
    </xf>
    <xf numFmtId="9" fontId="69" fillId="21" borderId="57" xfId="7" applyFont="1" applyFill="1" applyBorder="1" applyAlignment="1" applyProtection="1">
      <alignment horizontal="center" vertical="center"/>
      <protection hidden="1"/>
    </xf>
    <xf numFmtId="9" fontId="69" fillId="21" borderId="58" xfId="7" applyFont="1" applyFill="1" applyBorder="1" applyAlignment="1" applyProtection="1">
      <alignment horizontal="center" vertical="center"/>
      <protection hidden="1"/>
    </xf>
    <xf numFmtId="9" fontId="69" fillId="21" borderId="59" xfId="7" applyFont="1" applyFill="1" applyBorder="1" applyAlignment="1" applyProtection="1">
      <alignment horizontal="center" vertical="center"/>
      <protection hidden="1"/>
    </xf>
    <xf numFmtId="9" fontId="69" fillId="0" borderId="55" xfId="7" applyFont="1" applyFill="1" applyBorder="1" applyAlignment="1" applyProtection="1">
      <alignment horizontal="center" vertical="center"/>
      <protection hidden="1"/>
    </xf>
    <xf numFmtId="9" fontId="69" fillId="0" borderId="48" xfId="7" applyFont="1" applyFill="1" applyBorder="1" applyAlignment="1" applyProtection="1">
      <alignment horizontal="center" vertical="center"/>
      <protection hidden="1"/>
    </xf>
    <xf numFmtId="9" fontId="69" fillId="0" borderId="56" xfId="7" applyFont="1" applyFill="1" applyBorder="1" applyAlignment="1" applyProtection="1">
      <alignment horizontal="center" vertical="center"/>
      <protection hidden="1"/>
    </xf>
    <xf numFmtId="9" fontId="69" fillId="0" borderId="57" xfId="7" applyFont="1" applyFill="1" applyBorder="1" applyAlignment="1" applyProtection="1">
      <alignment horizontal="center" vertical="center"/>
      <protection hidden="1"/>
    </xf>
    <xf numFmtId="9" fontId="69" fillId="0" borderId="58" xfId="7" applyFont="1" applyFill="1" applyBorder="1" applyAlignment="1" applyProtection="1">
      <alignment horizontal="center" vertical="center"/>
      <protection hidden="1"/>
    </xf>
    <xf numFmtId="9" fontId="69" fillId="0" borderId="59" xfId="7" applyFont="1" applyFill="1" applyBorder="1" applyAlignment="1" applyProtection="1">
      <alignment horizontal="center" vertical="center"/>
      <protection hidden="1"/>
    </xf>
    <xf numFmtId="0" fontId="10" fillId="0" borderId="0" xfId="0" applyFont="1" applyAlignment="1" applyProtection="1">
      <alignment horizontal="left"/>
      <protection hidden="1"/>
    </xf>
    <xf numFmtId="49" fontId="28" fillId="0" borderId="0" xfId="0" applyNumberFormat="1" applyFont="1" applyAlignment="1" applyProtection="1">
      <alignment horizontal="left" vertical="center"/>
      <protection hidden="1"/>
    </xf>
    <xf numFmtId="49" fontId="34" fillId="0" borderId="0" xfId="0" applyNumberFormat="1" applyFont="1" applyAlignment="1" applyProtection="1">
      <alignment horizontal="left" vertical="center" wrapText="1"/>
      <protection hidden="1"/>
    </xf>
    <xf numFmtId="49" fontId="34" fillId="0" borderId="0" xfId="0" applyNumberFormat="1" applyFont="1" applyAlignment="1" applyProtection="1">
      <alignment horizontal="center" vertical="center"/>
      <protection hidden="1"/>
    </xf>
    <xf numFmtId="49" fontId="37" fillId="0" borderId="0" xfId="1" applyNumberFormat="1" applyFont="1" applyAlignment="1" applyProtection="1">
      <alignment horizontal="left" vertical="center"/>
      <protection hidden="1"/>
    </xf>
    <xf numFmtId="49" fontId="37" fillId="0" borderId="0" xfId="1" applyNumberFormat="1" applyFont="1" applyFill="1" applyAlignment="1" applyProtection="1">
      <alignment horizontal="left" vertical="center"/>
      <protection hidden="1"/>
    </xf>
    <xf numFmtId="0" fontId="28" fillId="0" borderId="0" xfId="0" applyFont="1" applyAlignment="1">
      <alignment vertical="center"/>
    </xf>
    <xf numFmtId="49" fontId="21" fillId="0" borderId="0" xfId="0" applyNumberFormat="1" applyFont="1" applyAlignment="1" applyProtection="1">
      <alignment horizontal="left" vertical="top" wrapText="1" readingOrder="1"/>
      <protection hidden="1"/>
    </xf>
    <xf numFmtId="0" fontId="21" fillId="0" borderId="0" xfId="0" applyFont="1" applyAlignment="1">
      <alignment horizontal="left" vertical="top" wrapText="1"/>
    </xf>
    <xf numFmtId="49" fontId="21" fillId="0" borderId="0" xfId="0" applyNumberFormat="1" applyFont="1" applyAlignment="1" applyProtection="1">
      <alignment horizontal="left" vertical="center" wrapText="1"/>
      <protection hidden="1"/>
    </xf>
    <xf numFmtId="49" fontId="30" fillId="0" borderId="0" xfId="0" applyNumberFormat="1" applyFont="1" applyAlignment="1" applyProtection="1">
      <alignment horizontal="left" wrapText="1" readingOrder="1"/>
      <protection hidden="1"/>
    </xf>
    <xf numFmtId="49" fontId="30" fillId="0" borderId="0" xfId="0" applyNumberFormat="1" applyFont="1" applyAlignment="1" applyProtection="1">
      <alignment horizontal="left" vertical="top" wrapText="1" readingOrder="1"/>
      <protection hidden="1"/>
    </xf>
    <xf numFmtId="0" fontId="22" fillId="0" borderId="0" xfId="0" applyFont="1" applyAlignment="1" applyProtection="1">
      <alignment horizontal="right"/>
      <protection hidden="1"/>
    </xf>
    <xf numFmtId="0" fontId="53" fillId="0" borderId="30" xfId="12" applyFont="1" applyBorder="1" applyAlignment="1">
      <alignment vertical="center" wrapText="1"/>
    </xf>
    <xf numFmtId="0" fontId="53" fillId="0" borderId="31" xfId="12" applyFont="1" applyBorder="1" applyAlignment="1">
      <alignment vertical="center" wrapText="1"/>
    </xf>
    <xf numFmtId="0" fontId="41" fillId="0" borderId="30" xfId="12" applyFont="1" applyBorder="1" applyAlignment="1">
      <alignment vertical="top" wrapText="1"/>
    </xf>
    <xf numFmtId="0" fontId="41" fillId="0" borderId="31" xfId="12" applyFont="1" applyBorder="1" applyAlignment="1">
      <alignment vertical="top" wrapText="1"/>
    </xf>
    <xf numFmtId="0" fontId="41" fillId="0" borderId="26" xfId="12" applyFont="1" applyBorder="1" applyAlignment="1">
      <alignment vertical="top" wrapText="1"/>
    </xf>
    <xf numFmtId="0" fontId="41" fillId="0" borderId="14" xfId="12" applyFont="1" applyBorder="1" applyAlignment="1">
      <alignment vertical="top" wrapText="1"/>
    </xf>
    <xf numFmtId="0" fontId="53" fillId="0" borderId="27" xfId="12" applyFont="1" applyBorder="1" applyAlignment="1">
      <alignment vertical="center" wrapText="1"/>
    </xf>
    <xf numFmtId="0" fontId="53" fillId="0" borderId="28" xfId="12" applyFont="1" applyBorder="1" applyAlignment="1">
      <alignment vertical="center" wrapText="1"/>
    </xf>
    <xf numFmtId="0" fontId="53" fillId="0" borderId="21" xfId="12" applyFont="1" applyBorder="1" applyAlignment="1">
      <alignment vertical="center" wrapText="1"/>
    </xf>
    <xf numFmtId="0" fontId="41" fillId="0" borderId="21" xfId="12" applyFont="1" applyBorder="1" applyAlignment="1">
      <alignment vertical="top" wrapText="1"/>
    </xf>
    <xf numFmtId="0" fontId="53" fillId="0" borderId="21" xfId="12" applyFont="1" applyBorder="1" applyAlignment="1">
      <alignment vertical="top" wrapText="1"/>
    </xf>
    <xf numFmtId="0" fontId="25" fillId="15" borderId="4" xfId="5" applyFont="1" applyFill="1" applyBorder="1" applyAlignment="1" applyProtection="1">
      <alignment horizontal="center" vertical="center" wrapText="1"/>
      <protection hidden="1"/>
    </xf>
    <xf numFmtId="0" fontId="25" fillId="8" borderId="6" xfId="3" applyFont="1" applyFill="1" applyBorder="1" applyAlignment="1" applyProtection="1">
      <alignment horizontal="center" wrapText="1"/>
      <protection hidden="1"/>
    </xf>
    <xf numFmtId="0" fontId="25" fillId="8" borderId="7" xfId="3" applyFont="1" applyFill="1" applyBorder="1" applyAlignment="1" applyProtection="1">
      <alignment horizontal="center" wrapText="1"/>
      <protection hidden="1"/>
    </xf>
    <xf numFmtId="0" fontId="25" fillId="8" borderId="35" xfId="3" applyFont="1" applyFill="1" applyBorder="1" applyAlignment="1" applyProtection="1">
      <alignment horizontal="center" wrapText="1"/>
      <protection hidden="1"/>
    </xf>
    <xf numFmtId="0" fontId="26" fillId="10" borderId="15" xfId="3" applyFont="1" applyFill="1" applyBorder="1" applyAlignment="1" applyProtection="1">
      <alignment horizontal="center" vertical="center" wrapText="1"/>
      <protection hidden="1"/>
    </xf>
    <xf numFmtId="0" fontId="26" fillId="10" borderId="16" xfId="3" applyFont="1" applyFill="1" applyBorder="1" applyAlignment="1" applyProtection="1">
      <alignment horizontal="center" vertical="center" wrapText="1"/>
      <protection hidden="1"/>
    </xf>
    <xf numFmtId="0" fontId="26" fillId="10" borderId="17" xfId="3" applyFont="1" applyFill="1" applyBorder="1" applyAlignment="1" applyProtection="1">
      <alignment horizontal="center" vertical="center" wrapText="1"/>
      <protection hidden="1"/>
    </xf>
    <xf numFmtId="0" fontId="25" fillId="8" borderId="3" xfId="3" applyFont="1" applyFill="1" applyBorder="1" applyAlignment="1" applyProtection="1">
      <alignment horizontal="center" wrapText="1"/>
      <protection hidden="1"/>
    </xf>
    <xf numFmtId="0" fontId="25" fillId="8" borderId="2" xfId="3" applyFont="1" applyFill="1" applyBorder="1" applyAlignment="1" applyProtection="1">
      <alignment horizontal="center" wrapText="1"/>
      <protection hidden="1"/>
    </xf>
    <xf numFmtId="0" fontId="25" fillId="8" borderId="36" xfId="3" applyFont="1" applyFill="1" applyBorder="1" applyAlignment="1" applyProtection="1">
      <alignment horizontal="center" wrapText="1"/>
      <protection hidden="1"/>
    </xf>
    <xf numFmtId="0" fontId="25" fillId="9" borderId="15" xfId="3" applyFont="1" applyFill="1" applyBorder="1" applyAlignment="1" applyProtection="1">
      <alignment horizontal="center" vertical="center"/>
      <protection hidden="1"/>
    </xf>
    <xf numFmtId="0" fontId="25" fillId="9" borderId="16" xfId="3" applyFont="1" applyFill="1" applyBorder="1" applyAlignment="1" applyProtection="1">
      <alignment horizontal="center" vertical="center"/>
      <protection hidden="1"/>
    </xf>
    <xf numFmtId="0" fontId="25" fillId="9" borderId="6" xfId="3" applyFont="1" applyFill="1" applyBorder="1" applyAlignment="1" applyProtection="1">
      <alignment horizontal="center" vertical="center" wrapText="1"/>
      <protection hidden="1"/>
    </xf>
    <xf numFmtId="0" fontId="25" fillId="9" borderId="7" xfId="3" applyFont="1" applyFill="1" applyBorder="1" applyAlignment="1" applyProtection="1">
      <alignment horizontal="center" vertical="center" wrapText="1"/>
      <protection hidden="1"/>
    </xf>
    <xf numFmtId="0" fontId="25" fillId="9" borderId="35" xfId="3" applyFont="1" applyFill="1" applyBorder="1" applyAlignment="1" applyProtection="1">
      <alignment horizontal="center" vertical="center" wrapText="1"/>
      <protection hidden="1"/>
    </xf>
    <xf numFmtId="0" fontId="26" fillId="2" borderId="4" xfId="3" applyFont="1" applyFill="1" applyBorder="1" applyAlignment="1" applyProtection="1">
      <alignment horizontal="center" vertical="center" wrapText="1"/>
      <protection hidden="1"/>
    </xf>
    <xf numFmtId="0" fontId="26" fillId="2" borderId="20" xfId="3" applyFont="1" applyFill="1" applyBorder="1" applyAlignment="1" applyProtection="1">
      <alignment horizontal="center" vertical="center" wrapText="1"/>
      <protection hidden="1"/>
    </xf>
    <xf numFmtId="0" fontId="26" fillId="2" borderId="19" xfId="3" applyFont="1" applyFill="1" applyBorder="1" applyAlignment="1" applyProtection="1">
      <alignment horizontal="center" vertical="center" wrapText="1"/>
      <protection hidden="1"/>
    </xf>
    <xf numFmtId="0" fontId="26" fillId="2" borderId="15" xfId="3" applyFont="1" applyFill="1" applyBorder="1" applyAlignment="1" applyProtection="1">
      <alignment horizontal="center" vertical="center" wrapText="1"/>
      <protection hidden="1"/>
    </xf>
    <xf numFmtId="0" fontId="26" fillId="2" borderId="16" xfId="3" applyFont="1" applyFill="1" applyBorder="1" applyAlignment="1" applyProtection="1">
      <alignment horizontal="center" vertical="center" wrapText="1"/>
      <protection hidden="1"/>
    </xf>
    <xf numFmtId="0" fontId="26" fillId="2" borderId="17" xfId="3" applyFont="1" applyFill="1" applyBorder="1" applyAlignment="1" applyProtection="1">
      <alignment horizontal="center" vertical="center" wrapText="1"/>
      <protection hidden="1"/>
    </xf>
    <xf numFmtId="0" fontId="25" fillId="9" borderId="18" xfId="3" applyFont="1" applyFill="1" applyBorder="1" applyAlignment="1" applyProtection="1">
      <alignment horizontal="center" vertical="center" wrapText="1"/>
      <protection hidden="1"/>
    </xf>
    <xf numFmtId="0" fontId="26" fillId="17" borderId="15" xfId="3" applyFont="1" applyFill="1" applyBorder="1" applyAlignment="1" applyProtection="1">
      <alignment horizontal="center" vertical="center" wrapText="1"/>
      <protection hidden="1"/>
    </xf>
    <xf numFmtId="0" fontId="26" fillId="17" borderId="16" xfId="3" applyFont="1" applyFill="1" applyBorder="1" applyAlignment="1" applyProtection="1">
      <alignment horizontal="center" vertical="center" wrapText="1"/>
      <protection hidden="1"/>
    </xf>
    <xf numFmtId="0" fontId="26" fillId="17" borderId="17" xfId="3" applyFont="1" applyFill="1" applyBorder="1" applyAlignment="1" applyProtection="1">
      <alignment horizontal="center" vertical="center" wrapText="1"/>
      <protection hidden="1"/>
    </xf>
    <xf numFmtId="49" fontId="1" fillId="0" borderId="0" xfId="0" applyNumberFormat="1" applyFont="1" applyAlignment="1" applyProtection="1">
      <alignment horizontal="left" vertical="center" wrapText="1"/>
      <protection hidden="1"/>
    </xf>
    <xf numFmtId="0" fontId="35" fillId="15" borderId="0" xfId="0" applyFont="1" applyFill="1" applyAlignment="1" applyProtection="1">
      <alignment horizontal="center" vertical="center"/>
      <protection hidden="1"/>
    </xf>
    <xf numFmtId="0" fontId="54" fillId="8" borderId="6" xfId="3" applyFont="1" applyFill="1" applyBorder="1" applyAlignment="1" applyProtection="1">
      <alignment horizontal="center" wrapText="1"/>
      <protection hidden="1"/>
    </xf>
    <xf numFmtId="0" fontId="54" fillId="8" borderId="7" xfId="3" applyFont="1" applyFill="1" applyBorder="1" applyAlignment="1" applyProtection="1">
      <alignment horizontal="center" wrapText="1"/>
      <protection hidden="1"/>
    </xf>
    <xf numFmtId="0" fontId="54" fillId="8" borderId="35" xfId="3" applyFont="1" applyFill="1" applyBorder="1" applyAlignment="1" applyProtection="1">
      <alignment horizontal="center" wrapText="1"/>
      <protection hidden="1"/>
    </xf>
    <xf numFmtId="0" fontId="59" fillId="11" borderId="0" xfId="0" applyFont="1" applyFill="1" applyAlignment="1">
      <alignment horizontal="left" vertical="center" readingOrder="1"/>
    </xf>
    <xf numFmtId="0" fontId="59" fillId="11" borderId="0" xfId="0" applyFont="1" applyFill="1" applyAlignment="1" applyProtection="1">
      <alignment horizontal="left" vertical="center"/>
      <protection hidden="1"/>
    </xf>
    <xf numFmtId="49" fontId="54" fillId="13" borderId="18" xfId="6" applyNumberFormat="1" applyFont="1" applyFill="1" applyBorder="1" applyAlignment="1" applyProtection="1">
      <alignment horizontal="center" wrapText="1"/>
      <protection hidden="1"/>
    </xf>
    <xf numFmtId="49" fontId="54" fillId="13" borderId="34" xfId="6" applyNumberFormat="1" applyFont="1" applyFill="1" applyBorder="1" applyAlignment="1" applyProtection="1">
      <alignment horizontal="center" wrapText="1"/>
      <protection hidden="1"/>
    </xf>
    <xf numFmtId="49" fontId="54" fillId="13" borderId="6" xfId="6" applyNumberFormat="1" applyFont="1" applyFill="1" applyBorder="1" applyAlignment="1" applyProtection="1">
      <alignment horizontal="center" wrapText="1"/>
      <protection hidden="1"/>
    </xf>
    <xf numFmtId="49" fontId="54" fillId="13" borderId="7" xfId="6" applyNumberFormat="1" applyFont="1" applyFill="1" applyBorder="1" applyAlignment="1" applyProtection="1">
      <alignment horizontal="center" wrapText="1"/>
      <protection hidden="1"/>
    </xf>
    <xf numFmtId="49" fontId="54" fillId="13" borderId="35" xfId="6" applyNumberFormat="1" applyFont="1" applyFill="1" applyBorder="1" applyAlignment="1" applyProtection="1">
      <alignment horizontal="center" wrapText="1"/>
      <protection hidden="1"/>
    </xf>
    <xf numFmtId="0" fontId="23" fillId="16" borderId="0" xfId="0" applyFont="1" applyFill="1" applyAlignment="1" applyProtection="1">
      <alignment horizontal="center" vertical="center"/>
      <protection hidden="1"/>
    </xf>
    <xf numFmtId="49" fontId="54" fillId="13" borderId="3" xfId="6" applyNumberFormat="1" applyFont="1" applyFill="1" applyBorder="1" applyAlignment="1" applyProtection="1">
      <alignment horizontal="center" wrapText="1"/>
      <protection hidden="1"/>
    </xf>
    <xf numFmtId="49" fontId="54" fillId="13" borderId="8" xfId="6" applyNumberFormat="1" applyFont="1" applyFill="1" applyBorder="1" applyAlignment="1" applyProtection="1">
      <alignment horizontal="center" wrapText="1"/>
      <protection hidden="1"/>
    </xf>
    <xf numFmtId="49" fontId="54" fillId="13" borderId="5" xfId="6" applyNumberFormat="1" applyFont="1" applyFill="1" applyBorder="1" applyAlignment="1" applyProtection="1">
      <alignment horizontal="center" wrapText="1"/>
      <protection hidden="1"/>
    </xf>
    <xf numFmtId="49" fontId="54" fillId="13" borderId="19" xfId="6" applyNumberFormat="1" applyFont="1" applyFill="1" applyBorder="1" applyAlignment="1" applyProtection="1">
      <alignment horizontal="center" wrapText="1"/>
      <protection hidden="1"/>
    </xf>
    <xf numFmtId="49" fontId="54" fillId="13" borderId="4" xfId="6" applyNumberFormat="1" applyFont="1" applyFill="1" applyBorder="1" applyAlignment="1" applyProtection="1">
      <alignment horizontal="center" wrapText="1"/>
      <protection hidden="1"/>
    </xf>
    <xf numFmtId="49" fontId="54" fillId="13" borderId="20" xfId="6" applyNumberFormat="1" applyFont="1" applyFill="1" applyBorder="1" applyAlignment="1" applyProtection="1">
      <alignment horizontal="center" wrapText="1"/>
      <protection hidden="1"/>
    </xf>
    <xf numFmtId="49" fontId="54" fillId="13" borderId="11" xfId="6" applyNumberFormat="1" applyFont="1" applyFill="1" applyBorder="1" applyAlignment="1" applyProtection="1">
      <alignment horizontal="center" vertical="center" wrapText="1"/>
      <protection hidden="1"/>
    </xf>
    <xf numFmtId="49" fontId="54" fillId="13" borderId="10" xfId="6" applyNumberFormat="1" applyFont="1" applyFill="1" applyBorder="1" applyAlignment="1" applyProtection="1">
      <alignment horizontal="center" vertical="center" wrapText="1"/>
      <protection hidden="1"/>
    </xf>
    <xf numFmtId="49" fontId="54" fillId="13" borderId="39" xfId="6" applyNumberFormat="1" applyFont="1" applyFill="1" applyBorder="1" applyAlignment="1" applyProtection="1">
      <alignment horizontal="center" vertical="center" wrapText="1"/>
      <protection hidden="1"/>
    </xf>
    <xf numFmtId="2" fontId="55" fillId="13" borderId="7" xfId="6" applyNumberFormat="1" applyFont="1" applyFill="1" applyBorder="1" applyAlignment="1" applyProtection="1">
      <alignment horizontal="center" vertical="center" wrapText="1"/>
      <protection hidden="1"/>
    </xf>
    <xf numFmtId="0" fontId="55" fillId="13" borderId="35" xfId="6" applyNumberFormat="1" applyFont="1" applyFill="1" applyBorder="1" applyAlignment="1" applyProtection="1">
      <alignment horizontal="center" vertical="center" wrapText="1"/>
      <protection hidden="1"/>
    </xf>
    <xf numFmtId="49" fontId="54" fillId="13" borderId="18" xfId="6" applyNumberFormat="1" applyFont="1" applyFill="1" applyBorder="1" applyAlignment="1" applyProtection="1">
      <alignment horizontal="center" vertical="center" wrapText="1"/>
      <protection hidden="1"/>
    </xf>
    <xf numFmtId="169" fontId="57" fillId="14" borderId="6" xfId="2" applyNumberFormat="1" applyFont="1" applyFill="1" applyBorder="1" applyAlignment="1" applyProtection="1">
      <alignment horizontal="center" vertical="center" wrapText="1"/>
      <protection hidden="1"/>
    </xf>
    <xf numFmtId="169" fontId="57" fillId="14" borderId="35" xfId="2" applyNumberFormat="1" applyFont="1" applyFill="1" applyBorder="1" applyAlignment="1" applyProtection="1">
      <alignment horizontal="center" vertical="center" wrapText="1"/>
      <protection hidden="1"/>
    </xf>
    <xf numFmtId="165" fontId="57" fillId="14" borderId="6" xfId="6" applyNumberFormat="1" applyFont="1" applyFill="1" applyBorder="1" applyAlignment="1" applyProtection="1">
      <alignment horizontal="center" vertical="center" wrapText="1"/>
      <protection hidden="1"/>
    </xf>
    <xf numFmtId="165" fontId="57" fillId="14" borderId="35" xfId="6" applyNumberFormat="1" applyFont="1" applyFill="1" applyBorder="1" applyAlignment="1" applyProtection="1">
      <alignment horizontal="center" vertical="center" wrapText="1"/>
      <protection hidden="1"/>
    </xf>
    <xf numFmtId="49" fontId="24" fillId="0" borderId="0" xfId="0" applyNumberFormat="1" applyFont="1" applyAlignment="1" applyProtection="1">
      <alignment horizontal="left" vertical="center" wrapText="1"/>
      <protection hidden="1"/>
    </xf>
    <xf numFmtId="3" fontId="54" fillId="15" borderId="18" xfId="6" applyNumberFormat="1" applyFont="1" applyFill="1" applyBorder="1" applyAlignment="1" applyProtection="1">
      <alignment horizontal="center"/>
      <protection hidden="1"/>
    </xf>
    <xf numFmtId="0" fontId="27" fillId="0" borderId="0" xfId="0" applyFont="1" applyAlignment="1" applyProtection="1">
      <alignment horizontal="center" vertical="center"/>
      <protection hidden="1"/>
    </xf>
    <xf numFmtId="49" fontId="54" fillId="13" borderId="6" xfId="6" applyNumberFormat="1" applyFont="1" applyFill="1" applyBorder="1" applyAlignment="1" applyProtection="1">
      <alignment horizontal="center" vertical="center" wrapText="1"/>
      <protection hidden="1"/>
    </xf>
    <xf numFmtId="49" fontId="54" fillId="13" borderId="35" xfId="6" applyNumberFormat="1" applyFont="1" applyFill="1" applyBorder="1" applyAlignment="1" applyProtection="1">
      <alignment horizontal="center" vertical="center" wrapText="1"/>
      <protection hidden="1"/>
    </xf>
    <xf numFmtId="3" fontId="54" fillId="15" borderId="15" xfId="6" applyNumberFormat="1" applyFont="1" applyFill="1" applyBorder="1" applyAlignment="1" applyProtection="1">
      <alignment horizontal="center" vertical="center"/>
      <protection hidden="1"/>
    </xf>
    <xf numFmtId="3" fontId="54" fillId="15" borderId="16" xfId="6" applyNumberFormat="1" applyFont="1" applyFill="1" applyBorder="1" applyAlignment="1" applyProtection="1">
      <alignment horizontal="center" vertical="center"/>
      <protection hidden="1"/>
    </xf>
    <xf numFmtId="3" fontId="54" fillId="15" borderId="17" xfId="6" applyNumberFormat="1" applyFont="1" applyFill="1" applyBorder="1" applyAlignment="1" applyProtection="1">
      <alignment horizontal="center" vertical="center"/>
      <protection hidden="1"/>
    </xf>
    <xf numFmtId="0" fontId="12" fillId="0" borderId="0" xfId="0" applyFont="1" applyAlignment="1" applyProtection="1">
      <alignment horizontal="center" vertical="center" wrapText="1"/>
      <protection hidden="1"/>
    </xf>
    <xf numFmtId="0" fontId="12" fillId="0" borderId="0" xfId="0" applyFont="1" applyAlignment="1" applyProtection="1">
      <alignment horizontal="right" vertical="center" wrapText="1"/>
      <protection hidden="1"/>
    </xf>
    <xf numFmtId="0" fontId="12" fillId="0" borderId="0" xfId="0" applyFont="1" applyAlignment="1" applyProtection="1">
      <alignment horizontal="right" vertical="center"/>
      <protection hidden="1"/>
    </xf>
    <xf numFmtId="49" fontId="3" fillId="0" borderId="0" xfId="0" applyNumberFormat="1" applyFont="1" applyAlignment="1" applyProtection="1">
      <alignment horizontal="left" vertical="center" wrapText="1"/>
      <protection hidden="1"/>
    </xf>
    <xf numFmtId="0" fontId="68" fillId="18" borderId="41" xfId="0" applyFont="1" applyFill="1" applyBorder="1" applyAlignment="1" applyProtection="1">
      <alignment horizontal="center" vertical="center" wrapText="1"/>
      <protection hidden="1"/>
    </xf>
    <xf numFmtId="0" fontId="68" fillId="18" borderId="42" xfId="0" applyFont="1" applyFill="1" applyBorder="1" applyAlignment="1" applyProtection="1">
      <alignment horizontal="center" vertical="center" wrapText="1"/>
      <protection hidden="1"/>
    </xf>
    <xf numFmtId="0" fontId="68" fillId="18" borderId="43" xfId="0" applyFont="1" applyFill="1" applyBorder="1" applyAlignment="1" applyProtection="1">
      <alignment horizontal="center" vertical="center" wrapText="1"/>
      <protection hidden="1"/>
    </xf>
    <xf numFmtId="0" fontId="69" fillId="20" borderId="45" xfId="0" applyFont="1" applyFill="1" applyBorder="1" applyAlignment="1" applyProtection="1">
      <alignment horizontal="center" vertical="center" wrapText="1"/>
      <protection hidden="1"/>
    </xf>
    <xf numFmtId="0" fontId="69" fillId="0" borderId="46" xfId="0" applyFont="1" applyBorder="1" applyAlignment="1" applyProtection="1">
      <alignment horizontal="center" vertical="center"/>
      <protection hidden="1"/>
    </xf>
    <xf numFmtId="0" fontId="69" fillId="0" borderId="47" xfId="0" applyFont="1" applyBorder="1" applyAlignment="1" applyProtection="1">
      <alignment horizontal="center" vertical="center"/>
      <protection hidden="1"/>
    </xf>
    <xf numFmtId="9" fontId="69" fillId="21" borderId="46" xfId="7" applyFont="1" applyFill="1" applyBorder="1" applyAlignment="1" applyProtection="1">
      <alignment horizontal="center" vertical="center"/>
      <protection hidden="1"/>
    </xf>
    <xf numFmtId="9" fontId="69" fillId="21" borderId="47" xfId="7" applyFont="1" applyFill="1" applyBorder="1" applyAlignment="1" applyProtection="1">
      <alignment horizontal="center" vertical="center"/>
      <protection hidden="1"/>
    </xf>
    <xf numFmtId="9" fontId="69" fillId="0" borderId="46" xfId="7" applyFont="1" applyBorder="1" applyAlignment="1" applyProtection="1">
      <alignment horizontal="center" vertical="center"/>
      <protection hidden="1"/>
    </xf>
    <xf numFmtId="9" fontId="69" fillId="0" borderId="47" xfId="7" applyFont="1" applyBorder="1" applyAlignment="1" applyProtection="1">
      <alignment horizontal="center" vertical="center"/>
      <protection hidden="1"/>
    </xf>
    <xf numFmtId="0" fontId="69" fillId="20" borderId="44" xfId="0" applyFont="1" applyFill="1" applyBorder="1" applyAlignment="1" applyProtection="1">
      <alignment horizontal="center" vertical="center" wrapText="1"/>
      <protection hidden="1"/>
    </xf>
    <xf numFmtId="0" fontId="69" fillId="0" borderId="48" xfId="0" applyFont="1" applyBorder="1" applyAlignment="1" applyProtection="1">
      <alignment horizontal="center" vertical="center"/>
      <protection hidden="1"/>
    </xf>
    <xf numFmtId="0" fontId="69" fillId="0" borderId="49" xfId="0" applyFont="1" applyBorder="1" applyAlignment="1" applyProtection="1">
      <alignment horizontal="center" vertical="center"/>
      <protection hidden="1"/>
    </xf>
    <xf numFmtId="9" fontId="69" fillId="21" borderId="48" xfId="7" applyFont="1" applyFill="1" applyBorder="1" applyAlignment="1" applyProtection="1">
      <alignment horizontal="center" vertical="center"/>
      <protection hidden="1"/>
    </xf>
    <xf numFmtId="9" fontId="69" fillId="21" borderId="49" xfId="7" applyFont="1" applyFill="1" applyBorder="1" applyAlignment="1" applyProtection="1">
      <alignment horizontal="center" vertical="center"/>
      <protection hidden="1"/>
    </xf>
    <xf numFmtId="9" fontId="69" fillId="0" borderId="48" xfId="7" applyFont="1" applyBorder="1" applyAlignment="1" applyProtection="1">
      <alignment horizontal="center" vertical="center"/>
      <protection hidden="1"/>
    </xf>
    <xf numFmtId="9" fontId="69" fillId="0" borderId="49" xfId="7" applyFont="1" applyBorder="1" applyAlignment="1" applyProtection="1">
      <alignment horizontal="center" vertical="center"/>
      <protection hidden="1"/>
    </xf>
    <xf numFmtId="0" fontId="69" fillId="20" borderId="44" xfId="0" applyFont="1" applyFill="1" applyBorder="1" applyAlignment="1" applyProtection="1">
      <alignment horizontal="left" vertical="center" wrapText="1"/>
      <protection hidden="1"/>
    </xf>
    <xf numFmtId="0" fontId="69" fillId="20" borderId="50" xfId="0" applyFont="1" applyFill="1" applyBorder="1" applyAlignment="1" applyProtection="1">
      <alignment horizontal="center" vertical="center" wrapText="1"/>
      <protection hidden="1"/>
    </xf>
    <xf numFmtId="0" fontId="69" fillId="20" borderId="52" xfId="0" applyFont="1" applyFill="1" applyBorder="1" applyAlignment="1" applyProtection="1">
      <alignment horizontal="center" vertical="center" wrapText="1"/>
      <protection hidden="1"/>
    </xf>
    <xf numFmtId="0" fontId="69" fillId="20" borderId="51" xfId="0" applyFont="1" applyFill="1" applyBorder="1" applyAlignment="1" applyProtection="1">
      <alignment horizontal="center" vertical="center" wrapText="1"/>
      <protection hidden="1"/>
    </xf>
    <xf numFmtId="0" fontId="69" fillId="0" borderId="54" xfId="0" applyFont="1" applyBorder="1" applyAlignment="1" applyProtection="1">
      <alignment horizontal="center" vertical="center"/>
      <protection hidden="1"/>
    </xf>
    <xf numFmtId="0" fontId="69" fillId="0" borderId="57" xfId="0" applyFont="1" applyBorder="1" applyAlignment="1" applyProtection="1">
      <alignment horizontal="center" vertical="center"/>
      <protection hidden="1"/>
    </xf>
    <xf numFmtId="0" fontId="54" fillId="13" borderId="6" xfId="6" applyNumberFormat="1" applyFont="1" applyFill="1" applyBorder="1" applyAlignment="1" applyProtection="1">
      <alignment horizontal="center" wrapText="1"/>
      <protection hidden="1"/>
    </xf>
    <xf numFmtId="0" fontId="54" fillId="13" borderId="7" xfId="6" applyNumberFormat="1" applyFont="1" applyFill="1" applyBorder="1" applyAlignment="1" applyProtection="1">
      <alignment horizontal="center" wrapText="1"/>
      <protection hidden="1"/>
    </xf>
    <xf numFmtId="0" fontId="54" fillId="13" borderId="35" xfId="6" applyNumberFormat="1" applyFont="1" applyFill="1" applyBorder="1" applyAlignment="1" applyProtection="1">
      <alignment horizontal="center" wrapText="1"/>
      <protection hidden="1"/>
    </xf>
    <xf numFmtId="0" fontId="54" fillId="13" borderId="18" xfId="6" applyNumberFormat="1" applyFont="1" applyFill="1" applyBorder="1" applyAlignment="1" applyProtection="1">
      <alignment horizontal="center" wrapText="1"/>
      <protection hidden="1"/>
    </xf>
    <xf numFmtId="0" fontId="54" fillId="13" borderId="34" xfId="6" applyNumberFormat="1" applyFont="1" applyFill="1" applyBorder="1" applyAlignment="1" applyProtection="1">
      <alignment horizontal="center" wrapText="1"/>
      <protection hidden="1"/>
    </xf>
    <xf numFmtId="0" fontId="54" fillId="13" borderId="12" xfId="0" applyFont="1" applyFill="1" applyBorder="1" applyAlignment="1" applyProtection="1">
      <alignment horizontal="center"/>
      <protection hidden="1"/>
    </xf>
    <xf numFmtId="0" fontId="54" fillId="13" borderId="9" xfId="0" applyFont="1" applyFill="1" applyBorder="1" applyAlignment="1" applyProtection="1">
      <alignment horizontal="center"/>
      <protection hidden="1"/>
    </xf>
    <xf numFmtId="0" fontId="54" fillId="13" borderId="13" xfId="0" applyFont="1" applyFill="1" applyBorder="1" applyAlignment="1" applyProtection="1">
      <alignment horizontal="center"/>
      <protection hidden="1"/>
    </xf>
    <xf numFmtId="49" fontId="54" fillId="19" borderId="18" xfId="6" applyNumberFormat="1" applyFont="1" applyFill="1" applyBorder="1" applyAlignment="1" applyProtection="1">
      <alignment horizontal="center" wrapText="1"/>
      <protection hidden="1"/>
    </xf>
    <xf numFmtId="49" fontId="54" fillId="19" borderId="34" xfId="6" applyNumberFormat="1" applyFont="1" applyFill="1" applyBorder="1" applyAlignment="1" applyProtection="1">
      <alignment horizontal="center" wrapText="1"/>
      <protection hidden="1"/>
    </xf>
    <xf numFmtId="49" fontId="54" fillId="3" borderId="11" xfId="6" applyNumberFormat="1" applyFont="1" applyFill="1" applyBorder="1" applyAlignment="1" applyProtection="1">
      <alignment horizontal="center" wrapText="1"/>
      <protection hidden="1"/>
    </xf>
    <xf numFmtId="49" fontId="54" fillId="3" borderId="10" xfId="6" applyNumberFormat="1" applyFont="1" applyFill="1" applyBorder="1" applyAlignment="1" applyProtection="1">
      <alignment horizontal="center" wrapText="1"/>
      <protection hidden="1"/>
    </xf>
    <xf numFmtId="49" fontId="54" fillId="3" borderId="39" xfId="6" applyNumberFormat="1" applyFont="1" applyFill="1" applyBorder="1" applyAlignment="1" applyProtection="1">
      <alignment horizontal="center" wrapText="1"/>
      <protection hidden="1"/>
    </xf>
    <xf numFmtId="49" fontId="25" fillId="15" borderId="18" xfId="6" applyNumberFormat="1" applyFont="1" applyFill="1" applyBorder="1" applyAlignment="1" applyProtection="1">
      <alignment horizontal="center" vertical="center" wrapText="1"/>
      <protection hidden="1"/>
    </xf>
    <xf numFmtId="49" fontId="25" fillId="15" borderId="34" xfId="6" applyNumberFormat="1" applyFont="1" applyFill="1" applyBorder="1" applyAlignment="1" applyProtection="1">
      <alignment horizontal="center" vertical="center" wrapText="1"/>
      <protection hidden="1"/>
    </xf>
    <xf numFmtId="3" fontId="25" fillId="15" borderId="18" xfId="6" applyNumberFormat="1" applyFont="1" applyFill="1" applyBorder="1" applyAlignment="1" applyProtection="1">
      <alignment horizontal="center"/>
      <protection hidden="1"/>
    </xf>
    <xf numFmtId="49" fontId="25" fillId="13" borderId="5" xfId="6" applyNumberFormat="1" applyFont="1" applyFill="1" applyBorder="1" applyAlignment="1" applyProtection="1">
      <alignment horizontal="center" vertical="center" wrapText="1"/>
      <protection hidden="1"/>
    </xf>
    <xf numFmtId="49" fontId="25" fillId="13" borderId="38" xfId="6" applyNumberFormat="1" applyFont="1" applyFill="1" applyBorder="1" applyAlignment="1" applyProtection="1">
      <alignment horizontal="center" vertical="center" wrapText="1"/>
      <protection hidden="1"/>
    </xf>
    <xf numFmtId="49" fontId="25" fillId="13" borderId="8" xfId="6" applyNumberFormat="1" applyFont="1" applyFill="1" applyBorder="1" applyAlignment="1" applyProtection="1">
      <alignment horizontal="center" vertical="center" wrapText="1"/>
      <protection hidden="1"/>
    </xf>
    <xf numFmtId="49" fontId="25" fillId="13" borderId="40" xfId="6" applyNumberFormat="1" applyFont="1" applyFill="1" applyBorder="1" applyAlignment="1" applyProtection="1">
      <alignment horizontal="center" vertical="center" wrapText="1"/>
      <protection hidden="1"/>
    </xf>
    <xf numFmtId="49" fontId="25" fillId="13" borderId="3" xfId="6" applyNumberFormat="1" applyFont="1" applyFill="1" applyBorder="1" applyAlignment="1" applyProtection="1">
      <alignment horizontal="center" vertical="center" wrapText="1"/>
      <protection hidden="1"/>
    </xf>
    <xf numFmtId="49" fontId="25" fillId="13" borderId="36" xfId="6" applyNumberFormat="1" applyFont="1" applyFill="1" applyBorder="1" applyAlignment="1" applyProtection="1">
      <alignment horizontal="center" vertical="center" wrapText="1"/>
      <protection hidden="1"/>
    </xf>
    <xf numFmtId="0" fontId="10" fillId="0" borderId="0" xfId="0" applyFont="1" applyAlignment="1" applyProtection="1">
      <alignment horizontal="center" vertical="center"/>
      <protection hidden="1"/>
    </xf>
    <xf numFmtId="0" fontId="10" fillId="0" borderId="0" xfId="0" applyFont="1" applyAlignment="1" applyProtection="1">
      <alignment horizontal="left" vertical="center" wrapText="1"/>
      <protection hidden="1"/>
    </xf>
    <xf numFmtId="0" fontId="10" fillId="0" borderId="0" xfId="0" applyFont="1" applyAlignment="1" applyProtection="1">
      <alignment horizontal="left" vertical="center"/>
      <protection hidden="1"/>
    </xf>
    <xf numFmtId="49" fontId="0" fillId="0" borderId="0" xfId="0" applyNumberFormat="1" applyAlignment="1" applyProtection="1">
      <alignment horizontal="left" wrapText="1"/>
      <protection hidden="1"/>
    </xf>
    <xf numFmtId="0" fontId="11" fillId="0" borderId="0" xfId="0" applyFont="1" applyAlignment="1" applyProtection="1">
      <alignment horizontal="left" vertical="center" wrapText="1"/>
      <protection hidden="1"/>
    </xf>
    <xf numFmtId="0" fontId="15" fillId="0" borderId="0" xfId="0" applyFont="1" applyAlignment="1" applyProtection="1">
      <alignment horizontal="left" vertical="center" wrapText="1"/>
      <protection hidden="1"/>
    </xf>
    <xf numFmtId="49" fontId="2" fillId="0" borderId="0" xfId="0" applyNumberFormat="1" applyFont="1" applyAlignment="1" applyProtection="1">
      <alignment horizontal="left" vertical="center" wrapText="1"/>
      <protection hidden="1"/>
    </xf>
    <xf numFmtId="0" fontId="11" fillId="0" borderId="0" xfId="0" applyFont="1" applyAlignment="1" applyProtection="1">
      <alignment horizontal="right" vertical="center"/>
      <protection hidden="1"/>
    </xf>
    <xf applyProtection="1" numFmtId="0" fontId="51" fillId="0" borderId="0" xfId="0" applyFont="1">
      <protection hidden="1"/>
    </xf>
    <xf applyProtection="1" numFmtId="9" fontId="51" fillId="0" borderId="0" xfId="7" applyFont="1">
      <protection hidden="1"/>
    </xf>
  </cellXfs>
  <cellStyles count="13">
    <cellStyle name="Hipervínculo" xfId="1" builtinId="8"/>
    <cellStyle name="Millares" xfId="2" builtinId="3"/>
    <cellStyle name="Normal" xfId="0" builtinId="0"/>
    <cellStyle name="Normal 2" xfId="3" xr:uid="{00000000-0005-0000-0000-000003000000}"/>
    <cellStyle name="Normal 2 2" xfId="4" xr:uid="{00000000-0005-0000-0000-000004000000}"/>
    <cellStyle name="Normal 2 3" xfId="9" xr:uid="{C13F2AFF-E594-B44B-AEC0-4DEEA5D678B9}"/>
    <cellStyle name="Normal 3" xfId="5" xr:uid="{00000000-0005-0000-0000-000005000000}"/>
    <cellStyle name="Normal 4" xfId="10" xr:uid="{A278316A-FBA3-6C45-80A1-6567C25FD5A6}"/>
    <cellStyle name="Normal 5" xfId="12" xr:uid="{2AB7F7BC-FD4B-EF4D-8C02-7149A73BE1E0}"/>
    <cellStyle name="Normal_BASE" xfId="6" xr:uid="{00000000-0005-0000-0000-000006000000}"/>
    <cellStyle name="Porcentaje" xfId="7" builtinId="5"/>
    <cellStyle name="Porcentaje 2" xfId="8" xr:uid="{00000000-0005-0000-0000-000008000000}"/>
    <cellStyle name="Porcentaje 3" xfId="11" xr:uid="{9A1D2289-862C-744A-811C-071D7DE4ABD0}"/>
  </cellStyles>
  <dxfs count="29">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color auto="1"/>
      </font>
      <numFmt numFmtId="174" formatCode="_-[$$-540A]* #,##0_ ;_-[$$-540A]* \-#,##0\ ;_-[$$-540A]* &quot;-&quot;_ ;_-@_ "/>
      <fill>
        <patternFill>
          <bgColor rgb="FFF0F1F5"/>
        </patternFill>
      </fill>
      <border>
        <bottom style="thin">
          <color theme="1" tint="0.34998626667073579"/>
        </bottom>
        <vertical/>
        <horizontal/>
      </border>
    </dxf>
    <dxf>
      <font>
        <strike val="0"/>
        <color theme="0"/>
      </font>
      <fill>
        <patternFill>
          <bgColor rgb="FF92D051"/>
        </patternFill>
      </fill>
    </dxf>
    <dxf>
      <font>
        <strike val="0"/>
        <color theme="0"/>
      </font>
      <fill>
        <patternFill>
          <bgColor rgb="FFFEBF00"/>
        </patternFill>
      </fill>
    </dxf>
    <dxf>
      <font>
        <strike val="0"/>
        <color theme="0"/>
      </font>
      <fill>
        <patternFill>
          <bgColor rgb="FFFE504E"/>
        </patternFill>
      </fill>
    </dxf>
    <dxf>
      <font>
        <color rgb="FF9C0006"/>
      </font>
      <fill>
        <patternFill>
          <bgColor rgb="FFFFC7CE"/>
        </patternFill>
      </fill>
    </dxf>
    <dxf>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color rgb="FF006100"/>
      </font>
      <fill>
        <patternFill>
          <bgColor rgb="FFC6EFCE"/>
        </patternFill>
      </fill>
    </dxf>
    <dxf>
      <font>
        <color rgb="FF9C0006"/>
      </font>
      <fill>
        <patternFill>
          <bgColor rgb="FFFFC7CE"/>
        </patternFill>
      </fill>
    </dxf>
    <dxf>
      <font>
        <color rgb="FF9C5700"/>
      </font>
      <fill>
        <patternFill>
          <bgColor rgb="FFFFEB9C"/>
        </patternFill>
      </fill>
    </dxf>
    <dxf>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0F1F5"/>
      <color rgb="FF627C8B"/>
      <color rgb="FFEEF1F3"/>
      <color rgb="FF92D051"/>
      <color rgb="FFFEBF00"/>
      <color rgb="FFFE504E"/>
      <color rgb="FFD8DCE5"/>
      <color rgb="FF1A4965"/>
      <color rgb="FFD7DCE5"/>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layout>
                <c:manualLayout>
                  <c:x val="-1.428877800451411E-2"/>
                  <c:y val="-9.1212272144382562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trendlineLbl>
          </c:trendline>
          <c:xVal>
            <c:numRef>
              <c:f>'Analisis de Dispersión'!$E$10:$E$113</c:f>
              <c:numCache>
                <c:formatCode>General</c:formatCode>
                <c:ptCount val="104"/>
                <c:pt idx="0">
                  <c:v>22</c:v>
                </c:pt>
                <c:pt idx="1">
                  <c:v>21</c:v>
                </c:pt>
                <c:pt idx="2">
                  <c:v>20</c:v>
                </c:pt>
                <c:pt idx="3">
                  <c:v>20</c:v>
                </c:pt>
                <c:pt idx="4">
                  <c:v>18</c:v>
                </c:pt>
                <c:pt idx="5">
                  <c:v>17</c:v>
                </c:pt>
                <c:pt idx="6">
                  <c:v>16</c:v>
                </c:pt>
                <c:pt idx="7">
                  <c:v>16</c:v>
                </c:pt>
                <c:pt idx="8">
                  <c:v>15</c:v>
                </c:pt>
                <c:pt idx="9">
                  <c:v>15</c:v>
                </c:pt>
                <c:pt idx="10">
                  <c:v>15</c:v>
                </c:pt>
                <c:pt idx="11">
                  <c:v>15</c:v>
                </c:pt>
                <c:pt idx="12">
                  <c:v>15</c:v>
                </c:pt>
                <c:pt idx="13">
                  <c:v>15</c:v>
                </c:pt>
                <c:pt idx="14">
                  <c:v>15</c:v>
                </c:pt>
                <c:pt idx="15">
                  <c:v>14</c:v>
                </c:pt>
                <c:pt idx="16">
                  <c:v>14</c:v>
                </c:pt>
                <c:pt idx="17">
                  <c:v>14</c:v>
                </c:pt>
                <c:pt idx="18">
                  <c:v>13</c:v>
                </c:pt>
                <c:pt idx="19">
                  <c:v>12</c:v>
                </c:pt>
                <c:pt idx="20">
                  <c:v>12</c:v>
                </c:pt>
                <c:pt idx="21">
                  <c:v>12</c:v>
                </c:pt>
                <c:pt idx="22">
                  <c:v>12</c:v>
                </c:pt>
                <c:pt idx="23">
                  <c:v>11</c:v>
                </c:pt>
                <c:pt idx="24">
                  <c:v>11</c:v>
                </c:pt>
                <c:pt idx="25">
                  <c:v>11</c:v>
                </c:pt>
                <c:pt idx="26">
                  <c:v>10</c:v>
                </c:pt>
                <c:pt idx="27">
                  <c:v>10</c:v>
                </c:pt>
                <c:pt idx="28">
                  <c:v>9</c:v>
                </c:pt>
                <c:pt idx="29">
                  <c:v>8</c:v>
                </c:pt>
                <c:pt idx="30">
                  <c:v>8</c:v>
                </c:pt>
                <c:pt idx="31">
                  <c:v>8</c:v>
                </c:pt>
              </c:numCache>
            </c:numRef>
          </c:xVal>
          <c:yVal>
            <c:numRef>
              <c:f>'Analisis de Dispersión'!$F$10:$F$113</c:f>
              <c:numCache>
                <c:formatCode>_-[$$-540A]* #,##0_ ;_-[$$-540A]* \-#,##0\ ;_-[$$-540A]* "-"_ ;_-@_ </c:formatCode>
                <c:ptCount val="104"/>
                <c:pt idx="0">
                  <c:v>9070</c:v>
                </c:pt>
                <c:pt idx="1">
                  <c:v>7470</c:v>
                </c:pt>
                <c:pt idx="2">
                  <c:v>5580</c:v>
                </c:pt>
                <c:pt idx="3">
                  <c:v>3890</c:v>
                </c:pt>
                <c:pt idx="4">
                  <c:v>1700</c:v>
                </c:pt>
                <c:pt idx="5">
                  <c:v>1720</c:v>
                </c:pt>
                <c:pt idx="6">
                  <c:v>1620</c:v>
                </c:pt>
                <c:pt idx="7">
                  <c:v>1620</c:v>
                </c:pt>
                <c:pt idx="8">
                  <c:v>920</c:v>
                </c:pt>
                <c:pt idx="9">
                  <c:v>890</c:v>
                </c:pt>
                <c:pt idx="10">
                  <c:v>1220</c:v>
                </c:pt>
                <c:pt idx="11">
                  <c:v>1290</c:v>
                </c:pt>
                <c:pt idx="12">
                  <c:v>702</c:v>
                </c:pt>
                <c:pt idx="13">
                  <c:v>1220</c:v>
                </c:pt>
                <c:pt idx="14">
                  <c:v>738</c:v>
                </c:pt>
                <c:pt idx="15">
                  <c:v>640</c:v>
                </c:pt>
                <c:pt idx="16">
                  <c:v>990</c:v>
                </c:pt>
                <c:pt idx="17">
                  <c:v>440</c:v>
                </c:pt>
                <c:pt idx="18">
                  <c:v>760</c:v>
                </c:pt>
                <c:pt idx="19">
                  <c:v>640</c:v>
                </c:pt>
                <c:pt idx="20">
                  <c:v>546</c:v>
                </c:pt>
                <c:pt idx="21">
                  <c:v>340</c:v>
                </c:pt>
                <c:pt idx="22">
                  <c:v>240</c:v>
                </c:pt>
                <c:pt idx="23">
                  <c:v>1040</c:v>
                </c:pt>
                <c:pt idx="24">
                  <c:v>340</c:v>
                </c:pt>
                <c:pt idx="25">
                  <c:v>400</c:v>
                </c:pt>
                <c:pt idx="26">
                  <c:v>460</c:v>
                </c:pt>
                <c:pt idx="27">
                  <c:v>350</c:v>
                </c:pt>
                <c:pt idx="28">
                  <c:v>240</c:v>
                </c:pt>
                <c:pt idx="29">
                  <c:v>454</c:v>
                </c:pt>
                <c:pt idx="30">
                  <c:v>454</c:v>
                </c:pt>
                <c:pt idx="31">
                  <c:v>40</c:v>
                </c:pt>
              </c:numCache>
            </c:numRef>
          </c:yVal>
          <c:smooth val="0"/>
          <c:extLst>
            <c:ext xmlns:c16="http://schemas.microsoft.com/office/drawing/2014/chart" uri="{C3380CC4-5D6E-409C-BE32-E72D297353CC}">
              <c16:uniqueId val="{00000000-2C22-3E49-A14D-E1249C7DAC60}"/>
            </c:ext>
          </c:extLst>
        </c:ser>
        <c:dLbls>
          <c:showLegendKey val="0"/>
          <c:showVal val="0"/>
          <c:showCatName val="0"/>
          <c:showSerName val="0"/>
          <c:showPercent val="0"/>
          <c:showBubbleSize val="0"/>
        </c:dLbls>
        <c:axId val="2057125888"/>
        <c:axId val="2023030784"/>
      </c:scatterChart>
      <c:valAx>
        <c:axId val="2057125888"/>
        <c:scaling>
          <c:orientation val="minMax"/>
          <c:min val="7"/>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2023030784"/>
        <c:crosses val="autoZero"/>
        <c:crossBetween val="midCat"/>
        <c:majorUnit val="1"/>
        <c:minorUnit val="1"/>
      </c:valAx>
      <c:valAx>
        <c:axId val="2023030784"/>
        <c:scaling>
          <c:orientation val="minMax"/>
        </c:scaling>
        <c:delete val="0"/>
        <c:axPos val="l"/>
        <c:majorGridlines>
          <c:spPr>
            <a:ln w="9525" cap="flat" cmpd="sng" algn="ctr">
              <a:solidFill>
                <a:schemeClr val="tx1">
                  <a:lumMod val="15000"/>
                  <a:lumOff val="85000"/>
                </a:schemeClr>
              </a:solidFill>
              <a:round/>
            </a:ln>
            <a:effectLst/>
          </c:spPr>
        </c:majorGridlines>
        <c:numFmt formatCode="_-[$$-540A]* #,##0_ ;_-[$$-540A]* \-#,##0\ ;_-[$$-540A]*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VE"/>
          </a:p>
        </c:txPr>
        <c:crossAx val="20571258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V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99AC-0D4F-9CB8-E41426AEA9DE}">
          <cx:dataLabels pos="ctr">
            <cx:txPr>
              <a:bodyPr spcFirstLastPara="1" vertOverflow="ellipsis" horzOverflow="overflow" wrap="square" lIns="0" tIns="0" rIns="0" bIns="0" anchor="ctr" anchorCtr="1"/>
              <a:lstStyle/>
              <a:p>
                <a:pPr algn="ctr" rtl="0">
                  <a:defRPr sz="1200"/>
                </a:pPr>
                <a:endParaRPr lang="es-MX" sz="1200" b="1"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59BE-A44C-B3F0-4D4CC350EEED}">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3.png"/><Relationship Id="rId1" Type="http://schemas.openxmlformats.org/officeDocument/2006/relationships/image" Target="../media/image5.jpeg"/><Relationship Id="rId4"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9.jpeg"/><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0.jpe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0.jpeg"/><Relationship Id="rId1" Type="http://schemas.openxmlformats.org/officeDocument/2006/relationships/image" Target="../media/image6.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3.png"/><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0.jpeg"/><Relationship Id="rId1" Type="http://schemas.openxmlformats.org/officeDocument/2006/relationships/image" Target="../media/image6.jpeg"/></Relationships>
</file>

<file path=xl/drawings/_rels/drawing22.xml.rels><?xml version="1.0" encoding="UTF-8" standalone="yes"?>
<Relationships xmlns="http://schemas.openxmlformats.org/package/2006/relationships"><Relationship Id="rId3" Type="http://schemas.openxmlformats.org/officeDocument/2006/relationships/hyperlink" Target="http://www.acconsult.net/" TargetMode="External"/><Relationship Id="rId2" Type="http://schemas.openxmlformats.org/officeDocument/2006/relationships/image" Target="../media/image13.png"/><Relationship Id="rId1" Type="http://schemas.openxmlformats.org/officeDocument/2006/relationships/image" Target="../media/image12.jpeg"/><Relationship Id="rId6" Type="http://schemas.openxmlformats.org/officeDocument/2006/relationships/image" Target="../media/image15.png"/><Relationship Id="rId5" Type="http://schemas.openxmlformats.org/officeDocument/2006/relationships/hyperlink" Target="https://www.instagram.com/ac_consulting/" TargetMode="External"/><Relationship Id="rId4" Type="http://schemas.openxmlformats.org/officeDocument/2006/relationships/image" Target="../media/image14.jpeg"/></Relationships>
</file>

<file path=xl/drawings/_rels/drawing23.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5.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5.png"/><Relationship Id="rId1" Type="http://schemas.openxmlformats.org/officeDocument/2006/relationships/hyperlink" Target="https://www.instagram.com/ac_consulting/" TargetMode="External"/><Relationship Id="rId5" Type="http://schemas.openxmlformats.org/officeDocument/2006/relationships/image" Target="../media/image16.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736600</xdr:colOff>
      <xdr:row>9</xdr:row>
      <xdr:rowOff>177800</xdr:rowOff>
    </xdr:to>
    <xdr:pic>
      <xdr:nvPicPr>
        <xdr:cNvPr id="1292" name="Picture 5" descr="Alamy_AAYK2P_PPT">
          <a:extLst>
            <a:ext uri="{FF2B5EF4-FFF2-40B4-BE49-F238E27FC236}">
              <a16:creationId xmlns:a16="http://schemas.microsoft.com/office/drawing/2014/main" id="{F9634A2A-B2D9-0A47-BD12-351A1579C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13400" cy="200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25</xdr:row>
      <xdr:rowOff>0</xdr:rowOff>
    </xdr:from>
    <xdr:to>
      <xdr:col>5</xdr:col>
      <xdr:colOff>582083</xdr:colOff>
      <xdr:row>28</xdr:row>
      <xdr:rowOff>139700</xdr:rowOff>
    </xdr:to>
    <xdr:grpSp>
      <xdr:nvGrpSpPr>
        <xdr:cNvPr id="5" name="Grupo 4">
          <a:extLst>
            <a:ext uri="{FF2B5EF4-FFF2-40B4-BE49-F238E27FC236}">
              <a16:creationId xmlns:a16="http://schemas.microsoft.com/office/drawing/2014/main" id="{342D9B8D-0C86-5F44-8DBF-CC06D7C13C84}"/>
            </a:ext>
          </a:extLst>
        </xdr:cNvPr>
        <xdr:cNvGrpSpPr/>
      </xdr:nvGrpSpPr>
      <xdr:grpSpPr>
        <a:xfrm>
          <a:off x="2402417" y="4942417"/>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14FAECB4-D111-8B91-5136-C2E1E52E92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97016AE1-E423-73B9-3EF0-BDE393D10583}"/>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564445</xdr:colOff>
      <xdr:row>0</xdr:row>
      <xdr:rowOff>571500</xdr:rowOff>
    </xdr:to>
    <xdr:grpSp>
      <xdr:nvGrpSpPr>
        <xdr:cNvPr id="2" name="Grupo 1">
          <a:extLst>
            <a:ext uri="{FF2B5EF4-FFF2-40B4-BE49-F238E27FC236}">
              <a16:creationId xmlns:a16="http://schemas.microsoft.com/office/drawing/2014/main" id="{C8DC0810-A2A9-9B46-899C-2FED2CD7C01B}"/>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42770528-5E25-5BE4-CBB0-BC7A3F4873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E581E7E-BCE9-6074-0EB6-57BC9C092C3B}"/>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12</xdr:col>
      <xdr:colOff>458611</xdr:colOff>
      <xdr:row>2</xdr:row>
      <xdr:rowOff>0</xdr:rowOff>
    </xdr:to>
    <xdr:sp macro="" textlink="">
      <xdr:nvSpPr>
        <xdr:cNvPr id="5" name="Recortar rectángulo de esquina del mismo lado 4">
          <a:extLst>
            <a:ext uri="{FF2B5EF4-FFF2-40B4-BE49-F238E27FC236}">
              <a16:creationId xmlns:a16="http://schemas.microsoft.com/office/drawing/2014/main" id="{F2BA1755-A245-C041-830F-1CE8EB3D23F6}"/>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CONTENIDO</a:t>
          </a:r>
          <a:endParaRPr lang="es-MX" sz="140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1961445</xdr:colOff>
      <xdr:row>0</xdr:row>
      <xdr:rowOff>571500</xdr:rowOff>
    </xdr:to>
    <xdr:grpSp>
      <xdr:nvGrpSpPr>
        <xdr:cNvPr id="2" name="Grupo 1">
          <a:extLst>
            <a:ext uri="{FF2B5EF4-FFF2-40B4-BE49-F238E27FC236}">
              <a16:creationId xmlns:a16="http://schemas.microsoft.com/office/drawing/2014/main" id="{647D5958-CD21-C84A-AD37-017D2E9CA6A3}"/>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2FE0FFB4-A877-C0B3-4426-DE2BC6A4A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5B14BB9D-AD46-E26B-6683-85C7C837763D}"/>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8</xdr:col>
      <xdr:colOff>275167</xdr:colOff>
      <xdr:row>2</xdr:row>
      <xdr:rowOff>0</xdr:rowOff>
    </xdr:to>
    <xdr:sp macro="" textlink="">
      <xdr:nvSpPr>
        <xdr:cNvPr id="5" name="Recortar rectángulo de esquina del mismo lado 4">
          <a:extLst>
            <a:ext uri="{FF2B5EF4-FFF2-40B4-BE49-F238E27FC236}">
              <a16:creationId xmlns:a16="http://schemas.microsoft.com/office/drawing/2014/main" id="{D7174CDF-71A5-A34A-86B2-490EB2B24BD2}"/>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METODOLOGÍA</a:t>
          </a:r>
          <a:endParaRPr lang="es-MX" sz="14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179848F8-B261-EC4C-9957-ED5DB3E908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5FBE8A2E-A0AB-8A4B-9B96-C5808805E849}"/>
            </a:ext>
          </a:extLst>
        </xdr:cNvPr>
        <xdr:cNvGrpSpPr/>
      </xdr:nvGrpSpPr>
      <xdr:grpSpPr>
        <a:xfrm>
          <a:off x="2402417" y="258233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EADAB07A-17AC-BABF-732A-9918D86A20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4A4A839C-F0D8-0C87-3587-69F8AC42A393}"/>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3" name="Grupo 2">
          <a:extLst>
            <a:ext uri="{FF2B5EF4-FFF2-40B4-BE49-F238E27FC236}">
              <a16:creationId xmlns:a16="http://schemas.microsoft.com/office/drawing/2014/main" id="{037C232D-9D08-BA41-B9D6-63B4FFFB9E76}"/>
            </a:ext>
          </a:extLst>
        </xdr:cNvPr>
        <xdr:cNvGrpSpPr/>
      </xdr:nvGrpSpPr>
      <xdr:grpSpPr>
        <a:xfrm>
          <a:off x="0" y="0"/>
          <a:ext cx="2243667" cy="571500"/>
          <a:chOff x="0" y="0"/>
          <a:chExt cx="2243667" cy="571500"/>
        </a:xfrm>
      </xdr:grpSpPr>
      <xdr:pic>
        <xdr:nvPicPr>
          <xdr:cNvPr id="4" name="Imagen 1" descr="C:\Users\Julio Contreras.PC-Julio\Desktop\Logos AC Consulting\encabezado.jpg">
            <a:extLst>
              <a:ext uri="{FF2B5EF4-FFF2-40B4-BE49-F238E27FC236}">
                <a16:creationId xmlns:a16="http://schemas.microsoft.com/office/drawing/2014/main" id="{A4664F0D-AC23-B9F8-A5DF-5ADEC2319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0DFB1984-4B1D-CCD9-369D-6D510B5E12EE}"/>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2151944</xdr:colOff>
      <xdr:row>2</xdr:row>
      <xdr:rowOff>0</xdr:rowOff>
    </xdr:to>
    <xdr:sp macro="" textlink="">
      <xdr:nvSpPr>
        <xdr:cNvPr id="12" name="Recortar rectángulo de esquina del mismo lado 11">
          <a:extLst>
            <a:ext uri="{FF2B5EF4-FFF2-40B4-BE49-F238E27FC236}">
              <a16:creationId xmlns:a16="http://schemas.microsoft.com/office/drawing/2014/main" id="{2B39A94C-149E-3546-8EFC-EF85E849DC11}"/>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EMPRESAS PARTICIPANTES</a:t>
          </a:r>
          <a:endParaRPr lang="es-MX" sz="1400" i="1"/>
        </a:p>
      </xdr:txBody>
    </xdr:sp>
    <xdr:clientData/>
  </xdr:twoCellAnchor>
  <xdr:twoCellAnchor>
    <xdr:from>
      <xdr:col>0</xdr:col>
      <xdr:colOff>0</xdr:colOff>
      <xdr:row>3</xdr:row>
      <xdr:rowOff>0</xdr:rowOff>
    </xdr:from>
    <xdr:to>
      <xdr:col>2</xdr:col>
      <xdr:colOff>1213555</xdr:colOff>
      <xdr:row>27</xdr:row>
      <xdr:rowOff>196427</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075284A8-17C4-BF4C-A1AA-AE8F0575CD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1778000"/>
              <a:ext cx="8566855"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4</xdr:col>
      <xdr:colOff>0</xdr:colOff>
      <xdr:row>3</xdr:row>
      <xdr:rowOff>0</xdr:rowOff>
    </xdr:from>
    <xdr:to>
      <xdr:col>9</xdr:col>
      <xdr:colOff>407898</xdr:colOff>
      <xdr:row>27</xdr:row>
      <xdr:rowOff>196427</xdr:rowOff>
    </xdr:to>
    <mc:AlternateContent xmlns:mc="http://schemas.openxmlformats.org/markup-compatibility/2006">
      <mc:Choice xmlns:cx1="http://schemas.microsoft.com/office/drawing/2015/9/8/chartex" Requires="cx1">
        <xdr:graphicFrame macro="">
          <xdr:nvGraphicFramePr>
            <xdr:cNvPr id="15" name="Gráfico 14">
              <a:extLst>
                <a:ext uri="{FF2B5EF4-FFF2-40B4-BE49-F238E27FC236}">
                  <a16:creationId xmlns:a16="http://schemas.microsoft.com/office/drawing/2014/main" id="{76FC034E-7277-AF4F-A7C2-3AC52AE5C0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864600" y="1778000"/>
              <a:ext cx="4535398"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11532" name="Picture 5" descr="Alamy_AAYK2P_PPT">
          <a:extLst>
            <a:ext uri="{FF2B5EF4-FFF2-40B4-BE49-F238E27FC236}">
              <a16:creationId xmlns:a16="http://schemas.microsoft.com/office/drawing/2014/main" id="{90C32127-F6DF-5043-ADBC-D9AF86F5A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2" name="Grupo 1">
          <a:extLst>
            <a:ext uri="{FF2B5EF4-FFF2-40B4-BE49-F238E27FC236}">
              <a16:creationId xmlns:a16="http://schemas.microsoft.com/office/drawing/2014/main" id="{16735BFE-C329-CE4F-9A02-309D30C189E6}"/>
            </a:ext>
          </a:extLst>
        </xdr:cNvPr>
        <xdr:cNvGrpSpPr/>
      </xdr:nvGrpSpPr>
      <xdr:grpSpPr>
        <a:xfrm>
          <a:off x="2402417" y="2582333"/>
          <a:ext cx="3058583" cy="742950"/>
          <a:chOff x="2465917" y="3869267"/>
          <a:chExt cx="3058583" cy="742950"/>
        </a:xfrm>
      </xdr:grpSpPr>
      <xdr:pic>
        <xdr:nvPicPr>
          <xdr:cNvPr id="3" name="Imagen 1" descr="C:\Users\Julio Contreras.PC-Julio\Desktop\Logos AC Consulting\encabezado.jpg">
            <a:extLst>
              <a:ext uri="{FF2B5EF4-FFF2-40B4-BE49-F238E27FC236}">
                <a16:creationId xmlns:a16="http://schemas.microsoft.com/office/drawing/2014/main" id="{27C017DF-99B6-0F03-AD08-186BB9AE46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97184F38-C2A2-7297-C80A-C18CA29BF63B}"/>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1418167</xdr:colOff>
      <xdr:row>0</xdr:row>
      <xdr:rowOff>571500</xdr:rowOff>
    </xdr:to>
    <xdr:grpSp>
      <xdr:nvGrpSpPr>
        <xdr:cNvPr id="2" name="Grupo 1">
          <a:extLst>
            <a:ext uri="{FF2B5EF4-FFF2-40B4-BE49-F238E27FC236}">
              <a16:creationId xmlns:a16="http://schemas.microsoft.com/office/drawing/2014/main" id="{C243043C-A841-D34F-A5BC-D72705F31F02}"/>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0E232ED7-55CE-FA7C-E8DC-3EA9FA494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4CE2506-45BD-11AC-D0AD-F0E7C3D842C3}"/>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2</xdr:col>
      <xdr:colOff>1541363</xdr:colOff>
      <xdr:row>2</xdr:row>
      <xdr:rowOff>0</xdr:rowOff>
    </xdr:to>
    <xdr:sp macro="" textlink="">
      <xdr:nvSpPr>
        <xdr:cNvPr id="5" name="Recortar rectángulo de esquina del mismo lado 4">
          <a:extLst>
            <a:ext uri="{FF2B5EF4-FFF2-40B4-BE49-F238E27FC236}">
              <a16:creationId xmlns:a16="http://schemas.microsoft.com/office/drawing/2014/main" id="{4139DA43-1867-C043-ACFA-B3CE40599F3F}"/>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VALORACIÓN Y MAPEO DE CARGOS</a:t>
          </a:r>
          <a:endParaRPr lang="es-MX" sz="1400" i="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2516440</xdr:colOff>
      <xdr:row>2</xdr:row>
      <xdr:rowOff>0</xdr:rowOff>
    </xdr:to>
    <xdr:sp macro="" textlink="">
      <xdr:nvSpPr>
        <xdr:cNvPr id="6" name="Recortar rectángulo de esquina del mismo lado 5">
          <a:extLst>
            <a:ext uri="{FF2B5EF4-FFF2-40B4-BE49-F238E27FC236}">
              <a16:creationId xmlns:a16="http://schemas.microsoft.com/office/drawing/2014/main" id="{9FF0900F-554B-5942-8C48-0B86DE7DF244}"/>
            </a:ext>
          </a:extLst>
        </xdr:cNvPr>
        <xdr:cNvSpPr/>
      </xdr:nvSpPr>
      <xdr:spPr>
        <a:xfrm rot="5400000">
          <a:off x="2753998" y="-1737998"/>
          <a:ext cx="508000" cy="6015996"/>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DATA SALARIAL</a:t>
          </a:r>
          <a:endParaRPr lang="es-MX" sz="1400" i="1"/>
        </a:p>
      </xdr:txBody>
    </xdr:sp>
    <xdr:clientData/>
  </xdr:twoCellAnchor>
  <xdr:twoCellAnchor>
    <xdr:from>
      <xdr:col>0</xdr:col>
      <xdr:colOff>0</xdr:colOff>
      <xdr:row>0</xdr:row>
      <xdr:rowOff>0</xdr:rowOff>
    </xdr:from>
    <xdr:to>
      <xdr:col>0</xdr:col>
      <xdr:colOff>2243668</xdr:colOff>
      <xdr:row>0</xdr:row>
      <xdr:rowOff>571500</xdr:rowOff>
    </xdr:to>
    <xdr:grpSp>
      <xdr:nvGrpSpPr>
        <xdr:cNvPr id="7" name="Grupo 6">
          <a:extLst>
            <a:ext uri="{FF2B5EF4-FFF2-40B4-BE49-F238E27FC236}">
              <a16:creationId xmlns:a16="http://schemas.microsoft.com/office/drawing/2014/main" id="{8581F88E-6D3F-074A-B9F4-2D31E24D8BDA}"/>
            </a:ext>
          </a:extLst>
        </xdr:cNvPr>
        <xdr:cNvGrpSpPr/>
      </xdr:nvGrpSpPr>
      <xdr:grpSpPr>
        <a:xfrm>
          <a:off x="0" y="0"/>
          <a:ext cx="2243668" cy="571500"/>
          <a:chOff x="0" y="0"/>
          <a:chExt cx="2243667" cy="571500"/>
        </a:xfrm>
      </xdr:grpSpPr>
      <xdr:pic>
        <xdr:nvPicPr>
          <xdr:cNvPr id="8" name="Imagen 1" descr="C:\Users\Julio Contreras.PC-Julio\Desktop\Logos AC Consulting\encabezado.jpg">
            <a:extLst>
              <a:ext uri="{FF2B5EF4-FFF2-40B4-BE49-F238E27FC236}">
                <a16:creationId xmlns:a16="http://schemas.microsoft.com/office/drawing/2014/main" id="{2C34B418-1AED-6AEF-D5FF-96D45945C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F5962AB4-C417-6092-7AD1-87D5D35DFEAC}"/>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99F67D06-FAF5-3C4B-BE55-4ECCA1DD85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3" name="Grupo 2">
          <a:extLst>
            <a:ext uri="{FF2B5EF4-FFF2-40B4-BE49-F238E27FC236}">
              <a16:creationId xmlns:a16="http://schemas.microsoft.com/office/drawing/2014/main" id="{4C48D04D-966F-994B-9F5C-EC3A3CCE47E8}"/>
            </a:ext>
          </a:extLst>
        </xdr:cNvPr>
        <xdr:cNvGrpSpPr/>
      </xdr:nvGrpSpPr>
      <xdr:grpSpPr>
        <a:xfrm>
          <a:off x="2402417" y="2582333"/>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DFD1CFB3-DFCB-A25E-E32F-BD86122E1D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22603E3C-7E89-D974-9D94-E370F0CC9F12}"/>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B142F5BF-4244-9B40-947B-515B3292C621}"/>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30504DD9-E4E4-7B36-9B39-257D311F62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EBA29A8-5B02-3775-911D-9080DEA42419}"/>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2512207</xdr:colOff>
      <xdr:row>2</xdr:row>
      <xdr:rowOff>0</xdr:rowOff>
    </xdr:to>
    <xdr:sp macro="" textlink="">
      <xdr:nvSpPr>
        <xdr:cNvPr id="5" name="Recortar rectángulo de esquina del mismo lado 4">
          <a:extLst>
            <a:ext uri="{FF2B5EF4-FFF2-40B4-BE49-F238E27FC236}">
              <a16:creationId xmlns:a16="http://schemas.microsoft.com/office/drawing/2014/main" id="{D5B76257-1184-3842-8781-15C6763DD773}"/>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DISPERSIÓN</a:t>
          </a:r>
          <a:endParaRPr lang="es-MX" sz="1400" i="1"/>
        </a:p>
      </xdr:txBody>
    </xdr:sp>
    <xdr:clientData/>
  </xdr:twoCellAnchor>
  <xdr:twoCellAnchor>
    <xdr:from>
      <xdr:col>7</xdr:col>
      <xdr:colOff>0</xdr:colOff>
      <xdr:row>11</xdr:row>
      <xdr:rowOff>95956</xdr:rowOff>
    </xdr:from>
    <xdr:to>
      <xdr:col>14</xdr:col>
      <xdr:colOff>818445</xdr:colOff>
      <xdr:row>22</xdr:row>
      <xdr:rowOff>200379</xdr:rowOff>
    </xdr:to>
    <xdr:graphicFrame macro="">
      <xdr:nvGraphicFramePr>
        <xdr:cNvPr id="6" name="Gráfico 5">
          <a:extLst>
            <a:ext uri="{FF2B5EF4-FFF2-40B4-BE49-F238E27FC236}">
              <a16:creationId xmlns:a16="http://schemas.microsoft.com/office/drawing/2014/main" id="{7AA7649E-8A33-8857-0DE4-AC43676BC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05A89536-F6BE-D340-889B-57AB2B89C956}"/>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FDABA1F6-0CA5-881C-36B9-730936F1AE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2B44A77-8D76-E499-C1C7-C029D609DD3E}"/>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2512207</xdr:colOff>
      <xdr:row>2</xdr:row>
      <xdr:rowOff>0</xdr:rowOff>
    </xdr:to>
    <xdr:sp macro="" textlink="">
      <xdr:nvSpPr>
        <xdr:cNvPr id="5" name="Recortar rectángulo de esquina del mismo lado 4">
          <a:extLst>
            <a:ext uri="{FF2B5EF4-FFF2-40B4-BE49-F238E27FC236}">
              <a16:creationId xmlns:a16="http://schemas.microsoft.com/office/drawing/2014/main" id="{07982279-85FD-2745-9598-C0AA56201E56}"/>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EQUIDAD INTERNA</a:t>
          </a:r>
          <a:endParaRPr lang="es-MX" sz="1400" i="1"/>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C3A0363B-E609-D541-82B6-5EDC9B1B20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275170</xdr:rowOff>
    </xdr:from>
    <xdr:to>
      <xdr:col>5</xdr:col>
      <xdr:colOff>582083</xdr:colOff>
      <xdr:row>16</xdr:row>
      <xdr:rowOff>647703</xdr:rowOff>
    </xdr:to>
    <xdr:grpSp>
      <xdr:nvGrpSpPr>
        <xdr:cNvPr id="5" name="Grupo 4">
          <a:extLst>
            <a:ext uri="{FF2B5EF4-FFF2-40B4-BE49-F238E27FC236}">
              <a16:creationId xmlns:a16="http://schemas.microsoft.com/office/drawing/2014/main" id="{F5922622-1FA4-B04A-9765-EF836D83BC50}"/>
            </a:ext>
          </a:extLst>
        </xdr:cNvPr>
        <xdr:cNvGrpSpPr/>
      </xdr:nvGrpSpPr>
      <xdr:grpSpPr>
        <a:xfrm>
          <a:off x="2402417" y="285750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C245E756-6A25-0B8A-B80E-2067E1D4F2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EF23A645-3CA0-51F1-EBDC-0ED5BA8A0249}"/>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2991985</xdr:colOff>
      <xdr:row>2</xdr:row>
      <xdr:rowOff>0</xdr:rowOff>
    </xdr:to>
    <xdr:sp macro="" textlink="">
      <xdr:nvSpPr>
        <xdr:cNvPr id="4" name="Recortar rectángulo de esquina del mismo lado 3">
          <a:extLst>
            <a:ext uri="{FF2B5EF4-FFF2-40B4-BE49-F238E27FC236}">
              <a16:creationId xmlns:a16="http://schemas.microsoft.com/office/drawing/2014/main" id="{7C6CA916-94CE-1D4F-8B9B-5D6A5892A22E}"/>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COMPETITIVIDAD EXTERNA</a:t>
          </a:r>
          <a:endParaRPr lang="es-MX" sz="1400" i="1"/>
        </a:p>
      </xdr:txBody>
    </xdr:sp>
    <xdr:clientData/>
  </xdr:twoCellAnchor>
  <xdr:twoCellAnchor>
    <xdr:from>
      <xdr:col>0</xdr:col>
      <xdr:colOff>0</xdr:colOff>
      <xdr:row>0</xdr:row>
      <xdr:rowOff>0</xdr:rowOff>
    </xdr:from>
    <xdr:to>
      <xdr:col>0</xdr:col>
      <xdr:colOff>2243667</xdr:colOff>
      <xdr:row>0</xdr:row>
      <xdr:rowOff>571500</xdr:rowOff>
    </xdr:to>
    <xdr:grpSp>
      <xdr:nvGrpSpPr>
        <xdr:cNvPr id="8" name="Grupo 7">
          <a:extLst>
            <a:ext uri="{FF2B5EF4-FFF2-40B4-BE49-F238E27FC236}">
              <a16:creationId xmlns:a16="http://schemas.microsoft.com/office/drawing/2014/main" id="{0F4A1793-A52D-9F4F-83FB-9FCE93D02A8B}"/>
            </a:ext>
          </a:extLst>
        </xdr:cNvPr>
        <xdr:cNvGrpSpPr/>
      </xdr:nvGrpSpPr>
      <xdr:grpSpPr>
        <a:xfrm>
          <a:off x="0" y="0"/>
          <a:ext cx="2243667" cy="571500"/>
          <a:chOff x="0" y="0"/>
          <a:chExt cx="2243667" cy="571500"/>
        </a:xfrm>
      </xdr:grpSpPr>
      <xdr:pic>
        <xdr:nvPicPr>
          <xdr:cNvPr id="9" name="Imagen 1" descr="C:\Users\Julio Contreras.PC-Julio\Desktop\Logos AC Consulting\encabezado.jpg">
            <a:extLst>
              <a:ext uri="{FF2B5EF4-FFF2-40B4-BE49-F238E27FC236}">
                <a16:creationId xmlns:a16="http://schemas.microsoft.com/office/drawing/2014/main" id="{4D1BC3E6-C81C-29D1-1451-C8D58A7B7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AB7489F-8015-703B-C794-FD36E94E221A}"/>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2243666</xdr:colOff>
      <xdr:row>0</xdr:row>
      <xdr:rowOff>571500</xdr:rowOff>
    </xdr:to>
    <xdr:grpSp>
      <xdr:nvGrpSpPr>
        <xdr:cNvPr id="6" name="Grupo 5">
          <a:extLst>
            <a:ext uri="{FF2B5EF4-FFF2-40B4-BE49-F238E27FC236}">
              <a16:creationId xmlns:a16="http://schemas.microsoft.com/office/drawing/2014/main" id="{A4049AED-AF28-B042-B8B9-7B9D14A8C6E1}"/>
            </a:ext>
          </a:extLst>
        </xdr:cNvPr>
        <xdr:cNvGrpSpPr/>
      </xdr:nvGrpSpPr>
      <xdr:grpSpPr>
        <a:xfrm>
          <a:off x="0" y="0"/>
          <a:ext cx="2243666" cy="571500"/>
          <a:chOff x="0" y="0"/>
          <a:chExt cx="2243667" cy="571500"/>
        </a:xfrm>
      </xdr:grpSpPr>
      <xdr:pic>
        <xdr:nvPicPr>
          <xdr:cNvPr id="7" name="Imagen 1" descr="C:\Users\Julio Contreras.PC-Julio\Desktop\Logos AC Consulting\encabezado.jpg">
            <a:extLst>
              <a:ext uri="{FF2B5EF4-FFF2-40B4-BE49-F238E27FC236}">
                <a16:creationId xmlns:a16="http://schemas.microsoft.com/office/drawing/2014/main" id="{13A2D025-4536-9C53-3E19-06710335F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9193060-06B5-B14A-9E91-C52175263F29}"/>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2991984</xdr:colOff>
      <xdr:row>2</xdr:row>
      <xdr:rowOff>0</xdr:rowOff>
    </xdr:to>
    <xdr:sp macro="" textlink="">
      <xdr:nvSpPr>
        <xdr:cNvPr id="12" name="Recortar rectángulo de esquina del mismo lado 11">
          <a:extLst>
            <a:ext uri="{FF2B5EF4-FFF2-40B4-BE49-F238E27FC236}">
              <a16:creationId xmlns:a16="http://schemas.microsoft.com/office/drawing/2014/main" id="{5C28D012-BEB7-4D4D-A2DE-E3DEE845D682}"/>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MAPA DE CALOR</a:t>
          </a:r>
          <a:endParaRPr lang="es-MX" sz="1400" i="1"/>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585611</xdr:colOff>
      <xdr:row>2</xdr:row>
      <xdr:rowOff>0</xdr:rowOff>
    </xdr:to>
    <xdr:sp macro="" textlink="">
      <xdr:nvSpPr>
        <xdr:cNvPr id="5" name="Recortar rectángulo de esquina del mismo lado 4">
          <a:extLst>
            <a:ext uri="{FF2B5EF4-FFF2-40B4-BE49-F238E27FC236}">
              <a16:creationId xmlns:a16="http://schemas.microsoft.com/office/drawing/2014/main" id="{EB6FB4AC-284D-0849-A82C-1B874132D839}"/>
            </a:ext>
          </a:extLst>
        </xdr:cNvPr>
        <xdr:cNvSpPr/>
      </xdr:nvSpPr>
      <xdr:spPr>
        <a:xfrm rot="5400000">
          <a:off x="3518606" y="-2604206"/>
          <a:ext cx="508000" cy="7545211"/>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DISTRIBUCIÓN DE LA COMPENSACIÓN TOTAL POR ELEMENTOS DE PAGO</a:t>
          </a:r>
          <a:endParaRPr lang="es-MX" sz="1400" i="1"/>
        </a:p>
      </xdr:txBody>
    </xdr:sp>
    <xdr:clientData/>
  </xdr:twoCellAnchor>
  <xdr:twoCellAnchor>
    <xdr:from>
      <xdr:col>0</xdr:col>
      <xdr:colOff>0</xdr:colOff>
      <xdr:row>0</xdr:row>
      <xdr:rowOff>0</xdr:rowOff>
    </xdr:from>
    <xdr:to>
      <xdr:col>1</xdr:col>
      <xdr:colOff>522111</xdr:colOff>
      <xdr:row>0</xdr:row>
      <xdr:rowOff>571500</xdr:rowOff>
    </xdr:to>
    <xdr:grpSp>
      <xdr:nvGrpSpPr>
        <xdr:cNvPr id="9" name="Grupo 8">
          <a:extLst>
            <a:ext uri="{FF2B5EF4-FFF2-40B4-BE49-F238E27FC236}">
              <a16:creationId xmlns:a16="http://schemas.microsoft.com/office/drawing/2014/main" id="{BA1F1769-225B-DE4E-8BC5-0A2BC76D138E}"/>
            </a:ext>
          </a:extLst>
        </xdr:cNvPr>
        <xdr:cNvGrpSpPr/>
      </xdr:nvGrpSpPr>
      <xdr:grpSpPr>
        <a:xfrm>
          <a:off x="0" y="0"/>
          <a:ext cx="2243667" cy="571500"/>
          <a:chOff x="0" y="0"/>
          <a:chExt cx="2243667" cy="571500"/>
        </a:xfrm>
      </xdr:grpSpPr>
      <xdr:pic>
        <xdr:nvPicPr>
          <xdr:cNvPr id="10" name="Imagen 1" descr="C:\Users\Julio Contreras.PC-Julio\Desktop\Logos AC Consulting\encabezado.jpg">
            <a:extLst>
              <a:ext uri="{FF2B5EF4-FFF2-40B4-BE49-F238E27FC236}">
                <a16:creationId xmlns:a16="http://schemas.microsoft.com/office/drawing/2014/main" id="{06C6110D-20EF-B836-0647-265B5D0B21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AF7A21D4-0F6F-97E1-EF35-B9DD5621A297}"/>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72E458FD-D524-F84E-B140-DA8FAF6F58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285751</xdr:rowOff>
    </xdr:from>
    <xdr:to>
      <xdr:col>5</xdr:col>
      <xdr:colOff>582083</xdr:colOff>
      <xdr:row>16</xdr:row>
      <xdr:rowOff>658284</xdr:rowOff>
    </xdr:to>
    <xdr:grpSp>
      <xdr:nvGrpSpPr>
        <xdr:cNvPr id="5" name="Grupo 4">
          <a:extLst>
            <a:ext uri="{FF2B5EF4-FFF2-40B4-BE49-F238E27FC236}">
              <a16:creationId xmlns:a16="http://schemas.microsoft.com/office/drawing/2014/main" id="{80E3214B-083A-3F47-AE6B-CEBFA34B175D}"/>
            </a:ext>
          </a:extLst>
        </xdr:cNvPr>
        <xdr:cNvGrpSpPr/>
      </xdr:nvGrpSpPr>
      <xdr:grpSpPr>
        <a:xfrm>
          <a:off x="2402417" y="2868084"/>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3CEEBCDA-3F92-7527-AA2E-C71FCE7FE6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A4ABD605-B6C5-DB0A-9AFE-2F48AAB8983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254000</xdr:colOff>
      <xdr:row>0</xdr:row>
      <xdr:rowOff>571500</xdr:rowOff>
    </xdr:to>
    <xdr:grpSp>
      <xdr:nvGrpSpPr>
        <xdr:cNvPr id="2" name="Grupo 1">
          <a:extLst>
            <a:ext uri="{FF2B5EF4-FFF2-40B4-BE49-F238E27FC236}">
              <a16:creationId xmlns:a16="http://schemas.microsoft.com/office/drawing/2014/main" id="{E2AE58AC-4995-D248-A0BD-B65A764AB1BA}"/>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152B55D1-E778-B4CB-5EA6-286F8F981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3B073AD-6E15-BDF0-10A8-126791E387D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3</xdr:col>
      <xdr:colOff>1032933</xdr:colOff>
      <xdr:row>2</xdr:row>
      <xdr:rowOff>0</xdr:rowOff>
    </xdr:to>
    <xdr:sp macro="" textlink="">
      <xdr:nvSpPr>
        <xdr:cNvPr id="5" name="Recortar rectángulo de esquina del mismo lado 4">
          <a:extLst>
            <a:ext uri="{FF2B5EF4-FFF2-40B4-BE49-F238E27FC236}">
              <a16:creationId xmlns:a16="http://schemas.microsoft.com/office/drawing/2014/main" id="{0EF84494-D5C9-154C-BFA3-1EFF231FB599}"/>
            </a:ext>
          </a:extLst>
        </xdr:cNvPr>
        <xdr:cNvSpPr/>
      </xdr:nvSpPr>
      <xdr:spPr>
        <a:xfrm rot="5400000">
          <a:off x="2770717" y="-1754717"/>
          <a:ext cx="508000" cy="604943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ABC (PROPUESTA DE AJUSTE SALARIAL)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378579DD-A24C-5D48-B7CB-78F21AECDC89}"/>
            </a:ext>
          </a:extLst>
        </xdr:cNvPr>
        <xdr:cNvGrpSpPr/>
      </xdr:nvGrpSpPr>
      <xdr:grpSpPr>
        <a:xfrm>
          <a:off x="0" y="0"/>
          <a:ext cx="2243667" cy="571500"/>
          <a:chOff x="0" y="0"/>
          <a:chExt cx="2243667" cy="571500"/>
        </a:xfrm>
      </xdr:grpSpPr>
      <xdr:pic>
        <xdr:nvPicPr>
          <xdr:cNvPr id="5" name="Imagen 1" descr="C:\Users\Julio Contreras.PC-Julio\Desktop\Logos AC Consulting\encabezado.jpg">
            <a:extLst>
              <a:ext uri="{FF2B5EF4-FFF2-40B4-BE49-F238E27FC236}">
                <a16:creationId xmlns:a16="http://schemas.microsoft.com/office/drawing/2014/main" id="{74B90F32-6575-4C94-44E3-B8915D4D4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Imagen 5">
            <a:extLst>
              <a:ext uri="{FF2B5EF4-FFF2-40B4-BE49-F238E27FC236}">
                <a16:creationId xmlns:a16="http://schemas.microsoft.com/office/drawing/2014/main" id="{09942C8D-2E0F-F251-9DC1-5036C977D2C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2893206</xdr:colOff>
      <xdr:row>2</xdr:row>
      <xdr:rowOff>0</xdr:rowOff>
    </xdr:to>
    <xdr:sp macro="" textlink="">
      <xdr:nvSpPr>
        <xdr:cNvPr id="3" name="Recortar rectángulo de esquina del mismo lado 2">
          <a:extLst>
            <a:ext uri="{FF2B5EF4-FFF2-40B4-BE49-F238E27FC236}">
              <a16:creationId xmlns:a16="http://schemas.microsoft.com/office/drawing/2014/main" id="{51FDD0F9-4667-E740-9531-C761B8B0031E}"/>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SIMULADOR DE AJUSTE</a:t>
          </a:r>
          <a:endParaRPr lang="es-MX" sz="1400" i="1"/>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A4A900DB-76B5-CA4B-A24E-5B08CE4070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8F1E7B2-952E-C940-9FDD-9A7993451258}"/>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DEAB8EE9-7F33-2D08-9ED2-95A399A7A0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D4C557C2-880E-1437-0A80-23F8E5188DD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0</xdr:row>
      <xdr:rowOff>571500</xdr:rowOff>
    </xdr:to>
    <xdr:grpSp>
      <xdr:nvGrpSpPr>
        <xdr:cNvPr id="2" name="Grupo 1">
          <a:extLst>
            <a:ext uri="{FF2B5EF4-FFF2-40B4-BE49-F238E27FC236}">
              <a16:creationId xmlns:a16="http://schemas.microsoft.com/office/drawing/2014/main" id="{23C46A24-79A6-DE4E-A5FF-BD5C4A4E73C6}"/>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7ACF1E74-6F5E-08F9-1358-EDABB0541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7A84EC91-F42E-FC61-4308-95C453FD3204}"/>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36286</xdr:rowOff>
    </xdr:from>
    <xdr:to>
      <xdr:col>5</xdr:col>
      <xdr:colOff>98777</xdr:colOff>
      <xdr:row>2</xdr:row>
      <xdr:rowOff>36286</xdr:rowOff>
    </xdr:to>
    <xdr:sp macro="" textlink="">
      <xdr:nvSpPr>
        <xdr:cNvPr id="5" name="Recortar rectángulo de esquina del mismo lado 4">
          <a:extLst>
            <a:ext uri="{FF2B5EF4-FFF2-40B4-BE49-F238E27FC236}">
              <a16:creationId xmlns:a16="http://schemas.microsoft.com/office/drawing/2014/main" id="{BEAFB860-8ED7-3C42-A42E-22D85D6561A2}"/>
            </a:ext>
          </a:extLst>
        </xdr:cNvPr>
        <xdr:cNvSpPr/>
      </xdr:nvSpPr>
      <xdr:spPr>
        <a:xfrm rot="5400000">
          <a:off x="2758722" y="-1706436"/>
          <a:ext cx="508000" cy="6025444"/>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	DATA MERCADO GENERAL</a:t>
          </a:r>
        </a:p>
      </xdr:txBody>
    </xdr:sp>
    <xdr:clientData/>
  </xdr:twoCellAnchor>
  <xdr:twoCellAnchor editAs="oneCell">
    <xdr:from>
      <xdr:col>0</xdr:col>
      <xdr:colOff>0</xdr:colOff>
      <xdr:row>1</xdr:row>
      <xdr:rowOff>0</xdr:rowOff>
    </xdr:from>
    <xdr:to>
      <xdr:col>0</xdr:col>
      <xdr:colOff>578554</xdr:colOff>
      <xdr:row>2</xdr:row>
      <xdr:rowOff>157337</xdr:rowOff>
    </xdr:to>
    <xdr:pic>
      <xdr:nvPicPr>
        <xdr:cNvPr id="6" name="Imagen 5">
          <a:extLst>
            <a:ext uri="{FF2B5EF4-FFF2-40B4-BE49-F238E27FC236}">
              <a16:creationId xmlns:a16="http://schemas.microsoft.com/office/drawing/2014/main" id="{2A84B979-A9BF-014A-812F-F6DDDED500DE}"/>
            </a:ext>
          </a:extLst>
        </xdr:cNvPr>
        <xdr:cNvPicPr>
          <a:picLocks noChangeAspect="1"/>
        </xdr:cNvPicPr>
      </xdr:nvPicPr>
      <xdr:blipFill>
        <a:blip xmlns:r="http://schemas.openxmlformats.org/officeDocument/2006/relationships" r:embed="rId3"/>
        <a:stretch>
          <a:fillRect/>
        </a:stretch>
      </xdr:blipFill>
      <xdr:spPr>
        <a:xfrm>
          <a:off x="0" y="1016000"/>
          <a:ext cx="578554" cy="66533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0FC602DC-8BC8-2041-A389-5FD3CB4655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719DD24-E9BE-1E47-99EE-BDCE184A669E}"/>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B6697A5B-6E35-4E38-6175-5D1357F62A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A51A22B5-11F7-83AA-1109-9BCC8668624A}"/>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812800</xdr:colOff>
      <xdr:row>1</xdr:row>
      <xdr:rowOff>152400</xdr:rowOff>
    </xdr:to>
    <xdr:pic>
      <xdr:nvPicPr>
        <xdr:cNvPr id="60773" name="Imagen 1" descr="C:\Users\Julio Contreras.PC-Julio\Desktop\Logos AC Consulting\encabezado.jpg">
          <a:extLst>
            <a:ext uri="{FF2B5EF4-FFF2-40B4-BE49-F238E27FC236}">
              <a16:creationId xmlns:a16="http://schemas.microsoft.com/office/drawing/2014/main" id="{FE530338-1671-3C4E-8EE0-5A34E9DB3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1460500</xdr:colOff>
      <xdr:row>1</xdr:row>
      <xdr:rowOff>25400</xdr:rowOff>
    </xdr:from>
    <xdr:to>
      <xdr:col>12</xdr:col>
      <xdr:colOff>711200</xdr:colOff>
      <xdr:row>33</xdr:row>
      <xdr:rowOff>152400</xdr:rowOff>
    </xdr:to>
    <xdr:pic>
      <xdr:nvPicPr>
        <xdr:cNvPr id="60774" name="Imagen 2">
          <a:extLst>
            <a:ext uri="{FF2B5EF4-FFF2-40B4-BE49-F238E27FC236}">
              <a16:creationId xmlns:a16="http://schemas.microsoft.com/office/drawing/2014/main" id="{842A6468-ABE6-6F41-BBFC-A1823ECDA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7800" y="939800"/>
          <a:ext cx="4927600" cy="662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431800</xdr:colOff>
      <xdr:row>0</xdr:row>
      <xdr:rowOff>495300</xdr:rowOff>
    </xdr:from>
    <xdr:to>
      <xdr:col>12</xdr:col>
      <xdr:colOff>723900</xdr:colOff>
      <xdr:row>0</xdr:row>
      <xdr:rowOff>787400</xdr:rowOff>
    </xdr:to>
    <xdr:pic>
      <xdr:nvPicPr>
        <xdr:cNvPr id="60775" name="Imagen 4">
          <a:hlinkClick xmlns:r="http://schemas.openxmlformats.org/officeDocument/2006/relationships" r:id="rId3"/>
          <a:extLst>
            <a:ext uri="{FF2B5EF4-FFF2-40B4-BE49-F238E27FC236}">
              <a16:creationId xmlns:a16="http://schemas.microsoft.com/office/drawing/2014/main" id="{50FFEC6C-DA58-9346-B660-F51390C092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986000" y="495300"/>
          <a:ext cx="29210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419100</xdr:colOff>
      <xdr:row>0</xdr:row>
      <xdr:rowOff>88900</xdr:rowOff>
    </xdr:from>
    <xdr:to>
      <xdr:col>12</xdr:col>
      <xdr:colOff>711200</xdr:colOff>
      <xdr:row>0</xdr:row>
      <xdr:rowOff>393700</xdr:rowOff>
    </xdr:to>
    <xdr:pic>
      <xdr:nvPicPr>
        <xdr:cNvPr id="60776" name="Picture 5">
          <a:hlinkClick xmlns:r="http://schemas.openxmlformats.org/officeDocument/2006/relationships" r:id="rId5"/>
          <a:extLst>
            <a:ext uri="{FF2B5EF4-FFF2-40B4-BE49-F238E27FC236}">
              <a16:creationId xmlns:a16="http://schemas.microsoft.com/office/drawing/2014/main" id="{516B33EE-0E4C-A444-A619-51F2F908C28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4973300" y="88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12</xdr:col>
      <xdr:colOff>203200</xdr:colOff>
      <xdr:row>0</xdr:row>
      <xdr:rowOff>0</xdr:rowOff>
    </xdr:from>
    <xdr:to>
      <xdr:col>12</xdr:col>
      <xdr:colOff>495300</xdr:colOff>
      <xdr:row>0</xdr:row>
      <xdr:rowOff>304800</xdr:rowOff>
    </xdr:to>
    <xdr:pic>
      <xdr:nvPicPr>
        <xdr:cNvPr id="61886" name="Picture 5">
          <a:hlinkClick xmlns:r="http://schemas.openxmlformats.org/officeDocument/2006/relationships" r:id="rId1"/>
          <a:extLst>
            <a:ext uri="{FF2B5EF4-FFF2-40B4-BE49-F238E27FC236}">
              <a16:creationId xmlns:a16="http://schemas.microsoft.com/office/drawing/2014/main" id="{D5951468-DA12-4743-B5C4-5D18534EE3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1887" name="Picture 5">
          <a:hlinkClick xmlns:r="http://schemas.openxmlformats.org/officeDocument/2006/relationships" r:id="rId3"/>
          <a:extLst>
            <a:ext uri="{FF2B5EF4-FFF2-40B4-BE49-F238E27FC236}">
              <a16:creationId xmlns:a16="http://schemas.microsoft.com/office/drawing/2014/main" id="{2362971C-69C0-AF4B-A0DC-3007F4220C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2" name="5 CuadroTexto">
          <a:extLst>
            <a:ext uri="{FF2B5EF4-FFF2-40B4-BE49-F238E27FC236}">
              <a16:creationId xmlns:a16="http://schemas.microsoft.com/office/drawing/2014/main" id="{22A978A8-E55F-7F4A-99A7-9904C12DC04C}"/>
            </a:ext>
          </a:extLst>
        </xdr:cNvPr>
        <xdr:cNvSpPr txBox="1"/>
      </xdr:nvSpPr>
      <xdr:spPr>
        <a:xfrm>
          <a:off x="16896772" y="11546"/>
          <a:ext cx="22464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3</xdr:col>
      <xdr:colOff>437445</xdr:colOff>
      <xdr:row>0</xdr:row>
      <xdr:rowOff>571500</xdr:rowOff>
    </xdr:to>
    <xdr:grpSp>
      <xdr:nvGrpSpPr>
        <xdr:cNvPr id="2" name="Grupo 1">
          <a:extLst>
            <a:ext uri="{FF2B5EF4-FFF2-40B4-BE49-F238E27FC236}">
              <a16:creationId xmlns:a16="http://schemas.microsoft.com/office/drawing/2014/main" id="{E109127B-BA5B-6348-9E3B-23121B0F57C1}"/>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BC24B010-0C4E-43D7-16EC-5EFD494393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7AA0967-1039-4E76-C5F8-1CC6E53DEEC6}"/>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523876</xdr:colOff>
      <xdr:row>0</xdr:row>
      <xdr:rowOff>47626</xdr:rowOff>
    </xdr:from>
    <xdr:to>
      <xdr:col>9</xdr:col>
      <xdr:colOff>346792</xdr:colOff>
      <xdr:row>10</xdr:row>
      <xdr:rowOff>114300</xdr:rowOff>
    </xdr:to>
    <xdr:sp macro="" textlink="">
      <xdr:nvSpPr>
        <xdr:cNvPr id="3" name="Rectángulo redondeado 2">
          <a:extLst>
            <a:ext uri="{FF2B5EF4-FFF2-40B4-BE49-F238E27FC236}">
              <a16:creationId xmlns:a16="http://schemas.microsoft.com/office/drawing/2014/main" id="{51424B2A-D391-014B-B8A4-F267AD596AFC}"/>
            </a:ext>
          </a:extLst>
        </xdr:cNvPr>
        <xdr:cNvSpPr/>
      </xdr:nvSpPr>
      <xdr:spPr>
        <a:xfrm>
          <a:off x="3825876" y="47626"/>
          <a:ext cx="3950416" cy="2847974"/>
        </a:xfrm>
        <a:prstGeom prst="roundRect">
          <a:avLst/>
        </a:prstGeom>
        <a:solidFill>
          <a:srgbClr val="0A29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www.acconsult.net</a:t>
          </a:r>
        </a:p>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contacto@acconsult.net</a:t>
          </a:r>
        </a:p>
        <a:p>
          <a:pPr algn="ctr" eaLnBrk="1" fontAlgn="auto" hangingPunct="1">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spcBef>
              <a:spcPts val="0"/>
            </a:spcBef>
            <a:spcAft>
              <a:spcPts val="0"/>
            </a:spcAft>
            <a:defRPr/>
          </a:pPr>
          <a:br>
            <a:rPr lang="es-CO" sz="1800">
              <a:solidFill>
                <a:schemeClr val="bg1"/>
              </a:solidFill>
              <a:latin typeface="Century Gothic" panose="020B050202020202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4</xdr:col>
      <xdr:colOff>508000</xdr:colOff>
      <xdr:row>11</xdr:row>
      <xdr:rowOff>95250</xdr:rowOff>
    </xdr:from>
    <xdr:to>
      <xdr:col>9</xdr:col>
      <xdr:colOff>317499</xdr:colOff>
      <xdr:row>25</xdr:row>
      <xdr:rowOff>26368</xdr:rowOff>
    </xdr:to>
    <xdr:sp macro="" textlink="">
      <xdr:nvSpPr>
        <xdr:cNvPr id="8" name="Rectángulo redondeado 2">
          <a:extLst>
            <a:ext uri="{FF2B5EF4-FFF2-40B4-BE49-F238E27FC236}">
              <a16:creationId xmlns:a16="http://schemas.microsoft.com/office/drawing/2014/main" id="{6B897858-EAF5-E24F-A4F4-AD6D969659E7}"/>
            </a:ext>
          </a:extLst>
        </xdr:cNvPr>
        <xdr:cNvSpPr/>
      </xdr:nvSpPr>
      <xdr:spPr>
        <a:xfrm>
          <a:off x="3810000" y="3079750"/>
          <a:ext cx="3936999" cy="2775918"/>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www.avgh.org.ve</a:t>
          </a:r>
        </a:p>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informacion@avgh.org.ve</a:t>
          </a:r>
        </a:p>
        <a:p>
          <a:pPr algn="ctr" eaLnBrk="1" fontAlgn="auto" hangingPunct="1">
            <a:lnSpc>
              <a:spcPts val="2000"/>
            </a:lnSpc>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lnSpc>
              <a:spcPts val="2100"/>
            </a:lnSpc>
            <a:spcBef>
              <a:spcPts val="0"/>
            </a:spcBef>
            <a:spcAft>
              <a:spcPts val="0"/>
            </a:spcAft>
            <a:defRPr/>
          </a:pPr>
          <a:r>
            <a:rPr lang="es-CO" sz="1800">
              <a:solidFill>
                <a:schemeClr val="bg1"/>
              </a:solidFill>
              <a:latin typeface="Calibri" panose="020F0502020204030204" pitchFamily="34" charset="0"/>
              <a:cs typeface="Calibri" panose="020F0502020204030204" pitchFamily="34" charset="0"/>
            </a:rPr>
            <a:t>Av. Venezuela</a:t>
          </a:r>
          <a:r>
            <a:rPr lang="es-CO" sz="1800" baseline="0">
              <a:solidFill>
                <a:schemeClr val="bg1"/>
              </a:solidFill>
              <a:latin typeface="Calibri" panose="020F0502020204030204" pitchFamily="34" charset="0"/>
              <a:cs typeface="Calibri" panose="020F0502020204030204" pitchFamily="34" charset="0"/>
            </a:rPr>
            <a:t> de Bello Monte CC El Recreo, Torre sur, Piso 9 Ofc. 9-7</a:t>
          </a:r>
          <a:endParaRPr lang="es-CO" sz="1800">
            <a:solidFill>
              <a:schemeClr val="bg1"/>
            </a:solidFill>
            <a:latin typeface="Calibri" panose="020F0502020204030204" pitchFamily="34" charset="0"/>
            <a:cs typeface="Calibri" panose="020F0502020204030204" pitchFamily="34" charset="0"/>
          </a:endParaRPr>
        </a:p>
        <a:p>
          <a:pPr algn="ctr" eaLnBrk="1" fontAlgn="auto" hangingPunct="1">
            <a:lnSpc>
              <a:spcPts val="1900"/>
            </a:lnSpc>
            <a:spcBef>
              <a:spcPts val="0"/>
            </a:spcBef>
            <a:spcAft>
              <a:spcPts val="0"/>
            </a:spcAft>
            <a:defRPr/>
          </a:pPr>
          <a:br>
            <a:rPr lang="es-CO" sz="1800">
              <a:solidFill>
                <a:schemeClr val="bg1"/>
              </a:solidFill>
              <a:latin typeface="Calibri" panose="020F050202020403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12</xdr:col>
      <xdr:colOff>203200</xdr:colOff>
      <xdr:row>0</xdr:row>
      <xdr:rowOff>0</xdr:rowOff>
    </xdr:from>
    <xdr:to>
      <xdr:col>12</xdr:col>
      <xdr:colOff>495300</xdr:colOff>
      <xdr:row>0</xdr:row>
      <xdr:rowOff>304800</xdr:rowOff>
    </xdr:to>
    <xdr:pic>
      <xdr:nvPicPr>
        <xdr:cNvPr id="63092" name="Picture 5">
          <a:hlinkClick xmlns:r="http://schemas.openxmlformats.org/officeDocument/2006/relationships" r:id="rId1"/>
          <a:extLst>
            <a:ext uri="{FF2B5EF4-FFF2-40B4-BE49-F238E27FC236}">
              <a16:creationId xmlns:a16="http://schemas.microsoft.com/office/drawing/2014/main" id="{5DC61404-9A4B-0A4F-B682-B3ACE60591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3093" name="Picture 5">
          <a:hlinkClick xmlns:r="http://schemas.openxmlformats.org/officeDocument/2006/relationships" r:id="rId3"/>
          <a:extLst>
            <a:ext uri="{FF2B5EF4-FFF2-40B4-BE49-F238E27FC236}">
              <a16:creationId xmlns:a16="http://schemas.microsoft.com/office/drawing/2014/main" id="{894C2CC0-1182-7D44-A0F5-CF9B58C9DA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9" name="5 CuadroTexto">
          <a:extLst>
            <a:ext uri="{FF2B5EF4-FFF2-40B4-BE49-F238E27FC236}">
              <a16:creationId xmlns:a16="http://schemas.microsoft.com/office/drawing/2014/main" id="{EF2A6CC7-FA0F-FB42-A4D9-B23EB8853519}"/>
            </a:ext>
          </a:extLst>
        </xdr:cNvPr>
        <xdr:cNvSpPr txBox="1"/>
      </xdr:nvSpPr>
      <xdr:spPr>
        <a:xfrm>
          <a:off x="12273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editAs="oneCell">
    <xdr:from>
      <xdr:col>0</xdr:col>
      <xdr:colOff>522111</xdr:colOff>
      <xdr:row>16</xdr:row>
      <xdr:rowOff>0</xdr:rowOff>
    </xdr:from>
    <xdr:to>
      <xdr:col>3</xdr:col>
      <xdr:colOff>747887</xdr:colOff>
      <xdr:row>20</xdr:row>
      <xdr:rowOff>129873</xdr:rowOff>
    </xdr:to>
    <xdr:pic>
      <xdr:nvPicPr>
        <xdr:cNvPr id="2" name="Imagen 1">
          <a:extLst>
            <a:ext uri="{FF2B5EF4-FFF2-40B4-BE49-F238E27FC236}">
              <a16:creationId xmlns:a16="http://schemas.microsoft.com/office/drawing/2014/main" id="{620AD378-A79D-2847-BC9E-D131F0B9FAED}"/>
            </a:ext>
          </a:extLst>
        </xdr:cNvPr>
        <xdr:cNvPicPr>
          <a:picLocks noChangeAspect="1"/>
        </xdr:cNvPicPr>
      </xdr:nvPicPr>
      <xdr:blipFill>
        <a:blip xmlns:r="http://schemas.openxmlformats.org/officeDocument/2006/relationships" r:embed="rId4"/>
        <a:stretch>
          <a:fillRect/>
        </a:stretch>
      </xdr:blipFill>
      <xdr:spPr>
        <a:xfrm>
          <a:off x="522111" y="3922889"/>
          <a:ext cx="2723443" cy="920095"/>
        </a:xfrm>
        <a:prstGeom prst="rect">
          <a:avLst/>
        </a:prstGeom>
      </xdr:spPr>
    </xdr:pic>
    <xdr:clientData/>
  </xdr:twoCellAnchor>
  <xdr:twoCellAnchor editAs="oneCell">
    <xdr:from>
      <xdr:col>0</xdr:col>
      <xdr:colOff>451556</xdr:colOff>
      <xdr:row>0</xdr:row>
      <xdr:rowOff>663222</xdr:rowOff>
    </xdr:from>
    <xdr:to>
      <xdr:col>3</xdr:col>
      <xdr:colOff>685979</xdr:colOff>
      <xdr:row>7</xdr:row>
      <xdr:rowOff>169333</xdr:rowOff>
    </xdr:to>
    <xdr:pic>
      <xdr:nvPicPr>
        <xdr:cNvPr id="4" name="Imagen 3">
          <a:extLst>
            <a:ext uri="{FF2B5EF4-FFF2-40B4-BE49-F238E27FC236}">
              <a16:creationId xmlns:a16="http://schemas.microsoft.com/office/drawing/2014/main" id="{F030163C-2365-264B-B429-07863F7130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1556" y="663222"/>
          <a:ext cx="2732090" cy="1651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0"/>
  <dimension ref="A12:I29"/>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2" spans="1:9" ht="24">
      <c r="A12" s="293" t="s">
        <v>418</v>
      </c>
      <c r="B12" s="293"/>
      <c r="C12" s="293"/>
      <c r="D12" s="293"/>
      <c r="E12" s="293"/>
      <c r="F12" s="293"/>
    </row>
    <row r="13" spans="1:9" ht="5" customHeight="1">
      <c r="A13" s="12"/>
      <c r="B13" s="15"/>
      <c r="C13" s="15"/>
      <c r="D13" s="15"/>
      <c r="E13" s="15"/>
      <c r="F13" s="15"/>
    </row>
    <row r="14" spans="1:9" ht="24">
      <c r="A14" s="12" t="s">
        <v>419</v>
      </c>
      <c r="B14" s="15"/>
      <c r="C14" s="15"/>
      <c r="D14" s="15"/>
      <c r="E14" s="15"/>
      <c r="F14" s="15"/>
    </row>
    <row r="15" spans="1:9" ht="5" customHeight="1">
      <c r="A15" s="12"/>
      <c r="B15" s="12"/>
      <c r="C15" s="12"/>
      <c r="D15" s="12"/>
      <c r="E15" s="12"/>
      <c r="F15" s="2"/>
    </row>
    <row r="16" spans="1:9" ht="24">
      <c r="A16" s="12" t="s">
        <v>420</v>
      </c>
      <c r="B16" s="16"/>
      <c r="C16" s="16"/>
      <c r="D16" s="16"/>
      <c r="E16" s="16"/>
      <c r="F16" s="2"/>
      <c r="I16" s="12"/>
    </row>
    <row r="17" spans="1:9" ht="5" customHeight="1">
      <c r="A17" s="12"/>
      <c r="B17" s="12"/>
      <c r="C17" s="12"/>
      <c r="D17" s="12"/>
      <c r="E17" s="12"/>
      <c r="F17" s="2"/>
    </row>
    <row r="18" spans="1:9" ht="24">
      <c r="A18" s="12" t="s">
        <v>0</v>
      </c>
      <c r="B18" s="16"/>
      <c r="C18" s="16"/>
      <c r="D18" s="16"/>
      <c r="E18" s="16"/>
      <c r="F18" s="2"/>
      <c r="I18" s="16"/>
    </row>
    <row r="19" spans="1:9" ht="5" customHeight="1">
      <c r="A19" s="12"/>
      <c r="B19" s="12"/>
      <c r="C19" s="12"/>
      <c r="D19" s="12"/>
      <c r="E19" s="12"/>
      <c r="F19" s="2"/>
    </row>
    <row r="20" spans="1:9" ht="24" customHeight="1">
      <c r="A20" s="12" t="s">
        <v>332</v>
      </c>
      <c r="B20" s="16" t="s">
        <v>333</v>
      </c>
      <c r="C20" s="12"/>
      <c r="D20" s="12"/>
      <c r="E20" s="12"/>
      <c r="F20" s="2"/>
    </row>
    <row r="21" spans="1:9" ht="5" customHeight="1">
      <c r="A21" s="12"/>
      <c r="B21" s="12"/>
      <c r="C21" s="12"/>
      <c r="D21" s="12"/>
      <c r="E21" s="12"/>
      <c r="F21" s="2"/>
    </row>
    <row r="22" spans="1:9" ht="24">
      <c r="A22" s="12" t="s">
        <v>83</v>
      </c>
      <c r="B22" s="16"/>
      <c r="C22" s="16"/>
      <c r="D22" s="16"/>
      <c r="E22" s="16"/>
      <c r="F22" s="2"/>
    </row>
    <row r="23" spans="1:9" ht="5" customHeight="1">
      <c r="A23" s="12"/>
      <c r="B23" s="16"/>
      <c r="C23" s="16"/>
      <c r="D23" s="16"/>
      <c r="E23" s="16"/>
      <c r="F23" s="2"/>
    </row>
    <row r="24" spans="1:9" ht="24">
      <c r="A24" s="12"/>
      <c r="B24" s="16"/>
      <c r="C24" s="16"/>
      <c r="D24" s="16"/>
      <c r="E24" s="16"/>
      <c r="F24" s="2"/>
    </row>
    <row r="29" spans="1:9" ht="17" thickBot="1">
      <c r="A29" s="13"/>
      <c r="B29" s="13"/>
      <c r="C29" s="13"/>
      <c r="D29" s="13"/>
      <c r="E29" s="13"/>
      <c r="F29" s="13"/>
    </row>
  </sheetData>
  <sheetProtection selectLockedCells="1" selectUnlockedCells="1"/>
  <mergeCells count="1">
    <mergeCell ref="A12:F12"/>
  </mergeCells>
  <pageMargins left="0.7" right="0.7" top="0.75" bottom="0.75" header="0.3" footer="0.3"/>
  <pageSetup paperSize="9" orientation="landscape"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N24"/>
  <sheetViews>
    <sheetView showGridLines="0" zoomScale="90" zoomScaleNormal="90" workbookViewId="0"/>
  </sheetViews>
  <sheetFormatPr baseColWidth="10" defaultColWidth="10.83203125" defaultRowHeight="14"/>
  <cols>
    <col min="1" max="3" width="1.83203125" style="116" customWidth="1"/>
    <col min="4" max="6" width="1.83203125" style="117" customWidth="1"/>
    <col min="7" max="8" width="10.83203125" style="117"/>
    <col min="9" max="10" width="14.5" style="89" customWidth="1"/>
    <col min="11" max="11" width="8.6640625" style="89" customWidth="1"/>
    <col min="12" max="12" width="2.6640625" style="89" customWidth="1"/>
    <col min="13" max="16384" width="10.83203125" style="89"/>
  </cols>
  <sheetData>
    <row r="1" spans="1:14" ht="80" customHeight="1">
      <c r="I1" s="90"/>
      <c r="J1" s="90"/>
      <c r="K1" s="118"/>
      <c r="L1" s="91"/>
      <c r="M1" s="295"/>
      <c r="N1" s="295"/>
    </row>
    <row r="2" spans="1:14" ht="40" customHeight="1">
      <c r="B2" s="296"/>
      <c r="C2" s="296"/>
      <c r="D2" s="296"/>
      <c r="E2" s="296"/>
      <c r="F2" s="296"/>
      <c r="G2" s="296"/>
      <c r="H2" s="296"/>
      <c r="I2" s="296"/>
      <c r="J2" s="296"/>
      <c r="K2" s="296"/>
      <c r="L2" s="296"/>
      <c r="M2" s="296"/>
      <c r="N2" s="296"/>
    </row>
    <row r="3" spans="1:14" ht="20" customHeight="1">
      <c r="A3" s="119"/>
      <c r="B3" s="119"/>
      <c r="C3" s="119"/>
      <c r="D3" s="120"/>
      <c r="E3" s="120"/>
      <c r="F3" s="120"/>
      <c r="G3" s="120"/>
      <c r="H3" s="120"/>
    </row>
    <row r="4" spans="1:14" s="122" customFormat="1" ht="20" customHeight="1">
      <c r="A4" s="119" t="s">
        <v>2</v>
      </c>
      <c r="B4" s="297" t="s">
        <v>3</v>
      </c>
      <c r="C4" s="297"/>
      <c r="D4" s="297"/>
      <c r="E4" s="297"/>
      <c r="F4" s="297"/>
      <c r="G4" s="297"/>
      <c r="H4" s="297"/>
    </row>
    <row r="5" spans="1:14" s="122" customFormat="1" ht="20" customHeight="1">
      <c r="A5" s="119" t="s">
        <v>2</v>
      </c>
      <c r="B5" s="294" t="s">
        <v>422</v>
      </c>
      <c r="C5" s="294"/>
      <c r="D5" s="294"/>
      <c r="E5" s="294"/>
      <c r="F5" s="294"/>
      <c r="G5" s="294"/>
      <c r="H5" s="294"/>
      <c r="I5" s="294"/>
      <c r="J5" s="120"/>
    </row>
    <row r="6" spans="1:14" s="122" customFormat="1" ht="20" customHeight="1">
      <c r="A6" s="119"/>
      <c r="B6" s="119" t="s">
        <v>2</v>
      </c>
      <c r="C6" s="297" t="s">
        <v>1</v>
      </c>
      <c r="D6" s="297"/>
      <c r="E6" s="297"/>
      <c r="F6" s="297"/>
      <c r="G6" s="297"/>
      <c r="H6" s="297"/>
      <c r="I6" s="297"/>
      <c r="J6" s="121"/>
    </row>
    <row r="7" spans="1:14" s="122" customFormat="1" ht="20" customHeight="1">
      <c r="A7" s="119" t="s">
        <v>2</v>
      </c>
      <c r="B7" s="294" t="s">
        <v>88</v>
      </c>
      <c r="C7" s="294"/>
      <c r="D7" s="294"/>
      <c r="E7" s="294"/>
      <c r="F7" s="294"/>
      <c r="G7" s="294"/>
      <c r="H7" s="294"/>
    </row>
    <row r="8" spans="1:14" s="122" customFormat="1" ht="20" customHeight="1">
      <c r="A8" s="119"/>
      <c r="B8" s="120" t="s">
        <v>2</v>
      </c>
      <c r="C8" s="297" t="s">
        <v>144</v>
      </c>
      <c r="D8" s="297"/>
      <c r="E8" s="297"/>
      <c r="F8" s="297"/>
      <c r="G8" s="297"/>
      <c r="H8" s="297"/>
      <c r="I8" s="297"/>
      <c r="J8" s="121"/>
    </row>
    <row r="9" spans="1:14" s="122" customFormat="1" ht="20" customHeight="1">
      <c r="A9" s="119"/>
      <c r="B9" s="119" t="s">
        <v>2</v>
      </c>
      <c r="C9" s="297" t="s">
        <v>331</v>
      </c>
      <c r="D9" s="297"/>
      <c r="E9" s="297"/>
      <c r="F9" s="297"/>
      <c r="G9" s="297"/>
      <c r="H9" s="297"/>
      <c r="I9" s="297"/>
      <c r="J9" s="121"/>
      <c r="K9" s="119"/>
    </row>
    <row r="10" spans="1:14" s="122" customFormat="1" ht="20" customHeight="1">
      <c r="A10" s="119" t="s">
        <v>2</v>
      </c>
      <c r="B10" s="294" t="s">
        <v>121</v>
      </c>
      <c r="C10" s="294"/>
      <c r="D10" s="294"/>
      <c r="E10" s="294"/>
      <c r="F10" s="294"/>
      <c r="G10" s="294"/>
      <c r="H10" s="294"/>
      <c r="I10" s="121"/>
      <c r="J10" s="121"/>
      <c r="K10" s="119"/>
    </row>
    <row r="11" spans="1:14" s="122" customFormat="1" ht="20" customHeight="1">
      <c r="A11" s="119"/>
      <c r="B11" s="120" t="s">
        <v>2</v>
      </c>
      <c r="C11" s="297" t="s">
        <v>120</v>
      </c>
      <c r="D11" s="297"/>
      <c r="E11" s="297"/>
      <c r="F11" s="297"/>
      <c r="G11" s="297"/>
      <c r="H11" s="297"/>
      <c r="I11" s="297"/>
      <c r="J11" s="121"/>
      <c r="K11" s="119"/>
    </row>
    <row r="12" spans="1:14" s="122" customFormat="1" ht="20" customHeight="1">
      <c r="A12" s="119"/>
      <c r="B12" s="120" t="s">
        <v>2</v>
      </c>
      <c r="C12" s="297" t="s">
        <v>121</v>
      </c>
      <c r="D12" s="297"/>
      <c r="E12" s="297"/>
      <c r="F12" s="297"/>
      <c r="G12" s="297"/>
      <c r="H12" s="297"/>
      <c r="I12" s="297"/>
      <c r="J12" s="121"/>
      <c r="K12" s="119"/>
    </row>
    <row r="13" spans="1:14" s="122" customFormat="1" ht="20" customHeight="1">
      <c r="A13" s="119" t="s">
        <v>2</v>
      </c>
      <c r="B13" s="294" t="s">
        <v>62</v>
      </c>
      <c r="C13" s="294"/>
      <c r="D13" s="294"/>
      <c r="E13" s="294"/>
      <c r="F13" s="294"/>
      <c r="G13" s="294"/>
      <c r="H13" s="294"/>
      <c r="I13" s="119"/>
      <c r="J13" s="119"/>
      <c r="K13" s="119"/>
    </row>
    <row r="14" spans="1:14" s="122" customFormat="1" ht="20" customHeight="1">
      <c r="A14" s="119"/>
      <c r="B14" s="120" t="s">
        <v>2</v>
      </c>
      <c r="C14" s="298" t="s">
        <v>75</v>
      </c>
      <c r="D14" s="298"/>
      <c r="E14" s="298"/>
      <c r="F14" s="298"/>
      <c r="G14" s="298"/>
      <c r="H14" s="298"/>
      <c r="I14" s="298"/>
      <c r="J14" s="298"/>
      <c r="K14" s="298"/>
    </row>
    <row r="15" spans="1:14" s="122" customFormat="1" ht="20" customHeight="1">
      <c r="A15" s="119"/>
      <c r="B15" s="120" t="s">
        <v>2</v>
      </c>
      <c r="C15" s="298" t="s">
        <v>145</v>
      </c>
      <c r="D15" s="298"/>
      <c r="E15" s="298"/>
      <c r="F15" s="298"/>
      <c r="G15" s="298"/>
      <c r="H15" s="298"/>
      <c r="I15" s="298"/>
      <c r="J15" s="298"/>
      <c r="K15" s="298"/>
    </row>
    <row r="16" spans="1:14" s="122" customFormat="1" ht="20" customHeight="1">
      <c r="A16" s="119"/>
      <c r="B16" s="120" t="s">
        <v>2</v>
      </c>
      <c r="C16" s="298" t="s">
        <v>421</v>
      </c>
      <c r="D16" s="298"/>
      <c r="E16" s="298"/>
      <c r="F16" s="298"/>
      <c r="G16" s="298"/>
      <c r="H16" s="298"/>
      <c r="I16" s="298"/>
      <c r="J16" s="298"/>
      <c r="K16" s="298"/>
    </row>
    <row r="17" spans="1:14" s="122" customFormat="1" ht="20" customHeight="1">
      <c r="A17" s="119" t="s">
        <v>2</v>
      </c>
      <c r="B17" s="294" t="s">
        <v>124</v>
      </c>
      <c r="C17" s="294"/>
      <c r="D17" s="294"/>
      <c r="E17" s="294"/>
      <c r="F17" s="294"/>
      <c r="G17" s="294"/>
      <c r="H17" s="294"/>
      <c r="I17" s="123"/>
      <c r="J17" s="123"/>
      <c r="K17" s="123"/>
    </row>
    <row r="18" spans="1:14" s="122" customFormat="1" ht="20" customHeight="1">
      <c r="A18" s="119"/>
      <c r="B18" s="120" t="s">
        <v>2</v>
      </c>
      <c r="C18" s="298" t="s">
        <v>126</v>
      </c>
      <c r="D18" s="298"/>
      <c r="E18" s="298"/>
      <c r="F18" s="298"/>
      <c r="G18" s="298"/>
      <c r="H18" s="298"/>
      <c r="I18" s="298"/>
      <c r="J18" s="298"/>
      <c r="K18" s="298"/>
    </row>
    <row r="19" spans="1:14" s="122" customFormat="1" ht="20" customHeight="1">
      <c r="A19" s="119"/>
      <c r="B19" s="120" t="s">
        <v>2</v>
      </c>
      <c r="C19" s="298" t="s">
        <v>146</v>
      </c>
      <c r="D19" s="298"/>
      <c r="E19" s="298"/>
      <c r="F19" s="298"/>
      <c r="G19" s="298"/>
      <c r="H19" s="298"/>
      <c r="I19" s="298"/>
      <c r="J19" s="298"/>
      <c r="K19" s="298"/>
    </row>
    <row r="20" spans="1:14" s="122" customFormat="1" ht="20" customHeight="1">
      <c r="A20" s="119"/>
      <c r="B20" s="119"/>
      <c r="C20" s="119" t="s">
        <v>2</v>
      </c>
      <c r="D20" s="299" t="s">
        <v>4</v>
      </c>
      <c r="E20" s="299"/>
      <c r="F20" s="299"/>
      <c r="G20" s="299"/>
      <c r="H20" s="299"/>
    </row>
    <row r="21" spans="1:14" s="122" customFormat="1" ht="20" customHeight="1">
      <c r="A21" s="119"/>
      <c r="B21" s="119"/>
      <c r="C21" s="119"/>
      <c r="D21" s="120" t="s">
        <v>2</v>
      </c>
      <c r="E21" s="297" t="s">
        <v>4</v>
      </c>
      <c r="F21" s="297"/>
      <c r="G21" s="297"/>
      <c r="H21" s="297"/>
    </row>
    <row r="22" spans="1:14" s="122" customFormat="1" ht="20" customHeight="1">
      <c r="A22" s="119"/>
      <c r="B22" s="119"/>
      <c r="C22" s="119"/>
      <c r="D22" s="120" t="s">
        <v>2</v>
      </c>
      <c r="E22" s="297" t="s">
        <v>5</v>
      </c>
      <c r="F22" s="297"/>
      <c r="G22" s="297"/>
      <c r="H22" s="297"/>
    </row>
    <row r="23" spans="1:14" s="122" customFormat="1" ht="20" customHeight="1">
      <c r="A23" s="119"/>
      <c r="B23" s="119"/>
      <c r="C23" s="119"/>
      <c r="D23" s="120" t="s">
        <v>2</v>
      </c>
      <c r="E23" s="297" t="s">
        <v>6</v>
      </c>
      <c r="F23" s="297"/>
      <c r="G23" s="297"/>
      <c r="H23" s="297"/>
    </row>
    <row r="24" spans="1:14">
      <c r="K24" s="124"/>
      <c r="L24" s="124"/>
      <c r="M24" s="124"/>
      <c r="N24" s="124"/>
    </row>
  </sheetData>
  <sheetProtection password="B53E" sheet="1" objects="1" scenarios="1" formatCells="0" formatColumns="0" formatRows="0" insertColumns="0" insertRows="0"/>
  <mergeCells count="22">
    <mergeCell ref="C9:I9"/>
    <mergeCell ref="C8:I8"/>
    <mergeCell ref="C14:K14"/>
    <mergeCell ref="E23:H23"/>
    <mergeCell ref="D20:H20"/>
    <mergeCell ref="E21:H21"/>
    <mergeCell ref="E22:H22"/>
    <mergeCell ref="C18:K18"/>
    <mergeCell ref="B10:H10"/>
    <mergeCell ref="C11:I11"/>
    <mergeCell ref="C12:I12"/>
    <mergeCell ref="B17:H17"/>
    <mergeCell ref="C19:K19"/>
    <mergeCell ref="C15:K15"/>
    <mergeCell ref="B13:H13"/>
    <mergeCell ref="C16:K16"/>
    <mergeCell ref="B7:H7"/>
    <mergeCell ref="M1:N1"/>
    <mergeCell ref="B2:N2"/>
    <mergeCell ref="B5:I5"/>
    <mergeCell ref="B4:H4"/>
    <mergeCell ref="C6:I6"/>
  </mergeCells>
  <hyperlinks>
    <hyperlink ref="E21:H21" location="'Acerca de AC Consulting '!A1" display="ACERCA DE AC CONSULTING" xr:uid="{00000000-0004-0000-0100-000004000000}"/>
    <hyperlink ref="E22:H22" location="'Portafolio de Productos'!A1" display="PORTAFOLIO DE PRODUCTOS" xr:uid="{00000000-0004-0000-0100-000005000000}"/>
    <hyperlink ref="E23:H23" location="Contacto!A1" display="CONTACTO" xr:uid="{00000000-0004-0000-0100-000006000000}"/>
    <hyperlink ref="C14:H14" location="Beneficios!A1" display="BENEFICIOS VARIOS" xr:uid="{00000000-0004-0000-0100-00000C000000}"/>
    <hyperlink ref="C14:K14" location="'Análisis de Competitividad'!A1" display="ANÁLISIS DE COMPETITIVIDAD EXTERNA" xr:uid="{00000000-0004-0000-0100-00000D000000}"/>
    <hyperlink ref="B4:H4" location="Metodologia!A1" display="METODOLOGÍA" xr:uid="{B08E0882-B2D3-A744-98CC-4934CC4D439F}"/>
    <hyperlink ref="C6:I6" location="'Empresas Participantes'!A1" display="EMPRESAS PARTICIPANTES" xr:uid="{173859B0-0BD8-DC43-9E68-FC15562BA490}"/>
    <hyperlink ref="C8:G8" location="'Distribución de Compensación'!A1" display="DISTRIBUCIÓN DE COMPENSACIÓN" xr:uid="{3513A0B8-3473-6B41-9462-5A73B3D382E9}"/>
    <hyperlink ref="C8:I8" location="'Mapeo de Cargos'!A1" display="MAPEO DE CARGOS" xr:uid="{B543620B-B291-AC4C-858E-765F612A6E54}"/>
    <hyperlink ref="C9:I9" location="'Data Empresa'!A1" display="DATA EMPRESA" xr:uid="{22D69C17-00E4-8D4D-AE49-0F91C7E0BD1A}"/>
    <hyperlink ref="C15:H15" location="Beneficios!A1" display="BENEFICIOS VARIOS" xr:uid="{D472944E-FF16-EE4B-BB11-DE23750892D2}"/>
    <hyperlink ref="C15:K15" location="'Mapa de Calor'!A1" display="MAPA DE CALOR" xr:uid="{A7FEA006-BBFE-4A48-8F40-7FDF6AAEAB58}"/>
    <hyperlink ref="C17:K17" location="'Modelo Propuesta de Ajuste'!A1" display="MODELO PROPUESTA DE AJUSTE" xr:uid="{B5F57394-0735-6A4B-9EFF-645140C15F44}"/>
    <hyperlink ref="C19:H19" location="Beneficios!A1" display="BENEFICIOS VARIOS" xr:uid="{A6A6A11A-519F-D34C-9EEC-FC9B61CCA2C0}"/>
    <hyperlink ref="C19:K19" location="'Simulador de Ajuste Salarial'!A1" display="SIMULADOR DE AJUSTE SALARIAL" xr:uid="{D1090E5D-E3B8-E645-BB06-F2A3E3BB14F2}"/>
    <hyperlink ref="C18:H18" location="Beneficios!A1" display="BENEFICIOS VARIOS" xr:uid="{0F674B73-AB80-5A40-A5B8-B3E70A7A1CFA}"/>
    <hyperlink ref="C18:K18" location="'ABC (Propuesta de Ajuste)'!A1" display="ABC" xr:uid="{FBA57288-7C29-BA4B-888F-2CC0C810DB56}"/>
    <hyperlink ref="C11:G11" location="'Distribución de Compensación'!A1" display="DISTRIBUCIÓN DE COMPENSACIÓN" xr:uid="{9AD08BC3-5825-1248-AFFA-978347BA8D71}"/>
    <hyperlink ref="C11:I11" location="'Analisis de Dispersión'!A1" display="ANÁLISIS DE DISPERSIÓN" xr:uid="{672214EF-B5DA-BB46-8FF2-FE410857201A}"/>
    <hyperlink ref="C12:G12" location="'Distribución de Compensación'!A1" display="DISTRIBUCIÓN DE COMPENSACIÓN" xr:uid="{E8317F8E-35F3-FC41-BC51-D6D72EE0CC6D}"/>
    <hyperlink ref="C12:I12" location="'Analisis de Equidad Interna'!A1" display="ANÁLISIS DE EQUIDAD INTERNA" xr:uid="{48EC7280-CB13-244E-906B-3E101CA3C3EF}"/>
    <hyperlink ref="C16:H16" location="Beneficios!A1" display="BENEFICIOS VARIOS" xr:uid="{5B392D06-E1DD-E649-9E9D-E0F33F6E6041}"/>
    <hyperlink ref="C16:K16" location="'Distribución de Compensación'!A1" display="DISTRIBUCIÓN DE COMPENSACIÓN" xr:uid="{E19D5D94-6B4E-8040-921D-6E13C9951AF9}"/>
  </hyperlinks>
  <printOptions horizontalCentered="1" verticalCentered="1"/>
  <pageMargins left="0.7" right="0.7" top="0" bottom="0" header="0" footer="0.3"/>
  <pageSetup paperSize="9" orientation="landscape"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Q42"/>
  <sheetViews>
    <sheetView showGridLines="0" zoomScale="90" zoomScaleNormal="90" workbookViewId="0"/>
  </sheetViews>
  <sheetFormatPr baseColWidth="10" defaultColWidth="10.83203125" defaultRowHeight="14"/>
  <cols>
    <col min="1" max="1" width="1.83203125" style="49" customWidth="1"/>
    <col min="2" max="2" width="1.83203125" style="50" customWidth="1"/>
    <col min="3" max="3" width="27.83203125" style="50" customWidth="1"/>
    <col min="4" max="4" width="11" style="51" customWidth="1"/>
    <col min="5" max="5" width="10.83203125" style="50"/>
    <col min="6" max="6" width="8.6640625" style="50" customWidth="1"/>
    <col min="7" max="7" width="2.6640625" style="50" customWidth="1"/>
    <col min="8" max="8" width="10.83203125" style="50" customWidth="1"/>
    <col min="9" max="9" width="12.6640625" style="50" customWidth="1"/>
    <col min="10" max="14" width="10.83203125" style="50"/>
    <col min="15" max="16384" width="10.83203125" style="38"/>
  </cols>
  <sheetData>
    <row r="1" spans="1:17" ht="80" customHeight="1">
      <c r="F1" s="52"/>
      <c r="G1" s="53"/>
      <c r="H1" s="302"/>
      <c r="I1" s="302"/>
      <c r="J1" s="54"/>
    </row>
    <row r="2" spans="1:17" ht="40" customHeight="1"/>
    <row r="3" spans="1:17" ht="20" customHeight="1">
      <c r="A3" s="53"/>
      <c r="B3" s="53"/>
      <c r="C3" s="53"/>
      <c r="D3" s="53"/>
      <c r="E3" s="53"/>
      <c r="F3" s="53"/>
      <c r="G3" s="53"/>
      <c r="H3" s="53"/>
      <c r="I3" s="53"/>
      <c r="J3" s="55"/>
      <c r="K3" s="55"/>
      <c r="L3" s="55"/>
      <c r="M3" s="55"/>
    </row>
    <row r="4" spans="1:17" s="53" customFormat="1" ht="58" customHeight="1">
      <c r="A4" s="56" t="s">
        <v>2</v>
      </c>
      <c r="B4" s="301" t="s">
        <v>97</v>
      </c>
      <c r="C4" s="301"/>
      <c r="D4" s="301"/>
      <c r="E4" s="301"/>
      <c r="F4" s="301"/>
      <c r="G4" s="301"/>
      <c r="H4" s="301"/>
      <c r="I4" s="301"/>
      <c r="J4" s="57"/>
      <c r="K4" s="57"/>
      <c r="L4" s="57"/>
      <c r="M4" s="57"/>
      <c r="N4" s="57"/>
    </row>
    <row r="5" spans="1:17" s="53" customFormat="1" ht="25.5" customHeight="1">
      <c r="A5" s="56"/>
      <c r="B5" s="301"/>
      <c r="C5" s="301"/>
      <c r="D5" s="301"/>
      <c r="E5" s="301"/>
      <c r="F5" s="301"/>
      <c r="G5" s="301"/>
      <c r="H5" s="301"/>
      <c r="I5" s="301"/>
      <c r="J5" s="57"/>
      <c r="K5" s="57"/>
      <c r="L5" s="57"/>
      <c r="M5" s="57"/>
      <c r="N5" s="57"/>
    </row>
    <row r="6" spans="1:17">
      <c r="B6" s="303" t="s">
        <v>65</v>
      </c>
      <c r="C6" s="303"/>
      <c r="D6" s="303"/>
      <c r="E6" s="303"/>
      <c r="F6" s="303"/>
      <c r="G6" s="303"/>
      <c r="H6" s="303"/>
      <c r="I6" s="57"/>
      <c r="J6" s="58"/>
      <c r="K6" s="58"/>
      <c r="L6" s="58"/>
      <c r="M6" s="58"/>
      <c r="N6" s="58"/>
    </row>
    <row r="7" spans="1:17">
      <c r="A7" s="49" t="s">
        <v>2</v>
      </c>
      <c r="B7" s="300" t="s">
        <v>284</v>
      </c>
      <c r="C7" s="300"/>
      <c r="D7" s="300"/>
      <c r="E7" s="300"/>
      <c r="F7" s="300"/>
      <c r="G7" s="300"/>
      <c r="H7" s="300"/>
      <c r="I7" s="300"/>
      <c r="J7" s="300"/>
      <c r="K7" s="300"/>
      <c r="L7" s="300"/>
      <c r="M7" s="300"/>
      <c r="N7" s="300"/>
      <c r="O7" s="300"/>
      <c r="P7" s="300"/>
      <c r="Q7" s="300"/>
    </row>
    <row r="8" spans="1:17" ht="90" customHeight="1">
      <c r="B8" s="136" t="s">
        <v>2</v>
      </c>
      <c r="C8" s="304" t="s">
        <v>288</v>
      </c>
      <c r="D8" s="304"/>
      <c r="E8" s="304"/>
      <c r="F8" s="304"/>
      <c r="G8" s="304"/>
      <c r="H8" s="304"/>
      <c r="I8" s="304"/>
      <c r="J8" s="58"/>
      <c r="K8" s="58"/>
      <c r="L8" s="58"/>
      <c r="M8" s="58"/>
      <c r="N8" s="58"/>
    </row>
    <row r="9" spans="1:17" ht="90" customHeight="1">
      <c r="B9" s="136" t="s">
        <v>2</v>
      </c>
      <c r="C9" s="304" t="s">
        <v>287</v>
      </c>
      <c r="D9" s="304"/>
      <c r="E9" s="304"/>
      <c r="F9" s="304"/>
      <c r="G9" s="304"/>
      <c r="H9" s="304"/>
      <c r="I9" s="304"/>
      <c r="J9" s="58"/>
      <c r="K9" s="58"/>
      <c r="L9" s="58"/>
      <c r="M9" s="58"/>
      <c r="N9" s="58"/>
    </row>
    <row r="10" spans="1:17" ht="90" customHeight="1">
      <c r="B10" s="136" t="s">
        <v>2</v>
      </c>
      <c r="C10" s="304" t="s">
        <v>286</v>
      </c>
      <c r="D10" s="304"/>
      <c r="E10" s="304"/>
      <c r="F10" s="304"/>
      <c r="G10" s="304"/>
      <c r="H10" s="304"/>
      <c r="I10" s="304"/>
      <c r="J10" s="58"/>
      <c r="K10" s="58"/>
      <c r="L10" s="58"/>
      <c r="M10" s="58"/>
      <c r="N10" s="58"/>
    </row>
    <row r="11" spans="1:17" ht="90" customHeight="1">
      <c r="B11" s="136" t="s">
        <v>2</v>
      </c>
      <c r="C11" s="304" t="s">
        <v>285</v>
      </c>
      <c r="D11" s="304"/>
      <c r="E11" s="304"/>
      <c r="F11" s="304"/>
      <c r="G11" s="304"/>
      <c r="H11" s="304"/>
      <c r="I11" s="304"/>
      <c r="J11" s="58"/>
      <c r="K11" s="58"/>
      <c r="L11" s="58"/>
      <c r="M11" s="58"/>
      <c r="N11" s="58"/>
    </row>
    <row r="12" spans="1:17">
      <c r="B12" s="134"/>
      <c r="C12" s="134"/>
      <c r="D12" s="134"/>
      <c r="E12" s="134"/>
      <c r="F12" s="134"/>
      <c r="G12" s="134"/>
      <c r="H12" s="134"/>
      <c r="I12" s="57"/>
      <c r="J12" s="58"/>
      <c r="K12" s="58"/>
      <c r="L12" s="58"/>
      <c r="M12" s="58"/>
      <c r="N12" s="58"/>
    </row>
    <row r="13" spans="1:17">
      <c r="A13" s="49" t="s">
        <v>2</v>
      </c>
      <c r="B13" s="300" t="s">
        <v>81</v>
      </c>
      <c r="C13" s="300"/>
      <c r="D13" s="300"/>
      <c r="E13" s="300"/>
      <c r="F13" s="300"/>
      <c r="G13" s="300"/>
      <c r="H13" s="300"/>
      <c r="I13" s="300"/>
      <c r="J13" s="300"/>
      <c r="K13" s="300"/>
      <c r="L13" s="300"/>
      <c r="M13" s="300"/>
      <c r="N13" s="300"/>
      <c r="O13" s="300"/>
      <c r="P13" s="300"/>
      <c r="Q13" s="300"/>
    </row>
    <row r="14" spans="1:17" s="61" customFormat="1" ht="51" customHeight="1">
      <c r="A14" s="60"/>
      <c r="B14" s="59" t="s">
        <v>2</v>
      </c>
      <c r="C14" s="300" t="s">
        <v>91</v>
      </c>
      <c r="D14" s="300"/>
      <c r="E14" s="300"/>
      <c r="F14" s="300"/>
      <c r="G14" s="300"/>
      <c r="H14" s="300"/>
      <c r="I14" s="300"/>
      <c r="J14" s="58"/>
      <c r="K14" s="58"/>
      <c r="L14" s="58"/>
      <c r="M14" s="58"/>
      <c r="N14" s="58"/>
      <c r="O14" s="58"/>
      <c r="P14" s="58"/>
      <c r="Q14" s="58"/>
    </row>
    <row r="15" spans="1:17" s="61" customFormat="1" ht="51" customHeight="1">
      <c r="A15" s="60"/>
      <c r="B15" s="59" t="s">
        <v>2</v>
      </c>
      <c r="C15" s="300" t="s">
        <v>92</v>
      </c>
      <c r="D15" s="300"/>
      <c r="E15" s="300"/>
      <c r="F15" s="300"/>
      <c r="G15" s="300"/>
      <c r="H15" s="300"/>
      <c r="I15" s="300"/>
      <c r="J15" s="58"/>
      <c r="K15" s="58"/>
      <c r="L15" s="58"/>
      <c r="M15" s="58"/>
      <c r="N15" s="58"/>
      <c r="O15" s="58"/>
      <c r="P15" s="58"/>
      <c r="Q15" s="58"/>
    </row>
    <row r="16" spans="1:17" s="61" customFormat="1" ht="38" customHeight="1">
      <c r="A16" s="60"/>
      <c r="B16" s="59" t="s">
        <v>2</v>
      </c>
      <c r="C16" s="300" t="s">
        <v>93</v>
      </c>
      <c r="D16" s="300"/>
      <c r="E16" s="300"/>
      <c r="F16" s="300"/>
      <c r="G16" s="300"/>
      <c r="H16" s="300"/>
      <c r="I16" s="300"/>
      <c r="J16" s="58"/>
      <c r="K16" s="58"/>
      <c r="L16" s="58"/>
      <c r="M16" s="58"/>
      <c r="N16" s="58"/>
      <c r="O16" s="58"/>
      <c r="P16" s="58"/>
      <c r="Q16" s="58"/>
    </row>
    <row r="17" spans="1:17" s="61" customFormat="1" ht="51" customHeight="1">
      <c r="A17" s="60"/>
      <c r="B17" s="59" t="s">
        <v>2</v>
      </c>
      <c r="C17" s="300" t="s">
        <v>94</v>
      </c>
      <c r="D17" s="300"/>
      <c r="E17" s="300"/>
      <c r="F17" s="300"/>
      <c r="G17" s="300"/>
      <c r="H17" s="300"/>
      <c r="I17" s="300"/>
      <c r="J17" s="58"/>
      <c r="K17" s="58"/>
      <c r="L17" s="58"/>
      <c r="M17" s="58"/>
      <c r="N17" s="58"/>
      <c r="O17" s="58"/>
      <c r="P17" s="58"/>
      <c r="Q17" s="58"/>
    </row>
    <row r="18" spans="1:17" s="61" customFormat="1" ht="51" customHeight="1">
      <c r="A18" s="60"/>
      <c r="B18" s="59" t="s">
        <v>2</v>
      </c>
      <c r="C18" s="300" t="s">
        <v>95</v>
      </c>
      <c r="D18" s="300"/>
      <c r="E18" s="300"/>
      <c r="F18" s="300"/>
      <c r="G18" s="300"/>
      <c r="H18" s="300"/>
      <c r="I18" s="300"/>
      <c r="J18" s="58"/>
      <c r="K18" s="58"/>
      <c r="L18" s="58"/>
      <c r="M18" s="58"/>
      <c r="N18" s="58"/>
      <c r="O18" s="58"/>
      <c r="P18" s="58"/>
      <c r="Q18" s="58"/>
    </row>
    <row r="19" spans="1:17">
      <c r="A19" s="49" t="s">
        <v>2</v>
      </c>
      <c r="B19" s="300" t="s">
        <v>76</v>
      </c>
      <c r="C19" s="300"/>
      <c r="D19" s="300"/>
      <c r="E19" s="300"/>
      <c r="F19" s="300"/>
      <c r="G19" s="300"/>
      <c r="H19" s="300"/>
      <c r="I19" s="300"/>
      <c r="J19" s="300"/>
      <c r="K19" s="300"/>
      <c r="L19" s="300"/>
      <c r="M19" s="300"/>
      <c r="N19" s="300"/>
      <c r="O19" s="300"/>
      <c r="P19" s="300"/>
      <c r="Q19" s="300"/>
    </row>
    <row r="20" spans="1:17" ht="20" customHeight="1">
      <c r="B20" s="59" t="s">
        <v>2</v>
      </c>
      <c r="C20" s="300" t="s">
        <v>80</v>
      </c>
      <c r="D20" s="300"/>
      <c r="E20" s="300"/>
      <c r="F20" s="300"/>
      <c r="G20" s="300"/>
      <c r="H20" s="300"/>
      <c r="I20" s="300"/>
      <c r="J20" s="300"/>
      <c r="K20" s="300"/>
      <c r="L20" s="300"/>
      <c r="M20" s="300"/>
      <c r="N20" s="300"/>
      <c r="O20" s="300"/>
      <c r="P20" s="300"/>
      <c r="Q20" s="300"/>
    </row>
    <row r="21" spans="1:17" ht="20" customHeight="1">
      <c r="B21" s="59" t="s">
        <v>2</v>
      </c>
      <c r="C21" s="300" t="s">
        <v>79</v>
      </c>
      <c r="D21" s="300"/>
      <c r="E21" s="300"/>
      <c r="F21" s="300"/>
      <c r="G21" s="300"/>
      <c r="H21" s="300"/>
      <c r="I21" s="300"/>
      <c r="J21" s="300"/>
      <c r="K21" s="300"/>
      <c r="L21" s="300"/>
      <c r="M21" s="300"/>
      <c r="N21" s="300"/>
      <c r="O21" s="300"/>
      <c r="P21" s="300"/>
      <c r="Q21" s="300"/>
    </row>
    <row r="22" spans="1:17" ht="20" customHeight="1">
      <c r="B22" s="59" t="s">
        <v>2</v>
      </c>
      <c r="C22" s="300" t="s">
        <v>82</v>
      </c>
      <c r="D22" s="300"/>
      <c r="E22" s="300"/>
      <c r="F22" s="300"/>
      <c r="G22" s="300"/>
      <c r="H22" s="300"/>
      <c r="I22" s="300"/>
      <c r="J22" s="300"/>
      <c r="K22" s="300"/>
      <c r="L22" s="300"/>
      <c r="M22" s="300"/>
      <c r="N22" s="300"/>
      <c r="O22" s="300"/>
      <c r="P22" s="300"/>
      <c r="Q22" s="300"/>
    </row>
    <row r="23" spans="1:17" ht="20" customHeight="1">
      <c r="B23" s="59" t="s">
        <v>2</v>
      </c>
      <c r="C23" s="300" t="s">
        <v>78</v>
      </c>
      <c r="D23" s="300"/>
      <c r="E23" s="300"/>
      <c r="F23" s="300"/>
      <c r="G23" s="300"/>
      <c r="H23" s="300"/>
      <c r="I23" s="300"/>
      <c r="J23" s="300"/>
      <c r="K23" s="300"/>
      <c r="L23" s="300"/>
      <c r="M23" s="300"/>
      <c r="N23" s="300"/>
      <c r="O23" s="300"/>
      <c r="P23" s="300"/>
      <c r="Q23" s="300"/>
    </row>
    <row r="24" spans="1:17" ht="20" customHeight="1">
      <c r="B24" s="59" t="s">
        <v>2</v>
      </c>
      <c r="C24" s="300" t="s">
        <v>77</v>
      </c>
      <c r="D24" s="300"/>
      <c r="E24" s="300"/>
      <c r="F24" s="300"/>
      <c r="G24" s="300"/>
      <c r="H24" s="300"/>
      <c r="I24" s="300"/>
      <c r="J24" s="300"/>
      <c r="K24" s="300"/>
      <c r="L24" s="300"/>
      <c r="M24" s="300"/>
      <c r="N24" s="300"/>
      <c r="O24" s="300"/>
      <c r="P24" s="300"/>
      <c r="Q24" s="300"/>
    </row>
    <row r="25" spans="1:17" ht="33" customHeight="1">
      <c r="B25" s="59"/>
      <c r="C25" s="59"/>
      <c r="D25" s="59"/>
      <c r="E25" s="59"/>
      <c r="F25" s="59"/>
      <c r="G25" s="60"/>
      <c r="H25" s="60"/>
      <c r="I25" s="60"/>
      <c r="J25" s="60"/>
      <c r="K25" s="38"/>
      <c r="L25" s="59"/>
      <c r="M25" s="59"/>
      <c r="N25" s="59"/>
    </row>
    <row r="26" spans="1:17" ht="33" customHeight="1">
      <c r="B26" s="59"/>
      <c r="C26" s="59"/>
      <c r="D26" s="59"/>
      <c r="E26" s="59"/>
      <c r="F26" s="60"/>
      <c r="G26" s="60"/>
      <c r="H26" s="60"/>
      <c r="I26" s="60"/>
      <c r="J26" s="38"/>
      <c r="K26" s="59"/>
      <c r="L26" s="59"/>
      <c r="M26" s="59"/>
      <c r="N26" s="59"/>
    </row>
    <row r="27" spans="1:17" ht="33" customHeight="1">
      <c r="B27" s="59"/>
      <c r="C27" s="59"/>
      <c r="D27" s="59"/>
      <c r="E27" s="59"/>
      <c r="F27" s="59"/>
      <c r="G27" s="59"/>
      <c r="H27" s="59"/>
      <c r="I27" s="59"/>
      <c r="J27" s="59"/>
      <c r="K27" s="59"/>
      <c r="L27" s="59"/>
      <c r="M27" s="59"/>
      <c r="N27" s="59"/>
    </row>
    <row r="28" spans="1:17" ht="33" customHeight="1">
      <c r="B28" s="59"/>
      <c r="C28" s="59"/>
      <c r="D28" s="59"/>
      <c r="E28" s="59"/>
      <c r="F28" s="59"/>
      <c r="G28" s="59"/>
      <c r="H28" s="59"/>
      <c r="I28" s="59"/>
      <c r="J28" s="59"/>
      <c r="K28" s="59"/>
      <c r="L28" s="59"/>
      <c r="M28" s="59"/>
      <c r="N28" s="59"/>
    </row>
    <row r="29" spans="1:17" ht="33" customHeight="1">
      <c r="B29" s="59"/>
      <c r="C29" s="59"/>
      <c r="D29" s="59"/>
      <c r="E29" s="59"/>
      <c r="F29" s="59"/>
      <c r="G29" s="59"/>
      <c r="H29" s="59"/>
      <c r="I29" s="59"/>
      <c r="J29" s="59"/>
      <c r="K29" s="59"/>
      <c r="L29" s="59"/>
      <c r="M29" s="59"/>
      <c r="N29" s="59"/>
    </row>
    <row r="30" spans="1:17" ht="33" customHeight="1">
      <c r="B30" s="59"/>
      <c r="C30" s="59"/>
      <c r="D30" s="59"/>
      <c r="E30" s="59"/>
      <c r="F30" s="59"/>
      <c r="G30" s="59"/>
      <c r="H30" s="59"/>
      <c r="I30" s="59"/>
      <c r="J30" s="59"/>
      <c r="K30" s="59"/>
      <c r="L30" s="59"/>
      <c r="M30" s="59"/>
      <c r="N30" s="59"/>
    </row>
    <row r="31" spans="1:17" ht="18.75" customHeight="1">
      <c r="B31" s="59"/>
      <c r="C31" s="59"/>
      <c r="D31" s="59"/>
      <c r="E31" s="59"/>
      <c r="F31" s="59"/>
      <c r="G31" s="59"/>
      <c r="H31" s="59"/>
      <c r="I31" s="59"/>
      <c r="J31" s="59"/>
      <c r="K31" s="59"/>
      <c r="L31" s="59"/>
      <c r="M31" s="59"/>
      <c r="N31" s="59"/>
    </row>
    <row r="32" spans="1:17">
      <c r="A32" s="49" t="s">
        <v>2</v>
      </c>
      <c r="B32" s="59"/>
      <c r="C32" s="59"/>
      <c r="D32" s="59"/>
      <c r="E32" s="59"/>
      <c r="F32" s="59"/>
      <c r="G32" s="59"/>
      <c r="H32" s="59"/>
      <c r="I32" s="59"/>
      <c r="J32" s="59"/>
      <c r="K32" s="59"/>
      <c r="L32" s="59"/>
      <c r="M32" s="59"/>
      <c r="N32" s="59"/>
    </row>
    <row r="33" spans="1:14">
      <c r="B33" s="59"/>
      <c r="C33" s="59"/>
      <c r="D33" s="59"/>
      <c r="E33" s="59"/>
      <c r="F33" s="59"/>
      <c r="G33" s="59"/>
      <c r="H33" s="59"/>
      <c r="I33" s="59"/>
      <c r="J33" s="59"/>
      <c r="K33" s="59"/>
      <c r="L33" s="59"/>
      <c r="M33" s="59"/>
      <c r="N33" s="59"/>
    </row>
    <row r="34" spans="1:14">
      <c r="B34" s="59"/>
      <c r="C34" s="59"/>
      <c r="D34" s="59"/>
      <c r="E34" s="59"/>
      <c r="F34" s="59"/>
      <c r="G34" s="59"/>
      <c r="H34" s="59"/>
      <c r="I34" s="59"/>
      <c r="J34" s="59"/>
      <c r="K34" s="59"/>
      <c r="L34" s="59"/>
      <c r="M34" s="59"/>
      <c r="N34" s="59"/>
    </row>
    <row r="35" spans="1:14" ht="19" customHeight="1">
      <c r="B35" s="59"/>
      <c r="C35" s="59"/>
      <c r="D35" s="59"/>
      <c r="E35" s="59"/>
      <c r="F35" s="59"/>
      <c r="G35" s="59"/>
      <c r="H35" s="59"/>
      <c r="I35" s="59"/>
      <c r="J35" s="59"/>
      <c r="K35" s="59"/>
      <c r="L35" s="59"/>
      <c r="M35" s="59"/>
      <c r="N35" s="59"/>
    </row>
    <row r="36" spans="1:14" ht="19" customHeight="1">
      <c r="A36" s="49" t="s">
        <v>2</v>
      </c>
      <c r="B36" s="59"/>
      <c r="C36" s="59"/>
      <c r="D36" s="59"/>
      <c r="E36" s="59"/>
      <c r="F36" s="59"/>
      <c r="G36" s="59"/>
      <c r="H36" s="59"/>
      <c r="I36" s="59"/>
      <c r="J36" s="59"/>
      <c r="K36" s="59"/>
      <c r="L36" s="59"/>
      <c r="M36" s="59"/>
      <c r="N36" s="59"/>
    </row>
    <row r="37" spans="1:14" ht="19" customHeight="1">
      <c r="B37" s="59"/>
      <c r="C37" s="59"/>
      <c r="D37" s="59"/>
      <c r="E37" s="59"/>
      <c r="F37" s="59"/>
      <c r="G37" s="59"/>
      <c r="H37" s="59"/>
      <c r="I37" s="59"/>
      <c r="J37" s="59"/>
      <c r="K37" s="59"/>
      <c r="L37" s="59"/>
      <c r="M37" s="59"/>
      <c r="N37" s="59"/>
    </row>
    <row r="38" spans="1:14" ht="19" customHeight="1">
      <c r="A38" s="49" t="s">
        <v>2</v>
      </c>
      <c r="B38" s="59"/>
      <c r="C38" s="59"/>
      <c r="D38" s="59"/>
      <c r="E38" s="59"/>
      <c r="F38" s="59"/>
      <c r="G38" s="59"/>
      <c r="H38" s="59"/>
      <c r="I38" s="59"/>
      <c r="J38" s="58"/>
      <c r="K38" s="58"/>
      <c r="L38" s="58"/>
      <c r="M38" s="58"/>
      <c r="N38" s="58"/>
    </row>
    <row r="39" spans="1:14" ht="19" customHeight="1">
      <c r="C39" s="58"/>
      <c r="D39" s="58"/>
      <c r="E39" s="58"/>
      <c r="F39" s="58"/>
      <c r="G39" s="58"/>
      <c r="H39" s="58"/>
      <c r="I39" s="58"/>
      <c r="J39" s="58"/>
      <c r="K39" s="58"/>
      <c r="L39" s="58"/>
      <c r="M39" s="58"/>
      <c r="N39" s="58"/>
    </row>
    <row r="40" spans="1:14" ht="19" customHeight="1">
      <c r="C40" s="58"/>
      <c r="D40" s="58"/>
      <c r="E40" s="58"/>
      <c r="F40" s="58"/>
      <c r="G40" s="58"/>
      <c r="H40" s="58"/>
      <c r="I40" s="58"/>
      <c r="J40" s="58"/>
      <c r="K40" s="58"/>
      <c r="L40" s="58"/>
      <c r="M40" s="58"/>
      <c r="N40" s="58"/>
    </row>
    <row r="41" spans="1:14" ht="19" customHeight="1">
      <c r="C41" s="58"/>
      <c r="D41" s="58"/>
      <c r="E41" s="58"/>
      <c r="F41" s="58"/>
      <c r="G41" s="58"/>
      <c r="H41" s="58"/>
      <c r="I41" s="58"/>
      <c r="J41" s="58"/>
      <c r="K41" s="58"/>
      <c r="L41" s="58"/>
      <c r="M41" s="58"/>
      <c r="N41" s="58"/>
    </row>
    <row r="42" spans="1:14">
      <c r="C42" s="58"/>
      <c r="D42" s="58"/>
      <c r="E42" s="58"/>
      <c r="F42" s="58"/>
      <c r="G42" s="58"/>
      <c r="H42" s="58"/>
      <c r="I42" s="58"/>
    </row>
  </sheetData>
  <sheetProtection password="B53E" sheet="1" objects="1" scenarios="1" formatCells="0" formatColumns="0" formatRows="0" insertColumns="0" insertRows="0"/>
  <sortState xmlns:xlrd2="http://schemas.microsoft.com/office/spreadsheetml/2017/richdata2" ref="C20:Q24">
    <sortCondition descending="1" ref="C20:C24"/>
  </sortState>
  <mergeCells count="20">
    <mergeCell ref="H1:I1"/>
    <mergeCell ref="B6:H6"/>
    <mergeCell ref="C20:Q20"/>
    <mergeCell ref="C22:Q22"/>
    <mergeCell ref="B13:Q13"/>
    <mergeCell ref="C14:I14"/>
    <mergeCell ref="C15:I15"/>
    <mergeCell ref="C16:I16"/>
    <mergeCell ref="C17:I17"/>
    <mergeCell ref="B7:Q7"/>
    <mergeCell ref="C8:I8"/>
    <mergeCell ref="C9:I9"/>
    <mergeCell ref="C10:I10"/>
    <mergeCell ref="C11:I11"/>
    <mergeCell ref="C24:Q24"/>
    <mergeCell ref="B4:I5"/>
    <mergeCell ref="C23:Q23"/>
    <mergeCell ref="C18:I18"/>
    <mergeCell ref="B19:Q19"/>
    <mergeCell ref="C21:Q21"/>
  </mergeCells>
  <pageMargins left="0.25" right="0.17" top="0.74803149606299213" bottom="0.74803149606299213" header="0.31496062992125984" footer="0.31496062992125984"/>
  <pageSetup paperSize="9" orientation="portrait"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139E-8043-5640-82FA-A30CBBFBBFBA}">
  <sheetPr codeName="Hoja1"/>
  <dimension ref="A11:G17"/>
  <sheetViews>
    <sheetView showGridLines="0" tabSelected="1"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422</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14"/>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A12E-D672-824F-815D-325C514E7B37}">
  <sheetPr codeName="Hoja2"/>
  <dimension ref="A1:Z620"/>
  <sheetViews>
    <sheetView showGridLines="0" zoomScale="90" zoomScaleNormal="90" workbookViewId="0"/>
  </sheetViews>
  <sheetFormatPr baseColWidth="10" defaultColWidth="10.83203125" defaultRowHeight="14"/>
  <cols>
    <col min="1" max="1" width="50.83203125" style="38" customWidth="1"/>
    <col min="2" max="2" width="45.83203125" style="39" customWidth="1"/>
    <col min="3" max="3" width="15.83203125" style="38" customWidth="1"/>
    <col min="4" max="4" width="3.83203125" style="38" customWidth="1"/>
    <col min="5" max="19" width="10.83203125" style="38"/>
    <col min="20" max="26" width="10.83203125" style="168"/>
    <col min="27" max="16384" width="10.83203125" style="38"/>
  </cols>
  <sheetData>
    <row r="1" spans="1:26" ht="80" customHeight="1">
      <c r="E1" s="41"/>
      <c r="N1"/>
      <c r="O1"/>
      <c r="R1"/>
      <c r="S1"/>
      <c r="T1" s="164" t="s">
        <v>297</v>
      </c>
      <c r="U1" s="164" t="s">
        <v>298</v>
      </c>
      <c r="V1" s="164"/>
      <c r="W1" s="165"/>
      <c r="X1" s="164" t="s">
        <v>299</v>
      </c>
      <c r="Y1" s="164" t="s">
        <v>298</v>
      </c>
      <c r="Z1" s="165"/>
    </row>
    <row r="2" spans="1:26" ht="40" customHeight="1">
      <c r="A2" s="40"/>
      <c r="B2" s="40"/>
      <c r="C2" s="40"/>
      <c r="D2" s="40"/>
      <c r="E2" s="40"/>
      <c r="F2" s="40"/>
      <c r="G2" s="40"/>
      <c r="N2"/>
      <c r="O2"/>
      <c r="P2"/>
      <c r="R2"/>
      <c r="S2"/>
      <c r="T2" s="164" t="s">
        <v>300</v>
      </c>
      <c r="U2" s="436">
        <f t="shared" ref="U2:U21" si="0">COUNTIF($B$33:$B$232,$T2)</f>
        <v>24</v>
      </c>
      <c r="V2" s="437">
        <f t="shared" ref="V2:V21" si="1">$U2/(200-COUNTBLANK($B$33:$B$232))</f>
        <v>0.1875</v>
      </c>
      <c r="W2" s="165"/>
      <c r="X2" s="164" t="s">
        <v>301</v>
      </c>
      <c r="Y2" s="436">
        <f>COUNTIF($C$33:$C$232,$X2)</f>
        <v>58</v>
      </c>
      <c r="Z2" s="167">
        <f>$Y2/(200-COUNTBLANK($B$33:$B$232))</f>
        <v>0.453125</v>
      </c>
    </row>
    <row r="3" spans="1:26" ht="20" customHeight="1">
      <c r="A3" s="42"/>
      <c r="B3" s="42"/>
      <c r="C3" s="42"/>
      <c r="D3" s="42"/>
      <c r="E3" s="40"/>
      <c r="F3" s="40"/>
      <c r="G3" s="40"/>
      <c r="N3"/>
      <c r="O3"/>
      <c r="P3"/>
      <c r="R3"/>
      <c r="S3"/>
      <c r="T3" s="164" t="s">
        <v>302</v>
      </c>
      <c r="U3" s="436">
        <f t="shared" si="0"/>
        <v>17</v>
      </c>
      <c r="V3" s="437">
        <f t="shared" si="1"/>
        <v>0.1328125</v>
      </c>
      <c r="W3" s="165"/>
      <c r="X3" s="164" t="s">
        <v>303</v>
      </c>
      <c r="Y3" s="436">
        <f>COUNTIF($C$33:$C$232,$X3)</f>
        <v>35</v>
      </c>
      <c r="Z3" s="167">
        <f>$Y3/(200-COUNTBLANK($B$33:$B$232))</f>
        <v>0.2734375</v>
      </c>
    </row>
    <row r="4" spans="1:26" ht="15.75" customHeight="1">
      <c r="A4" s="14"/>
      <c r="B4" s="14"/>
      <c r="C4" s="14"/>
      <c r="D4" s="14"/>
      <c r="E4" s="14"/>
      <c r="F4" s="14"/>
      <c r="G4" s="14"/>
      <c r="H4" s="163"/>
      <c r="I4" s="163"/>
      <c r="J4" s="163"/>
      <c r="K4" s="163"/>
      <c r="L4" s="163"/>
      <c r="M4" s="163"/>
      <c r="N4"/>
      <c r="O4"/>
      <c r="P4"/>
      <c r="R4"/>
      <c r="S4"/>
      <c r="T4" s="164" t="s">
        <v>304</v>
      </c>
      <c r="U4" s="436">
        <f t="shared" si="0"/>
        <v>10</v>
      </c>
      <c r="V4" s="437">
        <f t="shared" si="1"/>
        <v>7.8125E-2</v>
      </c>
      <c r="W4" s="165"/>
      <c r="X4" s="164" t="s">
        <v>305</v>
      </c>
      <c r="Y4" s="436">
        <f>COUNTIF($C$33:$C$232,$X4)</f>
        <v>35</v>
      </c>
      <c r="Z4" s="167">
        <f>$Y4/(200-COUNTBLANK($B$33:$B$232))</f>
        <v>0.2734375</v>
      </c>
    </row>
    <row r="5" spans="1:26" ht="15.75" customHeight="1">
      <c r="A5" s="14"/>
      <c r="B5" s="14"/>
      <c r="C5" s="14"/>
      <c r="D5" s="14"/>
      <c r="E5" s="14"/>
      <c r="F5" s="14"/>
      <c r="G5" s="14"/>
      <c r="H5" s="163"/>
      <c r="I5" s="163"/>
      <c r="J5" s="163"/>
      <c r="K5" s="163"/>
      <c r="L5" s="163"/>
      <c r="M5" s="163"/>
      <c r="N5"/>
      <c r="O5"/>
      <c r="P5"/>
      <c r="T5" s="164" t="s">
        <v>306</v>
      </c>
      <c r="U5" s="436">
        <f t="shared" si="0"/>
        <v>10</v>
      </c>
      <c r="V5" s="437">
        <f t="shared" si="1"/>
        <v>7.8125E-2</v>
      </c>
      <c r="W5" s="165"/>
      <c r="X5" s="165"/>
      <c r="Y5" s="165"/>
      <c r="Z5" s="165"/>
    </row>
    <row r="6" spans="1:26" ht="15.75" customHeight="1">
      <c r="A6" s="14"/>
      <c r="B6" s="14"/>
      <c r="C6" s="14"/>
      <c r="D6" s="14"/>
      <c r="E6" s="14"/>
      <c r="F6" s="14"/>
      <c r="G6" s="14"/>
      <c r="H6" s="163"/>
      <c r="I6" s="163"/>
      <c r="J6" s="163"/>
      <c r="K6" s="163"/>
      <c r="L6" s="163"/>
      <c r="M6" s="163"/>
      <c r="N6"/>
      <c r="O6"/>
      <c r="P6"/>
      <c r="T6" s="164" t="s">
        <v>307</v>
      </c>
      <c r="U6" s="436">
        <f t="shared" si="0"/>
        <v>9</v>
      </c>
      <c r="V6" s="437">
        <f t="shared" si="1"/>
        <v>7.03125E-2</v>
      </c>
      <c r="W6" s="165"/>
      <c r="X6" s="165"/>
      <c r="Y6" s="165"/>
      <c r="Z6" s="165"/>
    </row>
    <row r="7" spans="1:26" ht="15.75" customHeight="1">
      <c r="A7" s="14"/>
      <c r="B7" s="14"/>
      <c r="C7" s="14"/>
      <c r="D7" s="14"/>
      <c r="E7" s="14"/>
      <c r="F7" s="14"/>
      <c r="G7" s="14"/>
      <c r="H7" s="163"/>
      <c r="I7" s="163"/>
      <c r="J7" s="163"/>
      <c r="K7" s="163"/>
      <c r="L7" s="163"/>
      <c r="M7" s="163"/>
      <c r="N7"/>
      <c r="O7"/>
      <c r="P7"/>
      <c r="T7" s="164" t="s">
        <v>308</v>
      </c>
      <c r="U7" s="436">
        <f t="shared" si="0"/>
        <v>8</v>
      </c>
      <c r="V7" s="437">
        <f t="shared" si="1"/>
        <v>6.25E-2</v>
      </c>
      <c r="W7" s="165"/>
      <c r="X7" s="165"/>
      <c r="Y7" s="165"/>
      <c r="Z7" s="165"/>
    </row>
    <row r="8" spans="1:26" ht="15.75" customHeight="1">
      <c r="A8" s="14"/>
      <c r="B8" s="14"/>
      <c r="C8" s="14"/>
      <c r="D8" s="14"/>
      <c r="E8" s="14"/>
      <c r="F8" s="14"/>
      <c r="G8" s="14"/>
      <c r="H8" s="163"/>
      <c r="I8" s="163"/>
      <c r="J8" s="163"/>
      <c r="K8" s="163"/>
      <c r="L8" s="163"/>
      <c r="M8" s="163"/>
      <c r="N8"/>
      <c r="O8"/>
      <c r="P8"/>
      <c r="T8" s="164" t="s">
        <v>309</v>
      </c>
      <c r="U8" s="436">
        <f t="shared" si="0"/>
        <v>8</v>
      </c>
      <c r="V8" s="437">
        <f t="shared" si="1"/>
        <v>6.25E-2</v>
      </c>
      <c r="W8" s="165"/>
      <c r="X8" s="165"/>
      <c r="Y8" s="165"/>
      <c r="Z8" s="165"/>
    </row>
    <row r="9" spans="1:26" ht="15.75" customHeight="1">
      <c r="A9" s="14"/>
      <c r="B9" s="14"/>
      <c r="C9" s="14"/>
      <c r="D9" s="14"/>
      <c r="E9" s="14"/>
      <c r="F9" s="14"/>
      <c r="G9" s="14"/>
      <c r="H9" s="163"/>
      <c r="I9" s="163"/>
      <c r="J9" s="163"/>
      <c r="K9" s="163"/>
      <c r="L9" s="163"/>
      <c r="M9" s="163"/>
      <c r="N9"/>
      <c r="O9"/>
      <c r="P9"/>
      <c r="T9" s="164" t="s">
        <v>310</v>
      </c>
      <c r="U9" s="436">
        <f t="shared" si="0"/>
        <v>8</v>
      </c>
      <c r="V9" s="437">
        <f t="shared" si="1"/>
        <v>6.25E-2</v>
      </c>
      <c r="W9" s="165"/>
      <c r="X9" s="165"/>
      <c r="Y9" s="165"/>
      <c r="Z9" s="165"/>
    </row>
    <row r="10" spans="1:26" ht="15.75" customHeight="1">
      <c r="A10" s="14"/>
      <c r="B10" s="14"/>
      <c r="C10" s="14"/>
      <c r="D10" s="14"/>
      <c r="E10" s="14"/>
      <c r="F10" s="14"/>
      <c r="G10" s="14"/>
      <c r="H10" s="163"/>
      <c r="I10" s="163"/>
      <c r="J10" s="163"/>
      <c r="K10" s="163"/>
      <c r="L10" s="163"/>
      <c r="M10" s="163"/>
      <c r="N10"/>
      <c r="O10"/>
      <c r="P10"/>
      <c r="T10" s="164" t="s">
        <v>311</v>
      </c>
      <c r="U10" s="436">
        <f t="shared" si="0"/>
        <v>5</v>
      </c>
      <c r="V10" s="437">
        <f t="shared" si="1"/>
        <v>3.90625E-2</v>
      </c>
      <c r="W10" s="165"/>
      <c r="X10" s="165"/>
      <c r="Y10" s="165"/>
      <c r="Z10" s="165"/>
    </row>
    <row r="11" spans="1:26" ht="15.75" customHeight="1">
      <c r="A11" s="14"/>
      <c r="B11" s="14"/>
      <c r="C11" s="14"/>
      <c r="D11" s="14"/>
      <c r="E11" s="14"/>
      <c r="F11" s="14"/>
      <c r="G11" s="14"/>
      <c r="H11" s="163"/>
      <c r="I11" s="163"/>
      <c r="J11" s="163"/>
      <c r="K11" s="163"/>
      <c r="L11" s="163"/>
      <c r="M11" s="163"/>
      <c r="N11"/>
      <c r="O11"/>
      <c r="P11"/>
      <c r="T11" s="164" t="s">
        <v>312</v>
      </c>
      <c r="U11" s="436">
        <f t="shared" si="0"/>
        <v>5</v>
      </c>
      <c r="V11" s="437">
        <f t="shared" si="1"/>
        <v>3.90625E-2</v>
      </c>
      <c r="W11" s="165"/>
      <c r="X11" s="165"/>
      <c r="Y11" s="165"/>
      <c r="Z11" s="165"/>
    </row>
    <row r="12" spans="1:26" ht="15.75" customHeight="1">
      <c r="A12" s="14"/>
      <c r="B12" s="14"/>
      <c r="C12" s="14"/>
      <c r="D12" s="14"/>
      <c r="E12" s="14"/>
      <c r="F12" s="14"/>
      <c r="G12" s="14"/>
      <c r="H12" s="163"/>
      <c r="I12" s="163"/>
      <c r="J12" s="163"/>
      <c r="K12" s="163"/>
      <c r="L12" s="163"/>
      <c r="M12" s="163"/>
      <c r="N12"/>
      <c r="O12"/>
      <c r="P12"/>
      <c r="T12" s="164" t="s">
        <v>313</v>
      </c>
      <c r="U12" s="436">
        <f t="shared" si="0"/>
        <v>4</v>
      </c>
      <c r="V12" s="437">
        <f t="shared" si="1"/>
        <v>3.125E-2</v>
      </c>
      <c r="W12" s="165"/>
      <c r="X12" s="165"/>
      <c r="Y12" s="165"/>
      <c r="Z12" s="165"/>
    </row>
    <row r="13" spans="1:26" ht="15.75" customHeight="1">
      <c r="A13" s="14"/>
      <c r="B13" s="14"/>
      <c r="C13" s="14"/>
      <c r="D13" s="14"/>
      <c r="E13" s="14"/>
      <c r="F13" s="14"/>
      <c r="G13" s="14"/>
      <c r="H13" s="163"/>
      <c r="I13" s="163"/>
      <c r="J13" s="163"/>
      <c r="K13" s="163"/>
      <c r="L13" s="163"/>
      <c r="M13" s="163"/>
      <c r="N13"/>
      <c r="O13"/>
      <c r="P13"/>
      <c r="T13" s="164" t="s">
        <v>314</v>
      </c>
      <c r="U13" s="436">
        <f t="shared" si="0"/>
        <v>4</v>
      </c>
      <c r="V13" s="437">
        <f t="shared" si="1"/>
        <v>3.125E-2</v>
      </c>
      <c r="W13" s="165"/>
      <c r="X13" s="165"/>
      <c r="Y13" s="165"/>
      <c r="Z13" s="165"/>
    </row>
    <row r="14" spans="1:26" ht="15.75" customHeight="1">
      <c r="A14" s="14"/>
      <c r="B14" s="14"/>
      <c r="C14" s="14"/>
      <c r="D14" s="14"/>
      <c r="E14" s="14"/>
      <c r="F14" s="14"/>
      <c r="G14" s="14"/>
      <c r="H14" s="163"/>
      <c r="I14" s="163"/>
      <c r="J14" s="163"/>
      <c r="K14" s="163"/>
      <c r="L14" s="163"/>
      <c r="M14" s="163"/>
      <c r="N14"/>
      <c r="O14"/>
      <c r="P14"/>
      <c r="T14" s="164" t="s">
        <v>315</v>
      </c>
      <c r="U14" s="436">
        <f t="shared" si="0"/>
        <v>4</v>
      </c>
      <c r="V14" s="437">
        <f t="shared" si="1"/>
        <v>3.125E-2</v>
      </c>
      <c r="W14" s="165"/>
      <c r="X14" s="165"/>
      <c r="Y14" s="165"/>
      <c r="Z14" s="165"/>
    </row>
    <row r="15" spans="1:26" ht="15.75" customHeight="1">
      <c r="A15" s="14"/>
      <c r="B15" s="14"/>
      <c r="C15" s="14"/>
      <c r="D15" s="14"/>
      <c r="E15" s="14"/>
      <c r="F15" s="14"/>
      <c r="G15" s="14"/>
      <c r="H15" s="163"/>
      <c r="I15" s="163"/>
      <c r="J15" s="163"/>
      <c r="K15" s="163"/>
      <c r="L15" s="163"/>
      <c r="M15" s="163"/>
      <c r="N15"/>
      <c r="O15"/>
      <c r="P15"/>
      <c r="T15" s="164" t="s">
        <v>316</v>
      </c>
      <c r="U15" s="436">
        <f t="shared" si="0"/>
        <v>4</v>
      </c>
      <c r="V15" s="437">
        <f t="shared" si="1"/>
        <v>3.125E-2</v>
      </c>
      <c r="W15" s="165"/>
      <c r="X15" s="165"/>
      <c r="Y15" s="165"/>
      <c r="Z15" s="165"/>
    </row>
    <row r="16" spans="1:26" ht="15.75" customHeight="1">
      <c r="A16" s="14"/>
      <c r="B16" s="14"/>
      <c r="C16" s="14"/>
      <c r="D16" s="14"/>
      <c r="E16" s="14"/>
      <c r="F16" s="14"/>
      <c r="G16" s="14"/>
      <c r="H16" s="163"/>
      <c r="I16" s="163"/>
      <c r="J16" s="163"/>
      <c r="K16" s="163"/>
      <c r="L16" s="163"/>
      <c r="M16" s="163"/>
      <c r="N16"/>
      <c r="O16"/>
      <c r="P16"/>
      <c r="T16" s="164" t="s">
        <v>317</v>
      </c>
      <c r="U16" s="436">
        <f t="shared" si="0"/>
        <v>2</v>
      </c>
      <c r="V16" s="437">
        <f t="shared" si="1"/>
        <v>1.5625E-2</v>
      </c>
      <c r="W16" s="165"/>
      <c r="X16" s="165"/>
      <c r="Y16" s="165"/>
      <c r="Z16" s="165"/>
    </row>
    <row r="17" spans="1:26" ht="15.75" customHeight="1">
      <c r="A17" s="14"/>
      <c r="B17" s="14"/>
      <c r="C17" s="14"/>
      <c r="D17" s="14"/>
      <c r="E17" s="14"/>
      <c r="F17" s="14"/>
      <c r="G17" s="14"/>
      <c r="H17" s="163"/>
      <c r="I17" s="163"/>
      <c r="J17" s="163"/>
      <c r="K17" s="163"/>
      <c r="L17" s="163"/>
      <c r="M17" s="163"/>
      <c r="N17"/>
      <c r="O17"/>
      <c r="P17"/>
      <c r="T17" s="164" t="s">
        <v>318</v>
      </c>
      <c r="U17" s="436">
        <f t="shared" si="0"/>
        <v>2</v>
      </c>
      <c r="V17" s="437">
        <f t="shared" si="1"/>
        <v>1.5625E-2</v>
      </c>
      <c r="W17" s="165"/>
      <c r="X17" s="165"/>
      <c r="Y17" s="165"/>
      <c r="Z17" s="165"/>
    </row>
    <row r="18" spans="1:26" ht="15.75" customHeight="1">
      <c r="A18" s="14"/>
      <c r="B18" s="14"/>
      <c r="C18" s="14"/>
      <c r="D18" s="14"/>
      <c r="E18" s="14"/>
      <c r="F18" s="14"/>
      <c r="G18" s="14"/>
      <c r="H18" s="163"/>
      <c r="I18" s="163"/>
      <c r="J18" s="163"/>
      <c r="K18" s="163"/>
      <c r="L18" s="163"/>
      <c r="M18" s="163"/>
      <c r="N18"/>
      <c r="O18"/>
      <c r="P18"/>
      <c r="T18" s="164" t="s">
        <v>319</v>
      </c>
      <c r="U18" s="436">
        <f t="shared" si="0"/>
        <v>1</v>
      </c>
      <c r="V18" s="437">
        <f t="shared" si="1"/>
        <v>7.8125E-3</v>
      </c>
      <c r="W18" s="165"/>
      <c r="X18" s="165"/>
      <c r="Y18" s="165"/>
      <c r="Z18" s="165"/>
    </row>
    <row r="19" spans="1:26" ht="15" customHeight="1">
      <c r="A19" s="14"/>
      <c r="B19" s="14"/>
      <c r="C19" s="14"/>
      <c r="D19" s="14"/>
      <c r="E19" s="14"/>
      <c r="F19" s="14"/>
      <c r="G19" s="14"/>
      <c r="H19" s="163"/>
      <c r="I19" s="163"/>
      <c r="J19" s="163"/>
      <c r="K19" s="163"/>
      <c r="L19" s="163"/>
      <c r="M19" s="163"/>
      <c r="N19"/>
      <c r="O19"/>
      <c r="P19"/>
      <c r="T19" s="164" t="s">
        <v>320</v>
      </c>
      <c r="U19" s="436">
        <f t="shared" si="0"/>
        <v>1</v>
      </c>
      <c r="V19" s="437">
        <f t="shared" si="1"/>
        <v>7.8125E-3</v>
      </c>
      <c r="W19" s="165"/>
      <c r="X19" s="165"/>
      <c r="Y19" s="165"/>
      <c r="Z19" s="165"/>
    </row>
    <row r="20" spans="1:26" ht="15" customHeight="1">
      <c r="A20" s="14"/>
      <c r="B20" s="14"/>
      <c r="C20" s="14"/>
      <c r="D20" s="14"/>
      <c r="E20" s="14"/>
      <c r="F20" s="14"/>
      <c r="G20" s="14"/>
      <c r="H20" s="163"/>
      <c r="I20" s="163"/>
      <c r="J20" s="163"/>
      <c r="K20" s="163"/>
      <c r="L20" s="163"/>
      <c r="M20" s="163"/>
      <c r="N20"/>
      <c r="O20"/>
      <c r="P20"/>
      <c r="T20" s="164" t="s">
        <v>321</v>
      </c>
      <c r="U20" s="436">
        <f t="shared" si="0"/>
        <v>1</v>
      </c>
      <c r="V20" s="437">
        <f t="shared" si="1"/>
        <v>7.8125E-3</v>
      </c>
      <c r="W20" s="165"/>
      <c r="X20" s="165"/>
      <c r="Y20" s="165"/>
      <c r="Z20" s="165"/>
    </row>
    <row r="21" spans="1:26" ht="15" customHeight="1">
      <c r="A21" s="14"/>
      <c r="B21" s="14"/>
      <c r="C21" s="14"/>
      <c r="D21" s="14"/>
      <c r="E21" s="14"/>
      <c r="F21" s="14"/>
      <c r="G21" s="14"/>
      <c r="H21" s="163"/>
      <c r="I21" s="163"/>
      <c r="J21" s="163"/>
      <c r="K21" s="163"/>
      <c r="L21" s="163"/>
      <c r="M21" s="163"/>
      <c r="N21"/>
      <c r="O21"/>
      <c r="P21"/>
      <c r="T21" s="164" t="s">
        <v>322</v>
      </c>
      <c r="U21" s="436">
        <f t="shared" si="0"/>
        <v>1</v>
      </c>
      <c r="V21" s="437">
        <f t="shared" si="1"/>
        <v>7.8125E-3</v>
      </c>
      <c r="W21" s="165"/>
      <c r="X21" s="165"/>
      <c r="Y21" s="165"/>
      <c r="Z21" s="165"/>
    </row>
    <row r="22" spans="1:26" ht="15" customHeight="1">
      <c r="A22" s="14"/>
      <c r="B22" s="14"/>
      <c r="C22" s="14"/>
      <c r="D22" s="14"/>
      <c r="E22" s="14"/>
      <c r="F22" s="14"/>
      <c r="G22" s="14"/>
      <c r="H22" s="163"/>
      <c r="I22" s="163"/>
      <c r="J22" s="163"/>
      <c r="K22" s="163"/>
      <c r="L22" s="163"/>
      <c r="M22" s="163"/>
      <c r="N22"/>
      <c r="O22"/>
      <c r="P22"/>
    </row>
    <row r="23" spans="1:26" ht="15" customHeight="1">
      <c r="A23" s="14"/>
      <c r="B23" s="14"/>
      <c r="C23" s="14"/>
      <c r="D23" s="14"/>
      <c r="E23" s="14"/>
      <c r="F23" s="14"/>
      <c r="G23" s="14"/>
      <c r="H23" s="163"/>
      <c r="I23" s="163"/>
      <c r="J23" s="163"/>
      <c r="K23" s="163"/>
      <c r="L23" s="163"/>
      <c r="M23" s="163"/>
      <c r="N23"/>
      <c r="O23"/>
      <c r="P23"/>
    </row>
    <row r="24" spans="1:26" ht="15" customHeight="1">
      <c r="A24" s="14"/>
      <c r="B24" s="14"/>
      <c r="C24" s="14"/>
      <c r="D24" s="14"/>
      <c r="E24" s="14"/>
      <c r="F24" s="14"/>
      <c r="G24" s="14"/>
      <c r="H24" s="163"/>
      <c r="I24" s="163"/>
      <c r="J24" s="163"/>
      <c r="K24" s="163"/>
      <c r="L24" s="163"/>
      <c r="M24" s="163"/>
      <c r="N24"/>
      <c r="O24"/>
      <c r="P24"/>
    </row>
    <row r="25" spans="1:26" ht="15.75" customHeight="1">
      <c r="A25" s="14"/>
      <c r="B25" s="14"/>
      <c r="C25" s="14"/>
      <c r="D25" s="14"/>
      <c r="E25" s="14"/>
      <c r="F25" s="14"/>
      <c r="G25" s="14"/>
      <c r="H25" s="163"/>
      <c r="I25" s="163"/>
      <c r="J25" s="163"/>
      <c r="K25" s="163"/>
      <c r="L25" s="163"/>
      <c r="M25" s="163"/>
      <c r="N25"/>
      <c r="O25"/>
      <c r="P25"/>
    </row>
    <row r="26" spans="1:26" ht="15.75" customHeight="1">
      <c r="A26" s="14"/>
      <c r="B26" s="14"/>
      <c r="C26" s="14"/>
      <c r="D26" s="14"/>
      <c r="E26" s="14"/>
      <c r="F26" s="14"/>
      <c r="G26" s="14"/>
      <c r="H26" s="163"/>
      <c r="I26" s="163"/>
      <c r="J26" s="163"/>
      <c r="K26" s="163"/>
      <c r="L26" s="163"/>
      <c r="M26" s="163"/>
      <c r="N26"/>
      <c r="O26"/>
      <c r="P26"/>
    </row>
    <row r="27" spans="1:26" ht="15.75" customHeight="1">
      <c r="A27" s="14"/>
      <c r="B27" s="14"/>
      <c r="C27" s="14"/>
      <c r="D27" s="14"/>
      <c r="E27" s="14"/>
      <c r="F27" s="14"/>
      <c r="G27" s="14"/>
      <c r="H27" s="163"/>
      <c r="I27" s="163"/>
      <c r="J27" s="163"/>
      <c r="K27" s="163"/>
      <c r="L27" s="163"/>
      <c r="M27" s="163"/>
      <c r="N27" s="163"/>
      <c r="O27" s="163"/>
      <c r="P27" s="163"/>
    </row>
    <row r="28" spans="1:26" ht="15.75" customHeight="1">
      <c r="A28" s="14"/>
      <c r="B28" s="14"/>
      <c r="C28" s="14"/>
      <c r="D28" s="14"/>
      <c r="E28" s="14"/>
      <c r="F28" s="14"/>
      <c r="G28" s="14"/>
      <c r="H28" s="163"/>
      <c r="I28" s="163"/>
      <c r="J28" s="163"/>
      <c r="K28" s="163"/>
      <c r="L28" s="163"/>
      <c r="M28" s="163"/>
      <c r="N28" s="163"/>
      <c r="O28" s="163"/>
      <c r="P28" s="163"/>
    </row>
    <row r="29" spans="1:26" ht="15.75" customHeight="1">
      <c r="A29" s="14"/>
      <c r="B29" s="14"/>
      <c r="C29" s="14"/>
      <c r="D29" s="14"/>
      <c r="E29" s="14"/>
      <c r="F29" s="14"/>
      <c r="G29" s="14"/>
      <c r="H29" s="163"/>
      <c r="I29" s="163"/>
      <c r="J29" s="163"/>
      <c r="K29" s="163"/>
      <c r="L29" s="163"/>
      <c r="M29" s="163"/>
      <c r="N29" s="163"/>
      <c r="O29" s="163"/>
      <c r="P29" s="163"/>
    </row>
    <row r="30" spans="1:26" ht="15.75" customHeight="1">
      <c r="A30" s="43"/>
      <c r="B30" s="43"/>
      <c r="C30" s="43"/>
      <c r="D30" s="43"/>
      <c r="E30" s="305"/>
      <c r="F30" s="305"/>
      <c r="G30" s="40"/>
    </row>
    <row r="31" spans="1:26" ht="15.75" customHeight="1">
      <c r="A31" s="43"/>
      <c r="B31" s="43"/>
      <c r="C31" s="43"/>
      <c r="D31" s="43"/>
      <c r="E31" s="44"/>
      <c r="F31" s="44"/>
      <c r="G31" s="40"/>
    </row>
    <row r="32" spans="1:26" ht="17" thickBot="1">
      <c r="A32" s="156" t="s">
        <v>323</v>
      </c>
      <c r="B32" s="157" t="s">
        <v>297</v>
      </c>
      <c r="C32" s="157" t="s">
        <v>299</v>
      </c>
      <c r="D32" s="45"/>
      <c r="M32" s="46"/>
      <c r="O32" s="45"/>
    </row>
    <row r="33" spans="1:15" ht="17" thickTop="1">
      <c r="A33" s="158"/>
      <c r="B33" s="158"/>
      <c r="C33" s="158"/>
      <c r="D33" s="45"/>
      <c r="M33" s="46"/>
      <c r="O33" s="45"/>
    </row>
    <row r="34" spans="1:15" ht="16">
      <c r="A34" s="158"/>
      <c r="B34" s="158"/>
      <c r="C34" s="158"/>
      <c r="D34" s="45"/>
      <c r="M34" s="46"/>
      <c r="O34" s="45"/>
    </row>
    <row r="35" spans="1:15" ht="16">
      <c r="A35" s="158"/>
      <c r="B35" s="158"/>
      <c r="C35" s="158"/>
      <c r="D35" s="45"/>
      <c r="M35" s="46"/>
      <c r="O35" s="45"/>
    </row>
    <row r="36" spans="1:15" ht="16">
      <c r="A36" s="158"/>
      <c r="B36" s="158"/>
      <c r="C36" s="158"/>
      <c r="D36" s="45"/>
      <c r="M36" s="46"/>
      <c r="O36" s="45"/>
    </row>
    <row r="37" spans="1:15" ht="16">
      <c r="A37" s="158"/>
      <c r="B37" s="158"/>
      <c r="C37" s="158"/>
      <c r="D37" s="45"/>
      <c r="M37" s="46"/>
      <c r="O37" s="45"/>
    </row>
    <row r="38" spans="1:15" ht="16">
      <c r="A38" s="158"/>
      <c r="B38" s="158"/>
      <c r="C38" s="158"/>
      <c r="D38" s="45"/>
      <c r="M38" s="46"/>
      <c r="O38" s="45"/>
    </row>
    <row r="39" spans="1:15" ht="16">
      <c r="A39" s="158"/>
      <c r="B39" s="158"/>
      <c r="C39" s="158"/>
      <c r="D39" s="45"/>
      <c r="M39" s="46"/>
      <c r="O39" s="45"/>
    </row>
    <row r="40" spans="1:15" ht="16">
      <c r="A40" s="158"/>
      <c r="B40" s="158"/>
      <c r="C40" s="158"/>
      <c r="D40" s="45"/>
      <c r="M40" s="46"/>
      <c r="O40" s="45"/>
    </row>
    <row r="41" spans="1:15" ht="16">
      <c r="A41" s="158"/>
      <c r="B41" s="158"/>
      <c r="C41" s="158"/>
      <c r="D41" s="45"/>
      <c r="M41" s="46"/>
      <c r="O41" s="45"/>
    </row>
    <row r="42" spans="1:15" ht="16">
      <c r="A42" s="158"/>
      <c r="B42" s="158"/>
      <c r="C42" s="158"/>
      <c r="D42" s="45"/>
      <c r="M42" s="46"/>
      <c r="O42" s="45"/>
    </row>
    <row r="43" spans="1:15" ht="16">
      <c r="A43" s="158"/>
      <c r="B43" s="158"/>
      <c r="C43" s="158"/>
      <c r="D43" s="45"/>
      <c r="M43" s="46"/>
      <c r="O43" s="45"/>
    </row>
    <row r="44" spans="1:15" ht="16">
      <c r="A44" s="158"/>
      <c r="B44" s="158"/>
      <c r="C44" s="158"/>
      <c r="D44" s="45"/>
      <c r="M44" s="46"/>
      <c r="O44" s="45"/>
    </row>
    <row r="45" spans="1:15" ht="16">
      <c r="A45" s="158"/>
      <c r="B45" s="158"/>
      <c r="C45" s="158"/>
      <c r="D45" s="45"/>
      <c r="M45" s="46"/>
      <c r="O45" s="45"/>
    </row>
    <row r="46" spans="1:15" ht="16">
      <c r="A46" s="158"/>
      <c r="B46" s="158"/>
      <c r="C46" s="158"/>
      <c r="D46" s="45"/>
      <c r="M46" s="46"/>
      <c r="O46" s="45"/>
    </row>
    <row r="47" spans="1:15" ht="16">
      <c r="A47" s="158"/>
      <c r="B47" s="158"/>
      <c r="C47" s="158"/>
      <c r="D47" s="45"/>
      <c r="M47" s="46"/>
      <c r="O47" s="45"/>
    </row>
    <row r="48" spans="1:15" ht="16">
      <c r="A48" s="158"/>
      <c r="B48" s="158"/>
      <c r="C48" s="158"/>
      <c r="D48" s="45"/>
      <c r="M48" s="46"/>
      <c r="O48" s="45"/>
    </row>
    <row r="49" spans="1:15" ht="16">
      <c r="A49" s="158"/>
      <c r="B49" s="159"/>
      <c r="C49" s="159"/>
      <c r="D49" s="47"/>
      <c r="M49" s="46"/>
      <c r="O49" s="45"/>
    </row>
    <row r="50" spans="1:15" ht="16">
      <c r="A50" s="158"/>
      <c r="B50" s="159"/>
      <c r="C50" s="159"/>
      <c r="D50" s="47"/>
      <c r="M50" s="46"/>
      <c r="O50" s="45"/>
    </row>
    <row r="51" spans="1:15" ht="16">
      <c r="A51" s="158"/>
      <c r="B51" s="159"/>
      <c r="C51" s="159"/>
      <c r="D51" s="47"/>
      <c r="M51" s="46"/>
      <c r="O51" s="45"/>
    </row>
    <row r="52" spans="1:15" ht="16">
      <c r="A52" s="158"/>
      <c r="B52" s="159"/>
      <c r="C52" s="159"/>
      <c r="D52" s="47"/>
      <c r="E52" s="45"/>
      <c r="M52" s="46"/>
      <c r="O52" s="45"/>
    </row>
    <row r="53" spans="1:15" ht="16">
      <c r="A53" s="158"/>
      <c r="B53" s="159"/>
      <c r="C53" s="159"/>
      <c r="D53" s="47"/>
      <c r="M53" s="46"/>
      <c r="O53" s="45"/>
    </row>
    <row r="54" spans="1:15" ht="16">
      <c r="A54" s="158"/>
      <c r="B54" s="159"/>
      <c r="C54" s="159"/>
      <c r="D54" s="47"/>
      <c r="E54" s="45"/>
      <c r="M54" s="46"/>
      <c r="O54" s="45"/>
    </row>
    <row r="55" spans="1:15" ht="16">
      <c r="A55" s="158"/>
      <c r="B55" s="159"/>
      <c r="C55" s="159"/>
      <c r="D55" s="47"/>
      <c r="M55" s="46"/>
      <c r="O55" s="45"/>
    </row>
    <row r="56" spans="1:15" ht="16">
      <c r="A56" s="158"/>
      <c r="B56" s="159"/>
      <c r="C56" s="159"/>
      <c r="D56" s="47"/>
      <c r="M56" s="46"/>
      <c r="O56" s="45"/>
    </row>
    <row r="57" spans="1:15" ht="16">
      <c r="A57" s="158"/>
      <c r="B57" s="159"/>
      <c r="C57" s="159"/>
      <c r="D57" s="47"/>
      <c r="M57" s="46"/>
      <c r="O57" s="45"/>
    </row>
    <row r="58" spans="1:15" ht="16">
      <c r="A58" s="158"/>
      <c r="B58" s="159"/>
      <c r="C58" s="159"/>
      <c r="D58" s="47"/>
      <c r="M58" s="46"/>
      <c r="O58" s="45"/>
    </row>
    <row r="59" spans="1:15" ht="16">
      <c r="A59" s="158"/>
      <c r="B59" s="159"/>
      <c r="C59" s="159"/>
      <c r="D59" s="47"/>
      <c r="M59" s="46"/>
    </row>
    <row r="60" spans="1:15" ht="16">
      <c r="A60" s="158"/>
      <c r="B60" s="159"/>
      <c r="C60" s="159"/>
      <c r="D60" s="47"/>
      <c r="I60" s="48"/>
      <c r="J60" s="48"/>
      <c r="K60" s="48"/>
      <c r="L60" s="48"/>
      <c r="M60" s="46"/>
    </row>
    <row r="61" spans="1:15" ht="16">
      <c r="A61" s="158"/>
      <c r="B61" s="159"/>
      <c r="C61" s="159"/>
      <c r="D61" s="47"/>
      <c r="M61" s="46"/>
    </row>
    <row r="62" spans="1:15" ht="16">
      <c r="A62" s="158"/>
      <c r="B62" s="159"/>
      <c r="C62" s="159"/>
      <c r="D62" s="47"/>
      <c r="M62" s="46"/>
    </row>
    <row r="63" spans="1:15" ht="16">
      <c r="A63" s="158"/>
      <c r="B63" s="160"/>
      <c r="C63" s="160"/>
      <c r="D63" s="40"/>
      <c r="M63" s="46"/>
    </row>
    <row r="64" spans="1:15" ht="16">
      <c r="A64" s="158"/>
      <c r="B64" s="160"/>
      <c r="C64" s="160"/>
      <c r="E64" s="45"/>
      <c r="F64" s="45"/>
      <c r="G64" s="48"/>
      <c r="H64" s="48"/>
      <c r="I64" s="48"/>
    </row>
    <row r="65" spans="1:6" ht="16" customHeight="1">
      <c r="A65" s="158"/>
      <c r="B65" s="160"/>
      <c r="C65" s="160"/>
      <c r="E65" s="45"/>
      <c r="F65" s="45"/>
    </row>
    <row r="66" spans="1:6" ht="16">
      <c r="A66" s="158"/>
      <c r="B66" s="160"/>
      <c r="C66" s="160"/>
    </row>
    <row r="67" spans="1:6" ht="16">
      <c r="A67" s="158"/>
      <c r="B67" s="160"/>
      <c r="C67" s="160"/>
    </row>
    <row r="68" spans="1:6" ht="16">
      <c r="A68" s="158"/>
      <c r="B68" s="160"/>
      <c r="C68" s="160"/>
    </row>
    <row r="69" spans="1:6" ht="16">
      <c r="A69" s="158"/>
      <c r="B69" s="160"/>
      <c r="C69" s="160"/>
    </row>
    <row r="70" spans="1:6" ht="16">
      <c r="A70" s="158"/>
      <c r="B70" s="160"/>
      <c r="C70" s="160"/>
      <c r="E70" s="45"/>
      <c r="F70" s="45"/>
    </row>
    <row r="71" spans="1:6" ht="16">
      <c r="A71" s="158"/>
      <c r="B71" s="160"/>
      <c r="C71" s="160"/>
    </row>
    <row r="72" spans="1:6" ht="16">
      <c r="A72" s="158"/>
      <c r="B72" s="160"/>
      <c r="C72" s="160"/>
    </row>
    <row r="73" spans="1:6" ht="16">
      <c r="A73" s="158"/>
      <c r="B73" s="160"/>
      <c r="C73" s="160"/>
    </row>
    <row r="74" spans="1:6" ht="16">
      <c r="A74" s="158"/>
      <c r="B74" s="160"/>
      <c r="C74" s="160"/>
    </row>
    <row r="75" spans="1:6" ht="16">
      <c r="A75" s="158"/>
      <c r="B75" s="160"/>
      <c r="C75" s="160"/>
    </row>
    <row r="76" spans="1:6" ht="16">
      <c r="A76" s="158"/>
      <c r="B76" s="160"/>
      <c r="C76" s="160"/>
    </row>
    <row r="77" spans="1:6" ht="16">
      <c r="A77" s="158"/>
      <c r="B77" s="160"/>
      <c r="C77" s="160"/>
    </row>
    <row r="78" spans="1:6" ht="16">
      <c r="A78" s="158"/>
      <c r="B78" s="160"/>
      <c r="C78" s="160"/>
    </row>
    <row r="79" spans="1:6" ht="16">
      <c r="A79" s="158"/>
      <c r="B79" s="160"/>
      <c r="C79" s="160"/>
    </row>
    <row r="80" spans="1:6" ht="16">
      <c r="A80" s="158"/>
      <c r="B80" s="160"/>
      <c r="C80" s="160"/>
    </row>
    <row r="81" spans="1:3" ht="16">
      <c r="A81" s="158"/>
      <c r="B81" s="160"/>
      <c r="C81" s="160"/>
    </row>
    <row r="82" spans="1:3" ht="16">
      <c r="A82" s="158"/>
      <c r="B82" s="160"/>
      <c r="C82" s="160"/>
    </row>
    <row r="83" spans="1:3" ht="16">
      <c r="A83" s="158"/>
      <c r="B83" s="160"/>
      <c r="C83" s="160"/>
    </row>
    <row r="84" spans="1:3" ht="16">
      <c r="A84" s="158"/>
      <c r="B84" s="160"/>
      <c r="C84" s="160"/>
    </row>
    <row r="85" spans="1:3" ht="16">
      <c r="A85" s="158"/>
      <c r="B85" s="160"/>
      <c r="C85" s="160"/>
    </row>
    <row r="86" spans="1:3" ht="16">
      <c r="A86" s="158"/>
      <c r="B86" s="160"/>
      <c r="C86" s="160"/>
    </row>
    <row r="87" spans="1:3" ht="16">
      <c r="A87" s="158"/>
      <c r="B87" s="160"/>
      <c r="C87" s="160"/>
    </row>
    <row r="88" spans="1:3" ht="16">
      <c r="A88" s="158"/>
      <c r="B88" s="160"/>
      <c r="C88" s="160"/>
    </row>
    <row r="89" spans="1:3" ht="16">
      <c r="A89" s="158"/>
      <c r="B89" s="160"/>
      <c r="C89" s="160"/>
    </row>
    <row r="90" spans="1:3" ht="16">
      <c r="A90" s="158"/>
      <c r="B90" s="160"/>
      <c r="C90" s="160"/>
    </row>
    <row r="91" spans="1:3" ht="16">
      <c r="A91" s="158"/>
      <c r="B91" s="160"/>
      <c r="C91" s="160"/>
    </row>
    <row r="92" spans="1:3" ht="16">
      <c r="A92" s="158"/>
      <c r="B92" s="160"/>
      <c r="C92" s="160"/>
    </row>
    <row r="93" spans="1:3" ht="16">
      <c r="A93" s="158"/>
      <c r="B93" s="160"/>
      <c r="C93" s="160"/>
    </row>
    <row r="94" spans="1:3" ht="16">
      <c r="A94" s="158"/>
      <c r="B94" s="160"/>
      <c r="C94" s="160"/>
    </row>
    <row r="95" spans="1:3" ht="16">
      <c r="A95" s="158"/>
      <c r="B95" s="160"/>
      <c r="C95" s="160"/>
    </row>
    <row r="96" spans="1:3" ht="16">
      <c r="A96" s="158"/>
      <c r="B96" s="160"/>
      <c r="C96" s="160"/>
    </row>
    <row r="97" spans="1:3" ht="16">
      <c r="A97" s="158"/>
      <c r="B97" s="160"/>
      <c r="C97" s="160"/>
    </row>
    <row r="98" spans="1:3" ht="16">
      <c r="A98" s="158"/>
      <c r="B98" s="160"/>
      <c r="C98" s="160"/>
    </row>
    <row r="99" spans="1:3" ht="16">
      <c r="A99" s="158"/>
      <c r="B99" s="160"/>
      <c r="C99" s="160"/>
    </row>
    <row r="100" spans="1:3" ht="16">
      <c r="A100" s="158"/>
      <c r="B100" s="160"/>
      <c r="C100" s="160"/>
    </row>
    <row r="101" spans="1:3" ht="16">
      <c r="A101" s="158"/>
      <c r="B101" s="160"/>
      <c r="C101" s="160"/>
    </row>
    <row r="102" spans="1:3" ht="16">
      <c r="A102" s="158"/>
      <c r="B102" s="160"/>
      <c r="C102" s="160"/>
    </row>
    <row r="103" spans="1:3" ht="16">
      <c r="A103" s="158"/>
      <c r="B103" s="160"/>
      <c r="C103" s="160"/>
    </row>
    <row r="104" spans="1:3" ht="16">
      <c r="A104" s="158"/>
      <c r="B104" s="160"/>
      <c r="C104" s="160"/>
    </row>
    <row r="105" spans="1:3" ht="16">
      <c r="A105" s="158"/>
      <c r="B105" s="160"/>
      <c r="C105" s="160"/>
    </row>
    <row r="106" spans="1:3" ht="16">
      <c r="A106" s="158"/>
      <c r="B106" s="160"/>
      <c r="C106" s="160"/>
    </row>
    <row r="107" spans="1:3" ht="16">
      <c r="A107" s="158"/>
      <c r="B107" s="160"/>
      <c r="C107" s="160"/>
    </row>
    <row r="108" spans="1:3" ht="16">
      <c r="A108" s="158"/>
      <c r="B108" s="160"/>
      <c r="C108" s="160"/>
    </row>
    <row r="109" spans="1:3" ht="16">
      <c r="A109" s="158"/>
      <c r="B109" s="160"/>
      <c r="C109" s="160"/>
    </row>
    <row r="110" spans="1:3" ht="16">
      <c r="A110" s="158"/>
      <c r="B110" s="160"/>
      <c r="C110" s="160"/>
    </row>
    <row r="111" spans="1:3" ht="16">
      <c r="A111" s="158"/>
      <c r="B111" s="160"/>
      <c r="C111" s="160"/>
    </row>
    <row r="112" spans="1:3" ht="16">
      <c r="A112" s="158"/>
      <c r="B112" s="160"/>
      <c r="C112" s="160"/>
    </row>
    <row r="113" spans="1:3" ht="16">
      <c r="A113" s="158"/>
      <c r="B113" s="160"/>
      <c r="C113" s="160"/>
    </row>
    <row r="114" spans="1:3" ht="16">
      <c r="A114" s="158"/>
      <c r="B114" s="160"/>
      <c r="C114" s="160"/>
    </row>
    <row r="115" spans="1:3" ht="16">
      <c r="A115" s="158"/>
      <c r="B115" s="160"/>
      <c r="C115" s="160"/>
    </row>
    <row r="116" spans="1:3" ht="16">
      <c r="A116" s="158"/>
      <c r="B116" s="160"/>
      <c r="C116" s="160"/>
    </row>
    <row r="117" spans="1:3" ht="16">
      <c r="A117" s="158"/>
      <c r="B117" s="160"/>
      <c r="C117" s="160"/>
    </row>
    <row r="118" spans="1:3" ht="16">
      <c r="A118" s="158"/>
      <c r="B118" s="160"/>
      <c r="C118" s="160"/>
    </row>
    <row r="119" spans="1:3" ht="16">
      <c r="A119" s="158"/>
      <c r="B119" s="160"/>
      <c r="C119" s="160"/>
    </row>
    <row r="120" spans="1:3" ht="16">
      <c r="A120" s="158"/>
      <c r="B120" s="160"/>
      <c r="C120" s="160"/>
    </row>
    <row r="121" spans="1:3" ht="16">
      <c r="A121" s="158"/>
      <c r="B121" s="160"/>
      <c r="C121" s="160"/>
    </row>
    <row r="122" spans="1:3" ht="16">
      <c r="A122" s="158"/>
      <c r="B122" s="160"/>
      <c r="C122" s="160"/>
    </row>
    <row r="123" spans="1:3" ht="16">
      <c r="A123" s="158"/>
      <c r="B123" s="160"/>
      <c r="C123" s="160"/>
    </row>
    <row r="124" spans="1:3" ht="16">
      <c r="A124" s="158"/>
      <c r="B124" s="160"/>
      <c r="C124" s="160"/>
    </row>
    <row r="125" spans="1:3" ht="16">
      <c r="A125" s="158"/>
      <c r="B125" s="160"/>
      <c r="C125" s="160"/>
    </row>
    <row r="126" spans="1:3" ht="16">
      <c r="A126" s="158"/>
      <c r="B126" s="160"/>
      <c r="C126" s="160"/>
    </row>
    <row r="127" spans="1:3" ht="16">
      <c r="A127" s="158"/>
      <c r="B127" s="160"/>
      <c r="C127" s="160"/>
    </row>
    <row r="128" spans="1:3" ht="16">
      <c r="A128" s="158"/>
      <c r="B128" s="160"/>
      <c r="C128" s="160"/>
    </row>
    <row r="129" spans="1:3" ht="16">
      <c r="A129" s="158"/>
      <c r="B129" s="160"/>
      <c r="C129" s="160"/>
    </row>
    <row r="130" spans="1:3" ht="16">
      <c r="A130" s="158"/>
      <c r="B130" s="160"/>
      <c r="C130" s="160"/>
    </row>
    <row r="131" spans="1:3" ht="16">
      <c r="A131" s="158"/>
      <c r="B131" s="160"/>
      <c r="C131" s="160"/>
    </row>
    <row r="132" spans="1:3" ht="16">
      <c r="A132" s="158"/>
      <c r="B132" s="160"/>
      <c r="C132" s="160"/>
    </row>
    <row r="133" spans="1:3" ht="16">
      <c r="A133" s="158"/>
      <c r="B133" s="160"/>
      <c r="C133" s="160"/>
    </row>
    <row r="134" spans="1:3" ht="16">
      <c r="A134" s="158"/>
      <c r="B134" s="160"/>
      <c r="C134" s="160"/>
    </row>
    <row r="135" spans="1:3" ht="16">
      <c r="A135" s="158"/>
      <c r="B135" s="160"/>
      <c r="C135" s="160"/>
    </row>
    <row r="136" spans="1:3" ht="16">
      <c r="A136" s="158"/>
      <c r="B136" s="160"/>
      <c r="C136" s="160"/>
    </row>
    <row r="137" spans="1:3" ht="16">
      <c r="A137" s="158"/>
      <c r="B137" s="160"/>
      <c r="C137" s="160"/>
    </row>
    <row r="138" spans="1:3" ht="16">
      <c r="A138" s="158"/>
      <c r="B138" s="160"/>
      <c r="C138" s="160"/>
    </row>
    <row r="139" spans="1:3" ht="16">
      <c r="A139" s="158"/>
      <c r="B139" s="160"/>
      <c r="C139" s="160"/>
    </row>
    <row r="140" spans="1:3" ht="16">
      <c r="A140" s="158"/>
      <c r="B140" s="160"/>
      <c r="C140" s="160"/>
    </row>
    <row r="141" spans="1:3" ht="16">
      <c r="A141" s="158"/>
      <c r="B141" s="160"/>
      <c r="C141" s="160"/>
    </row>
    <row r="142" spans="1:3" ht="16">
      <c r="A142" s="158"/>
      <c r="B142" s="160"/>
      <c r="C142" s="160"/>
    </row>
    <row r="143" spans="1:3" ht="16">
      <c r="A143" s="158"/>
      <c r="B143" s="160"/>
      <c r="C143" s="160"/>
    </row>
    <row r="144" spans="1:3" ht="16">
      <c r="A144" s="158"/>
      <c r="B144" s="160"/>
      <c r="C144" s="160"/>
    </row>
    <row r="145" spans="1:3" ht="16">
      <c r="A145" s="158"/>
      <c r="B145" s="160"/>
      <c r="C145" s="160"/>
    </row>
    <row r="146" spans="1:3" ht="16">
      <c r="A146" s="158"/>
      <c r="B146" s="160"/>
      <c r="C146" s="160"/>
    </row>
    <row r="147" spans="1:3" ht="16">
      <c r="A147" s="158"/>
      <c r="B147" s="160"/>
      <c r="C147" s="160"/>
    </row>
    <row r="148" spans="1:3" ht="16">
      <c r="A148" s="158"/>
      <c r="B148" s="160"/>
      <c r="C148" s="160"/>
    </row>
    <row r="149" spans="1:3" ht="16">
      <c r="A149" s="158"/>
      <c r="B149" s="160"/>
      <c r="C149" s="160"/>
    </row>
    <row r="150" spans="1:3" ht="16">
      <c r="A150" s="158"/>
      <c r="B150" s="160"/>
      <c r="C150" s="160"/>
    </row>
    <row r="151" spans="1:3" ht="16">
      <c r="A151" s="158"/>
      <c r="B151" s="160"/>
      <c r="C151" s="160"/>
    </row>
    <row r="152" spans="1:3" ht="16">
      <c r="A152" s="158"/>
      <c r="B152" s="160"/>
      <c r="C152" s="160"/>
    </row>
    <row r="153" spans="1:3" ht="16">
      <c r="A153" s="158"/>
      <c r="B153" s="160"/>
      <c r="C153" s="160"/>
    </row>
    <row r="154" spans="1:3" ht="16">
      <c r="A154" s="158"/>
      <c r="B154" s="160"/>
      <c r="C154" s="160"/>
    </row>
    <row r="155" spans="1:3" ht="16">
      <c r="A155" s="158"/>
      <c r="B155" s="160"/>
      <c r="C155" s="160"/>
    </row>
    <row r="156" spans="1:3" ht="16">
      <c r="A156" s="158"/>
      <c r="B156" s="160"/>
      <c r="C156" s="160"/>
    </row>
    <row r="157" spans="1:3" ht="16">
      <c r="A157" s="158"/>
      <c r="B157" s="160"/>
      <c r="C157" s="160"/>
    </row>
    <row r="158" spans="1:3" ht="16">
      <c r="A158" s="158"/>
      <c r="B158" s="160"/>
      <c r="C158" s="160"/>
    </row>
    <row r="159" spans="1:3" ht="16">
      <c r="A159" s="158"/>
      <c r="B159" s="160"/>
      <c r="C159" s="160"/>
    </row>
    <row r="160" spans="1:3" ht="16">
      <c r="A160" s="158"/>
      <c r="B160" s="160"/>
      <c r="C160" s="160"/>
    </row>
    <row r="161" spans="1:3" ht="16">
      <c r="A161" s="158"/>
      <c r="B161" s="161"/>
      <c r="C161" s="162"/>
    </row>
    <row r="162" spans="1:3" ht="16">
      <c r="A162" s="158"/>
      <c r="B162" s="161"/>
      <c r="C162" s="162"/>
    </row>
    <row r="163" spans="1:3" ht="16">
      <c r="A163" s="158"/>
      <c r="B163" s="161"/>
      <c r="C163" s="162"/>
    </row>
    <row r="164" spans="1:3" ht="16">
      <c r="A164" s="158"/>
      <c r="B164" s="161"/>
      <c r="C164" s="162"/>
    </row>
    <row r="165" spans="1:3" ht="16">
      <c r="A165" s="158"/>
      <c r="B165" s="161"/>
      <c r="C165" s="162"/>
    </row>
    <row r="166" spans="1:3" ht="16">
      <c r="A166" s="158"/>
      <c r="B166" s="161"/>
      <c r="C166" s="162"/>
    </row>
    <row r="167" spans="1:3" ht="16">
      <c r="A167" s="158"/>
      <c r="B167" s="161"/>
      <c r="C167" s="162"/>
    </row>
    <row r="168" spans="1:3" ht="16">
      <c r="A168" s="158"/>
      <c r="B168" s="161"/>
      <c r="C168" s="162"/>
    </row>
    <row r="169" spans="1:3" ht="16">
      <c r="A169" s="158"/>
      <c r="B169" s="161"/>
      <c r="C169" s="162"/>
    </row>
    <row r="170" spans="1:3" ht="16">
      <c r="A170" s="158"/>
      <c r="B170" s="161"/>
      <c r="C170" s="162"/>
    </row>
    <row r="171" spans="1:3" ht="16">
      <c r="A171" s="158"/>
      <c r="B171" s="161"/>
      <c r="C171" s="162"/>
    </row>
    <row r="172" spans="1:3" ht="16">
      <c r="A172" s="158"/>
      <c r="B172" s="161"/>
      <c r="C172" s="162"/>
    </row>
    <row r="173" spans="1:3" ht="16">
      <c r="A173" s="158"/>
      <c r="B173" s="161"/>
      <c r="C173" s="162"/>
    </row>
    <row r="174" spans="1:3" ht="16">
      <c r="A174" s="158"/>
      <c r="B174" s="161"/>
      <c r="C174" s="162"/>
    </row>
    <row r="175" spans="1:3" ht="16">
      <c r="A175" s="158"/>
      <c r="B175" s="161"/>
      <c r="C175" s="162"/>
    </row>
    <row r="176" spans="1:3" ht="16">
      <c r="A176" s="158"/>
      <c r="B176" s="161"/>
      <c r="C176" s="162"/>
    </row>
    <row r="177" spans="1:3" ht="16">
      <c r="A177" s="158"/>
      <c r="B177" s="161"/>
      <c r="C177" s="162"/>
    </row>
    <row r="178" spans="1:3" ht="16">
      <c r="A178" s="158"/>
      <c r="B178" s="161"/>
      <c r="C178" s="162"/>
    </row>
    <row r="179" spans="1:3" ht="16">
      <c r="A179" s="158"/>
      <c r="B179" s="161"/>
      <c r="C179" s="162"/>
    </row>
    <row r="180" spans="1:3" ht="16">
      <c r="A180" s="158"/>
      <c r="B180" s="161"/>
      <c r="C180" s="162"/>
    </row>
    <row r="181" spans="1:3" ht="16">
      <c r="A181" s="158"/>
      <c r="B181" s="161"/>
      <c r="C181" s="162"/>
    </row>
    <row r="182" spans="1:3" ht="16">
      <c r="A182" s="158"/>
      <c r="B182" s="161"/>
      <c r="C182" s="162"/>
    </row>
    <row r="183" spans="1:3" ht="16">
      <c r="A183" s="158"/>
      <c r="B183" s="161"/>
      <c r="C183" s="162"/>
    </row>
    <row r="184" spans="1:3" ht="16">
      <c r="A184" s="158"/>
      <c r="B184" s="161"/>
      <c r="C184" s="162"/>
    </row>
    <row r="185" spans="1:3" ht="16">
      <c r="A185" s="158"/>
      <c r="B185" s="161"/>
      <c r="C185" s="162"/>
    </row>
    <row r="186" spans="1:3" ht="16">
      <c r="A186" s="158"/>
      <c r="B186" s="161"/>
      <c r="C186" s="162"/>
    </row>
    <row r="187" spans="1:3" ht="16">
      <c r="A187" s="158"/>
      <c r="B187" s="161"/>
      <c r="C187" s="162"/>
    </row>
    <row r="188" spans="1:3" ht="16">
      <c r="A188" s="158"/>
      <c r="B188" s="161"/>
      <c r="C188" s="162"/>
    </row>
    <row r="189" spans="1:3" ht="16">
      <c r="A189" s="158"/>
      <c r="B189" s="161"/>
      <c r="C189" s="162"/>
    </row>
    <row r="190" spans="1:3" ht="16">
      <c r="A190" s="158"/>
      <c r="B190" s="161"/>
      <c r="C190" s="162"/>
    </row>
    <row r="191" spans="1:3" ht="16">
      <c r="A191" s="158"/>
      <c r="B191" s="161"/>
      <c r="C191" s="162"/>
    </row>
    <row r="192" spans="1:3" ht="16">
      <c r="A192" s="158"/>
      <c r="B192" s="161"/>
      <c r="C192" s="162"/>
    </row>
    <row r="193" spans="1:3" ht="16">
      <c r="A193" s="158"/>
      <c r="B193" s="161"/>
      <c r="C193" s="162"/>
    </row>
    <row r="194" spans="1:3" ht="16">
      <c r="A194" s="158"/>
      <c r="B194" s="161"/>
      <c r="C194" s="162"/>
    </row>
    <row r="195" spans="1:3" ht="16">
      <c r="A195" s="162"/>
      <c r="B195" s="161"/>
      <c r="C195" s="162"/>
    </row>
    <row r="196" spans="1:3" ht="16">
      <c r="A196" s="162"/>
      <c r="B196" s="161"/>
      <c r="C196" s="162"/>
    </row>
    <row r="197" spans="1:3" ht="16">
      <c r="A197" s="162"/>
      <c r="B197" s="161"/>
      <c r="C197" s="162"/>
    </row>
    <row r="198" spans="1:3" ht="16">
      <c r="A198" s="162"/>
      <c r="B198" s="161"/>
      <c r="C198" s="162"/>
    </row>
    <row r="199" spans="1:3" ht="16">
      <c r="A199" s="162"/>
      <c r="B199" s="161"/>
      <c r="C199" s="162"/>
    </row>
    <row r="200" spans="1:3" ht="16">
      <c r="A200" s="162"/>
      <c r="B200" s="161"/>
      <c r="C200" s="162"/>
    </row>
    <row r="201" spans="1:3" ht="16">
      <c r="A201" s="162"/>
      <c r="B201" s="161"/>
      <c r="C201" s="162"/>
    </row>
    <row r="202" spans="1:3" ht="16">
      <c r="A202" s="162"/>
      <c r="B202" s="161"/>
      <c r="C202" s="162"/>
    </row>
    <row r="203" spans="1:3" ht="16">
      <c r="A203" s="162"/>
      <c r="B203" s="161"/>
      <c r="C203" s="162"/>
    </row>
    <row r="204" spans="1:3" ht="16">
      <c r="A204" s="162"/>
      <c r="B204" s="161"/>
      <c r="C204" s="162"/>
    </row>
    <row r="205" spans="1:3" ht="16">
      <c r="A205" s="162"/>
      <c r="B205" s="161"/>
      <c r="C205" s="162"/>
    </row>
    <row r="206" spans="1:3" ht="16">
      <c r="A206" s="162"/>
      <c r="B206" s="161"/>
      <c r="C206" s="162"/>
    </row>
    <row r="207" spans="1:3" ht="16">
      <c r="A207" s="162"/>
      <c r="B207" s="161"/>
      <c r="C207" s="162"/>
    </row>
    <row r="208" spans="1:3" ht="16">
      <c r="A208" s="162"/>
      <c r="B208" s="161"/>
      <c r="C208" s="162"/>
    </row>
    <row r="209" spans="1:3" ht="16">
      <c r="A209" s="162"/>
      <c r="B209" s="161"/>
      <c r="C209" s="162"/>
    </row>
    <row r="210" spans="1:3" ht="16">
      <c r="A210" s="162"/>
      <c r="B210" s="161"/>
      <c r="C210" s="162"/>
    </row>
    <row r="211" spans="1:3" ht="16">
      <c r="A211" s="162"/>
      <c r="B211" s="161"/>
      <c r="C211" s="162"/>
    </row>
    <row r="212" spans="1:3" ht="16">
      <c r="A212" s="162"/>
      <c r="B212" s="161"/>
      <c r="C212" s="162"/>
    </row>
    <row r="213" spans="1:3" ht="16">
      <c r="A213" s="162"/>
      <c r="B213" s="161"/>
      <c r="C213" s="162"/>
    </row>
    <row r="214" spans="1:3" ht="16">
      <c r="A214" s="162"/>
      <c r="B214" s="161"/>
      <c r="C214" s="162"/>
    </row>
    <row r="215" spans="1:3" ht="16">
      <c r="A215" s="162"/>
      <c r="B215" s="161"/>
      <c r="C215" s="162"/>
    </row>
    <row r="216" spans="1:3" ht="16">
      <c r="A216" s="162"/>
      <c r="B216" s="161"/>
      <c r="C216" s="162"/>
    </row>
    <row r="217" spans="1:3" ht="16">
      <c r="A217" s="162"/>
      <c r="B217" s="161"/>
      <c r="C217" s="162"/>
    </row>
    <row r="218" spans="1:3" ht="16">
      <c r="A218" s="162"/>
      <c r="B218" s="161"/>
      <c r="C218" s="162"/>
    </row>
    <row r="219" spans="1:3" ht="16">
      <c r="A219" s="162"/>
      <c r="B219" s="161"/>
      <c r="C219" s="162"/>
    </row>
    <row r="220" spans="1:3" ht="16">
      <c r="A220" s="162"/>
      <c r="B220" s="161"/>
      <c r="C220" s="162"/>
    </row>
    <row r="221" spans="1:3" ht="16">
      <c r="A221" s="162"/>
      <c r="B221" s="161"/>
      <c r="C221" s="162"/>
    </row>
    <row r="222" spans="1:3" ht="16">
      <c r="A222" s="162"/>
      <c r="B222" s="161"/>
      <c r="C222" s="162"/>
    </row>
    <row r="223" spans="1:3" ht="16">
      <c r="A223" s="162"/>
      <c r="B223" s="161"/>
      <c r="C223" s="162"/>
    </row>
    <row r="224" spans="1:3" ht="16">
      <c r="A224" s="162"/>
      <c r="B224" s="161"/>
      <c r="C224" s="162"/>
    </row>
    <row r="225" spans="1:3" ht="16">
      <c r="A225" s="162"/>
      <c r="B225" s="161"/>
      <c r="C225" s="162"/>
    </row>
    <row r="226" spans="1:3" ht="16">
      <c r="A226" s="162"/>
      <c r="B226" s="161"/>
      <c r="C226" s="162"/>
    </row>
    <row r="227" spans="1:3" ht="16">
      <c r="A227" s="162"/>
      <c r="B227" s="161"/>
      <c r="C227" s="162"/>
    </row>
    <row r="228" spans="1:3" ht="16">
      <c r="A228" s="162"/>
      <c r="B228" s="161"/>
      <c r="C228" s="162"/>
    </row>
    <row r="229" spans="1:3" ht="16">
      <c r="A229" s="162"/>
      <c r="B229" s="161"/>
      <c r="C229" s="162"/>
    </row>
    <row r="230" spans="1:3" ht="16">
      <c r="A230" s="162"/>
      <c r="B230" s="161"/>
      <c r="C230" s="162"/>
    </row>
    <row r="231" spans="1:3" ht="16">
      <c r="A231" s="162"/>
      <c r="B231" s="161"/>
      <c r="C231" s="162"/>
    </row>
    <row r="232" spans="1:3" ht="16">
      <c r="A232" s="162"/>
      <c r="B232" s="161"/>
      <c r="C232" s="162"/>
    </row>
    <row r="233" spans="1:3" ht="16">
      <c r="A233" s="162"/>
      <c r="B233" s="161"/>
      <c r="C233" s="162"/>
    </row>
    <row r="234" spans="1:3" ht="16">
      <c r="A234" s="162"/>
      <c r="B234" s="161"/>
      <c r="C234" s="162"/>
    </row>
    <row r="235" spans="1:3" ht="16">
      <c r="A235" s="162"/>
      <c r="B235" s="161"/>
      <c r="C235" s="162"/>
    </row>
    <row r="236" spans="1:3" ht="16">
      <c r="A236" s="162"/>
      <c r="B236" s="161"/>
      <c r="C236" s="162"/>
    </row>
    <row r="237" spans="1:3" ht="16">
      <c r="A237" s="162"/>
      <c r="B237" s="161"/>
      <c r="C237" s="162"/>
    </row>
    <row r="238" spans="1:3" ht="16">
      <c r="A238" s="162"/>
      <c r="B238" s="161"/>
      <c r="C238" s="162"/>
    </row>
    <row r="239" spans="1:3" ht="16">
      <c r="A239" s="162"/>
      <c r="B239" s="161"/>
      <c r="C239" s="162"/>
    </row>
    <row r="240" spans="1:3" ht="16">
      <c r="A240" s="162"/>
      <c r="B240" s="161"/>
      <c r="C240" s="162"/>
    </row>
    <row r="241" spans="1:3" ht="16">
      <c r="A241" s="162"/>
      <c r="B241" s="161"/>
      <c r="C241" s="162"/>
    </row>
    <row r="242" spans="1:3" ht="16">
      <c r="A242" s="162"/>
      <c r="B242" s="161"/>
      <c r="C242" s="162"/>
    </row>
    <row r="243" spans="1:3" ht="16">
      <c r="A243" s="162"/>
      <c r="B243" s="161"/>
      <c r="C243" s="162"/>
    </row>
    <row r="244" spans="1:3" ht="16">
      <c r="A244" s="162"/>
      <c r="B244" s="161"/>
      <c r="C244" s="162"/>
    </row>
    <row r="245" spans="1:3" ht="16">
      <c r="A245" s="162"/>
      <c r="B245" s="161"/>
      <c r="C245" s="162"/>
    </row>
    <row r="246" spans="1:3" ht="16">
      <c r="A246" s="162"/>
      <c r="B246" s="161"/>
      <c r="C246" s="162"/>
    </row>
    <row r="247" spans="1:3" ht="16">
      <c r="A247" s="162"/>
      <c r="B247" s="161"/>
      <c r="C247" s="162"/>
    </row>
    <row r="248" spans="1:3" ht="16">
      <c r="A248" s="162"/>
      <c r="B248" s="161"/>
      <c r="C248" s="162"/>
    </row>
    <row r="249" spans="1:3" ht="16">
      <c r="A249" s="162"/>
      <c r="B249" s="161"/>
      <c r="C249" s="162"/>
    </row>
    <row r="250" spans="1:3" ht="16">
      <c r="A250" s="162"/>
      <c r="B250" s="161"/>
      <c r="C250" s="162"/>
    </row>
    <row r="251" spans="1:3" ht="16">
      <c r="A251" s="162"/>
      <c r="B251" s="161"/>
      <c r="C251" s="162"/>
    </row>
    <row r="252" spans="1:3" ht="16">
      <c r="A252" s="162"/>
      <c r="B252" s="161"/>
      <c r="C252" s="162"/>
    </row>
    <row r="253" spans="1:3" ht="16">
      <c r="A253" s="162"/>
      <c r="B253" s="161"/>
      <c r="C253" s="162"/>
    </row>
    <row r="254" spans="1:3" ht="16">
      <c r="A254" s="162"/>
      <c r="B254" s="161"/>
      <c r="C254" s="162"/>
    </row>
    <row r="255" spans="1:3" ht="16">
      <c r="A255" s="162"/>
      <c r="B255" s="161"/>
      <c r="C255" s="162"/>
    </row>
    <row r="256" spans="1:3" ht="16">
      <c r="A256" s="162"/>
      <c r="B256" s="161"/>
      <c r="C256" s="162"/>
    </row>
    <row r="257" spans="1:3" ht="16">
      <c r="A257" s="162"/>
      <c r="B257" s="161"/>
      <c r="C257" s="162"/>
    </row>
    <row r="258" spans="1:3" ht="16">
      <c r="A258" s="162"/>
      <c r="B258" s="161"/>
      <c r="C258" s="162"/>
    </row>
    <row r="259" spans="1:3" ht="16">
      <c r="A259" s="162"/>
      <c r="B259" s="161"/>
      <c r="C259" s="162"/>
    </row>
    <row r="260" spans="1:3" ht="16">
      <c r="A260" s="162"/>
      <c r="B260" s="161"/>
      <c r="C260" s="162"/>
    </row>
    <row r="261" spans="1:3" ht="16">
      <c r="A261" s="162"/>
      <c r="B261" s="161"/>
      <c r="C261" s="162"/>
    </row>
    <row r="262" spans="1:3" ht="16">
      <c r="A262" s="162"/>
      <c r="B262" s="161"/>
      <c r="C262" s="162"/>
    </row>
    <row r="263" spans="1:3" ht="16">
      <c r="A263" s="162"/>
      <c r="B263" s="161"/>
      <c r="C263" s="162"/>
    </row>
    <row r="264" spans="1:3" ht="16">
      <c r="A264" s="162"/>
      <c r="B264" s="161"/>
      <c r="C264" s="162"/>
    </row>
    <row r="265" spans="1:3" ht="16">
      <c r="A265" s="162"/>
      <c r="B265" s="161"/>
      <c r="C265" s="162"/>
    </row>
    <row r="266" spans="1:3" ht="16">
      <c r="A266" s="162"/>
      <c r="B266" s="161"/>
      <c r="C266" s="162"/>
    </row>
    <row r="267" spans="1:3" ht="16">
      <c r="A267" s="162"/>
      <c r="B267" s="161"/>
      <c r="C267" s="162"/>
    </row>
    <row r="268" spans="1:3" ht="16">
      <c r="A268" s="162"/>
      <c r="B268" s="161"/>
      <c r="C268" s="162"/>
    </row>
    <row r="269" spans="1:3" ht="16">
      <c r="A269" s="162"/>
      <c r="B269" s="161"/>
      <c r="C269" s="162"/>
    </row>
    <row r="270" spans="1:3" ht="16">
      <c r="A270" s="162"/>
      <c r="B270" s="161"/>
      <c r="C270" s="162"/>
    </row>
    <row r="271" spans="1:3" ht="16">
      <c r="A271" s="162"/>
      <c r="B271" s="161"/>
      <c r="C271" s="162"/>
    </row>
    <row r="272" spans="1:3" ht="16">
      <c r="A272" s="162"/>
      <c r="B272" s="161"/>
      <c r="C272" s="162"/>
    </row>
    <row r="273" spans="1:3" ht="16">
      <c r="A273" s="162"/>
      <c r="B273" s="161"/>
      <c r="C273" s="162"/>
    </row>
    <row r="274" spans="1:3" ht="16">
      <c r="A274" s="162"/>
      <c r="B274" s="161"/>
      <c r="C274" s="162"/>
    </row>
    <row r="275" spans="1:3" ht="16">
      <c r="A275" s="162"/>
      <c r="B275" s="161"/>
      <c r="C275" s="162"/>
    </row>
    <row r="276" spans="1:3" ht="16">
      <c r="A276" s="162"/>
      <c r="B276" s="161"/>
      <c r="C276" s="162"/>
    </row>
    <row r="277" spans="1:3" ht="16">
      <c r="A277" s="162"/>
      <c r="B277" s="161"/>
      <c r="C277" s="162"/>
    </row>
    <row r="278" spans="1:3" ht="16">
      <c r="A278" s="162"/>
      <c r="B278" s="161"/>
      <c r="C278" s="162"/>
    </row>
    <row r="279" spans="1:3" ht="16">
      <c r="A279" s="162"/>
      <c r="B279" s="161"/>
      <c r="C279" s="162"/>
    </row>
    <row r="280" spans="1:3" ht="16">
      <c r="A280" s="162"/>
      <c r="B280" s="161"/>
      <c r="C280" s="162"/>
    </row>
    <row r="281" spans="1:3" ht="16">
      <c r="A281" s="162"/>
      <c r="B281" s="161"/>
      <c r="C281" s="162"/>
    </row>
    <row r="282" spans="1:3" ht="16">
      <c r="A282" s="162"/>
      <c r="B282" s="161"/>
      <c r="C282" s="162"/>
    </row>
    <row r="283" spans="1:3" ht="16">
      <c r="A283" s="162"/>
      <c r="B283" s="161"/>
      <c r="C283" s="162"/>
    </row>
    <row r="284" spans="1:3" ht="16">
      <c r="A284" s="162"/>
      <c r="B284" s="161"/>
      <c r="C284" s="162"/>
    </row>
    <row r="285" spans="1:3" ht="16">
      <c r="A285" s="162"/>
      <c r="B285" s="161"/>
      <c r="C285" s="162"/>
    </row>
    <row r="286" spans="1:3" ht="16">
      <c r="A286" s="162"/>
      <c r="B286" s="161"/>
      <c r="C286" s="162"/>
    </row>
    <row r="287" spans="1:3" ht="16">
      <c r="A287" s="162"/>
      <c r="B287" s="161"/>
      <c r="C287" s="162"/>
    </row>
    <row r="288" spans="1:3" ht="16">
      <c r="A288" s="162"/>
      <c r="B288" s="161"/>
      <c r="C288" s="162"/>
    </row>
    <row r="289" spans="1:3" ht="16">
      <c r="A289" s="162"/>
      <c r="B289" s="161"/>
      <c r="C289" s="162"/>
    </row>
    <row r="290" spans="1:3" ht="16">
      <c r="A290" s="162"/>
      <c r="B290" s="161"/>
      <c r="C290" s="162"/>
    </row>
    <row r="291" spans="1:3" ht="16">
      <c r="A291" s="162"/>
      <c r="B291" s="161"/>
      <c r="C291" s="162"/>
    </row>
    <row r="292" spans="1:3" ht="16">
      <c r="A292" s="162"/>
      <c r="B292" s="161"/>
      <c r="C292" s="162"/>
    </row>
    <row r="293" spans="1:3" ht="16">
      <c r="A293" s="162"/>
      <c r="B293" s="161"/>
      <c r="C293" s="162"/>
    </row>
    <row r="294" spans="1:3" ht="16">
      <c r="A294" s="162"/>
      <c r="B294" s="161"/>
      <c r="C294" s="162"/>
    </row>
    <row r="295" spans="1:3" ht="16">
      <c r="A295" s="162"/>
      <c r="B295" s="161"/>
      <c r="C295" s="162"/>
    </row>
    <row r="296" spans="1:3" ht="16">
      <c r="A296" s="162"/>
      <c r="B296" s="161"/>
      <c r="C296" s="162"/>
    </row>
    <row r="297" spans="1:3" ht="16">
      <c r="A297" s="162"/>
      <c r="B297" s="161"/>
      <c r="C297" s="162"/>
    </row>
    <row r="298" spans="1:3" ht="16">
      <c r="A298" s="162"/>
      <c r="B298" s="161"/>
      <c r="C298" s="162"/>
    </row>
    <row r="299" spans="1:3" ht="16">
      <c r="A299" s="162"/>
      <c r="B299" s="161"/>
      <c r="C299" s="162"/>
    </row>
    <row r="300" spans="1:3" ht="16">
      <c r="A300" s="162"/>
      <c r="B300" s="161"/>
      <c r="C300" s="162"/>
    </row>
    <row r="301" spans="1:3" ht="16">
      <c r="A301" s="162"/>
      <c r="B301" s="161"/>
      <c r="C301" s="162"/>
    </row>
    <row r="302" spans="1:3" ht="16">
      <c r="A302" s="162"/>
      <c r="B302" s="161"/>
      <c r="C302" s="162"/>
    </row>
    <row r="303" spans="1:3" ht="16">
      <c r="A303" s="162"/>
      <c r="B303" s="161"/>
      <c r="C303" s="162"/>
    </row>
    <row r="304" spans="1:3" ht="16">
      <c r="A304" s="162"/>
      <c r="B304" s="161"/>
      <c r="C304" s="162"/>
    </row>
    <row r="305" spans="1:3" ht="16">
      <c r="A305" s="162"/>
      <c r="B305" s="161"/>
      <c r="C305" s="162"/>
    </row>
    <row r="306" spans="1:3" ht="16">
      <c r="A306" s="162"/>
      <c r="B306" s="161"/>
      <c r="C306" s="162"/>
    </row>
    <row r="307" spans="1:3" ht="16">
      <c r="A307" s="162"/>
      <c r="B307" s="161"/>
      <c r="C307" s="162"/>
    </row>
    <row r="308" spans="1:3" ht="16">
      <c r="A308" s="162"/>
      <c r="B308" s="161"/>
      <c r="C308" s="162"/>
    </row>
    <row r="309" spans="1:3" ht="16">
      <c r="A309" s="162"/>
      <c r="B309" s="161"/>
      <c r="C309" s="162"/>
    </row>
    <row r="310" spans="1:3" ht="16">
      <c r="A310" s="162"/>
      <c r="B310" s="161"/>
      <c r="C310" s="162"/>
    </row>
    <row r="311" spans="1:3" ht="16">
      <c r="A311" s="162"/>
      <c r="B311" s="161"/>
      <c r="C311" s="162"/>
    </row>
    <row r="312" spans="1:3" ht="16">
      <c r="A312" s="162"/>
      <c r="B312" s="161"/>
      <c r="C312" s="162"/>
    </row>
    <row r="313" spans="1:3" ht="16">
      <c r="A313" s="162"/>
      <c r="B313" s="161"/>
      <c r="C313" s="162"/>
    </row>
    <row r="314" spans="1:3" ht="16">
      <c r="A314" s="162"/>
      <c r="B314" s="161"/>
      <c r="C314" s="162"/>
    </row>
    <row r="315" spans="1:3" ht="16">
      <c r="A315" s="162"/>
      <c r="B315" s="161"/>
      <c r="C315" s="162"/>
    </row>
    <row r="316" spans="1:3" ht="16">
      <c r="A316" s="162"/>
      <c r="B316" s="161"/>
      <c r="C316" s="162"/>
    </row>
    <row r="317" spans="1:3" ht="16">
      <c r="A317" s="162"/>
      <c r="B317" s="161"/>
      <c r="C317" s="162"/>
    </row>
    <row r="318" spans="1:3" ht="16">
      <c r="A318" s="162"/>
      <c r="B318" s="161"/>
      <c r="C318" s="162"/>
    </row>
    <row r="319" spans="1:3" ht="16">
      <c r="A319" s="162"/>
      <c r="B319" s="161"/>
      <c r="C319" s="162"/>
    </row>
    <row r="320" spans="1:3" ht="16">
      <c r="A320" s="162"/>
      <c r="B320" s="161"/>
      <c r="C320" s="162"/>
    </row>
    <row r="321" spans="1:3" ht="16">
      <c r="A321" s="162"/>
      <c r="B321" s="161"/>
      <c r="C321" s="162"/>
    </row>
    <row r="322" spans="1:3" ht="16">
      <c r="A322" s="162"/>
      <c r="B322" s="161"/>
      <c r="C322" s="162"/>
    </row>
    <row r="323" spans="1:3" ht="16">
      <c r="A323" s="162"/>
      <c r="B323" s="161"/>
      <c r="C323" s="162"/>
    </row>
    <row r="324" spans="1:3" ht="16">
      <c r="A324" s="162"/>
      <c r="B324" s="161"/>
      <c r="C324" s="162"/>
    </row>
    <row r="325" spans="1:3" ht="16">
      <c r="A325" s="162"/>
      <c r="B325" s="161"/>
      <c r="C325" s="162"/>
    </row>
    <row r="326" spans="1:3" ht="16">
      <c r="A326" s="162"/>
      <c r="B326" s="161"/>
      <c r="C326" s="162"/>
    </row>
    <row r="327" spans="1:3" ht="16">
      <c r="A327" s="162"/>
      <c r="B327" s="161"/>
      <c r="C327" s="162"/>
    </row>
    <row r="328" spans="1:3" ht="16">
      <c r="A328" s="162"/>
      <c r="B328" s="161"/>
      <c r="C328" s="162"/>
    </row>
    <row r="329" spans="1:3" ht="16">
      <c r="A329" s="162"/>
      <c r="B329" s="161"/>
      <c r="C329" s="162"/>
    </row>
    <row r="330" spans="1:3" ht="16">
      <c r="A330" s="162"/>
      <c r="B330" s="161"/>
      <c r="C330" s="162"/>
    </row>
    <row r="331" spans="1:3" ht="16">
      <c r="A331" s="162"/>
      <c r="B331" s="161"/>
      <c r="C331" s="162"/>
    </row>
    <row r="332" spans="1:3" ht="16">
      <c r="A332" s="162"/>
      <c r="B332" s="161"/>
      <c r="C332" s="162"/>
    </row>
    <row r="333" spans="1:3" ht="16">
      <c r="A333" s="162"/>
      <c r="B333" s="161"/>
      <c r="C333" s="162"/>
    </row>
    <row r="334" spans="1:3" ht="16">
      <c r="A334" s="162"/>
      <c r="B334" s="161"/>
      <c r="C334" s="162"/>
    </row>
    <row r="335" spans="1:3" ht="16">
      <c r="A335" s="162"/>
      <c r="B335" s="161"/>
      <c r="C335" s="162"/>
    </row>
    <row r="336" spans="1:3" ht="16">
      <c r="A336" s="162"/>
      <c r="B336" s="161"/>
      <c r="C336" s="162"/>
    </row>
    <row r="337" spans="1:3" ht="16">
      <c r="A337" s="162"/>
      <c r="B337" s="161"/>
      <c r="C337" s="162"/>
    </row>
    <row r="338" spans="1:3" ht="16">
      <c r="A338" s="162"/>
      <c r="B338" s="161"/>
      <c r="C338" s="162"/>
    </row>
    <row r="339" spans="1:3" ht="16">
      <c r="A339" s="162"/>
      <c r="B339" s="161"/>
      <c r="C339" s="162"/>
    </row>
    <row r="340" spans="1:3" ht="16">
      <c r="A340" s="162"/>
      <c r="B340" s="161"/>
      <c r="C340" s="162"/>
    </row>
    <row r="341" spans="1:3" ht="16">
      <c r="A341" s="162"/>
      <c r="B341" s="161"/>
      <c r="C341" s="162"/>
    </row>
    <row r="342" spans="1:3" ht="16">
      <c r="A342" s="162"/>
      <c r="B342" s="161"/>
      <c r="C342" s="162"/>
    </row>
    <row r="343" spans="1:3" ht="16">
      <c r="A343" s="162"/>
      <c r="B343" s="161"/>
      <c r="C343" s="162"/>
    </row>
    <row r="344" spans="1:3" ht="16">
      <c r="A344" s="162"/>
      <c r="B344" s="161"/>
      <c r="C344" s="162"/>
    </row>
    <row r="345" spans="1:3" ht="16">
      <c r="A345" s="162"/>
      <c r="B345" s="161"/>
      <c r="C345" s="162"/>
    </row>
    <row r="346" spans="1:3" ht="16">
      <c r="A346" s="162"/>
      <c r="B346" s="161"/>
      <c r="C346" s="162"/>
    </row>
    <row r="347" spans="1:3" ht="16">
      <c r="A347" s="162"/>
      <c r="B347" s="161"/>
      <c r="C347" s="162"/>
    </row>
    <row r="348" spans="1:3" ht="16">
      <c r="A348" s="162"/>
      <c r="B348" s="161"/>
      <c r="C348" s="162"/>
    </row>
    <row r="349" spans="1:3" ht="16">
      <c r="A349" s="162"/>
      <c r="B349" s="161"/>
      <c r="C349" s="162"/>
    </row>
    <row r="350" spans="1:3" ht="16">
      <c r="A350" s="162"/>
      <c r="B350" s="161"/>
      <c r="C350" s="162"/>
    </row>
    <row r="351" spans="1:3" ht="16">
      <c r="A351" s="162"/>
      <c r="B351" s="161"/>
      <c r="C351" s="162"/>
    </row>
    <row r="352" spans="1:3" ht="16">
      <c r="A352" s="162"/>
      <c r="B352" s="161"/>
      <c r="C352" s="162"/>
    </row>
    <row r="353" spans="1:3" ht="16">
      <c r="A353" s="162"/>
      <c r="B353" s="161"/>
      <c r="C353" s="162"/>
    </row>
    <row r="354" spans="1:3" ht="16">
      <c r="A354" s="162"/>
      <c r="B354" s="161"/>
      <c r="C354" s="162"/>
    </row>
    <row r="355" spans="1:3" ht="16">
      <c r="A355" s="162"/>
      <c r="B355" s="161"/>
      <c r="C355" s="162"/>
    </row>
    <row r="356" spans="1:3" ht="16">
      <c r="A356" s="162"/>
      <c r="B356" s="161"/>
      <c r="C356" s="162"/>
    </row>
    <row r="357" spans="1:3" ht="16">
      <c r="A357" s="162"/>
      <c r="B357" s="161"/>
      <c r="C357" s="162"/>
    </row>
    <row r="358" spans="1:3" ht="16">
      <c r="A358" s="162"/>
      <c r="B358" s="161"/>
      <c r="C358" s="162"/>
    </row>
    <row r="359" spans="1:3" ht="16">
      <c r="A359" s="162"/>
      <c r="B359" s="161"/>
      <c r="C359" s="162"/>
    </row>
    <row r="360" spans="1:3" ht="16">
      <c r="A360" s="162"/>
      <c r="B360" s="161"/>
      <c r="C360" s="162"/>
    </row>
    <row r="361" spans="1:3" ht="16">
      <c r="A361" s="162"/>
      <c r="B361" s="161"/>
      <c r="C361" s="162"/>
    </row>
    <row r="362" spans="1:3" ht="16">
      <c r="A362" s="162"/>
      <c r="B362" s="161"/>
      <c r="C362" s="162"/>
    </row>
    <row r="363" spans="1:3" ht="16">
      <c r="A363" s="162"/>
      <c r="B363" s="161"/>
      <c r="C363" s="162"/>
    </row>
    <row r="364" spans="1:3" ht="16">
      <c r="A364" s="162"/>
      <c r="B364" s="161"/>
      <c r="C364" s="162"/>
    </row>
    <row r="365" spans="1:3" ht="16">
      <c r="A365" s="162"/>
      <c r="B365" s="161"/>
      <c r="C365" s="162"/>
    </row>
    <row r="366" spans="1:3" ht="16">
      <c r="A366" s="162"/>
      <c r="B366" s="161"/>
      <c r="C366" s="162"/>
    </row>
    <row r="367" spans="1:3" ht="16">
      <c r="A367" s="162"/>
      <c r="B367" s="161"/>
      <c r="C367" s="162"/>
    </row>
    <row r="368" spans="1:3" ht="16">
      <c r="A368" s="162"/>
      <c r="B368" s="161"/>
      <c r="C368" s="162"/>
    </row>
    <row r="369" spans="1:3" ht="16">
      <c r="A369" s="162"/>
      <c r="B369" s="161"/>
      <c r="C369" s="162"/>
    </row>
    <row r="370" spans="1:3" ht="16">
      <c r="A370" s="162"/>
      <c r="B370" s="161"/>
      <c r="C370" s="162"/>
    </row>
    <row r="371" spans="1:3" ht="16">
      <c r="A371" s="162"/>
      <c r="B371" s="161"/>
      <c r="C371" s="162"/>
    </row>
    <row r="372" spans="1:3" ht="16">
      <c r="A372" s="162"/>
      <c r="B372" s="161"/>
      <c r="C372" s="162"/>
    </row>
    <row r="373" spans="1:3" ht="16">
      <c r="A373" s="162"/>
      <c r="B373" s="161"/>
      <c r="C373" s="162"/>
    </row>
    <row r="374" spans="1:3" ht="16">
      <c r="A374" s="162"/>
      <c r="B374" s="161"/>
      <c r="C374" s="162"/>
    </row>
    <row r="375" spans="1:3" ht="16">
      <c r="A375" s="162"/>
      <c r="B375" s="161"/>
      <c r="C375" s="162"/>
    </row>
    <row r="376" spans="1:3" ht="16">
      <c r="A376" s="162"/>
      <c r="B376" s="161"/>
      <c r="C376" s="162"/>
    </row>
    <row r="377" spans="1:3" ht="16">
      <c r="A377" s="162"/>
      <c r="B377" s="161"/>
      <c r="C377" s="162"/>
    </row>
    <row r="378" spans="1:3" ht="16">
      <c r="A378" s="162"/>
      <c r="B378" s="161"/>
      <c r="C378" s="162"/>
    </row>
    <row r="379" spans="1:3" ht="16">
      <c r="A379" s="162"/>
      <c r="B379" s="161"/>
      <c r="C379" s="162"/>
    </row>
    <row r="380" spans="1:3" ht="16">
      <c r="A380" s="162"/>
      <c r="B380" s="161"/>
      <c r="C380" s="162"/>
    </row>
    <row r="381" spans="1:3" ht="16">
      <c r="A381" s="162"/>
      <c r="B381" s="161"/>
      <c r="C381" s="162"/>
    </row>
    <row r="382" spans="1:3" ht="16">
      <c r="A382" s="162"/>
      <c r="B382" s="161"/>
      <c r="C382" s="162"/>
    </row>
    <row r="383" spans="1:3" ht="16">
      <c r="A383" s="162"/>
      <c r="B383" s="161"/>
      <c r="C383" s="162"/>
    </row>
    <row r="384" spans="1:3" ht="16">
      <c r="A384" s="162"/>
      <c r="B384" s="161"/>
      <c r="C384" s="162"/>
    </row>
    <row r="385" spans="1:3" ht="16">
      <c r="A385" s="162"/>
      <c r="B385" s="161"/>
      <c r="C385" s="162"/>
    </row>
    <row r="386" spans="1:3" ht="16">
      <c r="A386" s="162"/>
      <c r="B386" s="161"/>
      <c r="C386" s="162"/>
    </row>
    <row r="387" spans="1:3" ht="16">
      <c r="A387" s="162"/>
      <c r="B387" s="161"/>
      <c r="C387" s="162"/>
    </row>
    <row r="388" spans="1:3" ht="16">
      <c r="A388" s="162"/>
      <c r="B388" s="161"/>
      <c r="C388" s="162"/>
    </row>
    <row r="389" spans="1:3" ht="16">
      <c r="A389" s="162"/>
      <c r="B389" s="161"/>
      <c r="C389" s="162"/>
    </row>
    <row r="390" spans="1:3" ht="16">
      <c r="A390" s="162"/>
      <c r="B390" s="161"/>
      <c r="C390" s="162"/>
    </row>
    <row r="391" spans="1:3" ht="16">
      <c r="A391" s="162"/>
      <c r="B391" s="161"/>
      <c r="C391" s="162"/>
    </row>
    <row r="392" spans="1:3" ht="16">
      <c r="A392" s="162"/>
      <c r="B392" s="161"/>
      <c r="C392" s="162"/>
    </row>
    <row r="393" spans="1:3" ht="16">
      <c r="A393" s="162"/>
      <c r="B393" s="161"/>
      <c r="C393" s="162"/>
    </row>
    <row r="394" spans="1:3" ht="16">
      <c r="A394" s="162"/>
      <c r="B394" s="161"/>
      <c r="C394" s="162"/>
    </row>
    <row r="395" spans="1:3" ht="16">
      <c r="A395" s="162"/>
      <c r="B395" s="161"/>
      <c r="C395" s="162"/>
    </row>
    <row r="396" spans="1:3" ht="16">
      <c r="A396" s="162"/>
      <c r="B396" s="161"/>
      <c r="C396" s="162"/>
    </row>
    <row r="397" spans="1:3" ht="16">
      <c r="A397" s="162"/>
      <c r="B397" s="161"/>
      <c r="C397" s="162"/>
    </row>
    <row r="398" spans="1:3" ht="16">
      <c r="A398" s="162"/>
      <c r="B398" s="161"/>
      <c r="C398" s="162"/>
    </row>
    <row r="399" spans="1:3" ht="16">
      <c r="A399" s="162"/>
      <c r="B399" s="161"/>
      <c r="C399" s="162"/>
    </row>
    <row r="400" spans="1:3" ht="16">
      <c r="A400" s="162"/>
      <c r="B400" s="161"/>
      <c r="C400" s="162"/>
    </row>
    <row r="401" spans="1:3" ht="16">
      <c r="A401" s="162"/>
      <c r="B401" s="161"/>
      <c r="C401" s="162"/>
    </row>
    <row r="402" spans="1:3" ht="16">
      <c r="A402" s="162"/>
      <c r="B402" s="161"/>
      <c r="C402" s="162"/>
    </row>
    <row r="403" spans="1:3" ht="16">
      <c r="A403" s="162"/>
      <c r="B403" s="161"/>
      <c r="C403" s="162"/>
    </row>
    <row r="404" spans="1:3" ht="16">
      <c r="A404" s="162"/>
      <c r="B404" s="161"/>
      <c r="C404" s="162"/>
    </row>
    <row r="405" spans="1:3" ht="16">
      <c r="A405" s="162"/>
      <c r="B405" s="161"/>
      <c r="C405" s="162"/>
    </row>
    <row r="406" spans="1:3" ht="16">
      <c r="A406" s="162"/>
      <c r="B406" s="161"/>
      <c r="C406" s="162"/>
    </row>
    <row r="407" spans="1:3" ht="16">
      <c r="A407" s="162"/>
      <c r="B407" s="161"/>
      <c r="C407" s="162"/>
    </row>
    <row r="408" spans="1:3" ht="16">
      <c r="A408" s="162"/>
      <c r="B408" s="161"/>
      <c r="C408" s="162"/>
    </row>
    <row r="409" spans="1:3" ht="16">
      <c r="A409" s="162"/>
      <c r="B409" s="161"/>
      <c r="C409" s="162"/>
    </row>
    <row r="410" spans="1:3" ht="16">
      <c r="A410" s="162"/>
      <c r="B410" s="161"/>
      <c r="C410" s="162"/>
    </row>
    <row r="411" spans="1:3" ht="16">
      <c r="A411" s="162"/>
      <c r="B411" s="161"/>
      <c r="C411" s="162"/>
    </row>
    <row r="412" spans="1:3" ht="16">
      <c r="A412" s="162"/>
      <c r="B412" s="161"/>
      <c r="C412" s="162"/>
    </row>
    <row r="413" spans="1:3" ht="16">
      <c r="A413" s="162"/>
      <c r="B413" s="161"/>
      <c r="C413" s="162"/>
    </row>
    <row r="414" spans="1:3" ht="16">
      <c r="A414" s="162"/>
      <c r="B414" s="161"/>
      <c r="C414" s="162"/>
    </row>
    <row r="415" spans="1:3" ht="16">
      <c r="A415" s="162"/>
      <c r="B415" s="161"/>
      <c r="C415" s="162"/>
    </row>
    <row r="416" spans="1:3" ht="16">
      <c r="A416" s="162"/>
      <c r="B416" s="161"/>
      <c r="C416" s="162"/>
    </row>
    <row r="417" spans="1:3" ht="16">
      <c r="A417" s="162"/>
      <c r="B417" s="161"/>
      <c r="C417" s="162"/>
    </row>
    <row r="418" spans="1:3" ht="16">
      <c r="A418" s="162"/>
      <c r="B418" s="161"/>
      <c r="C418" s="162"/>
    </row>
    <row r="419" spans="1:3" ht="16">
      <c r="A419" s="162"/>
      <c r="B419" s="161"/>
      <c r="C419" s="162"/>
    </row>
    <row r="420" spans="1:3" ht="16">
      <c r="A420" s="162"/>
      <c r="B420" s="161"/>
      <c r="C420" s="162"/>
    </row>
    <row r="421" spans="1:3" ht="16">
      <c r="A421" s="162"/>
      <c r="B421" s="161"/>
      <c r="C421" s="162"/>
    </row>
    <row r="422" spans="1:3" ht="16">
      <c r="A422" s="162"/>
      <c r="B422" s="161"/>
      <c r="C422" s="162"/>
    </row>
    <row r="423" spans="1:3" ht="16">
      <c r="A423" s="162"/>
      <c r="B423" s="161"/>
      <c r="C423" s="162"/>
    </row>
    <row r="424" spans="1:3" ht="16">
      <c r="A424" s="162"/>
      <c r="B424" s="161"/>
      <c r="C424" s="162"/>
    </row>
    <row r="425" spans="1:3" ht="16">
      <c r="A425" s="162"/>
      <c r="B425" s="161"/>
      <c r="C425" s="162"/>
    </row>
    <row r="426" spans="1:3" ht="16">
      <c r="A426" s="162"/>
      <c r="B426" s="161"/>
      <c r="C426" s="162"/>
    </row>
    <row r="427" spans="1:3" ht="16">
      <c r="A427" s="162"/>
      <c r="B427" s="161"/>
      <c r="C427" s="162"/>
    </row>
    <row r="428" spans="1:3" ht="16">
      <c r="A428" s="162"/>
      <c r="B428" s="161"/>
      <c r="C428" s="162"/>
    </row>
    <row r="429" spans="1:3" ht="16">
      <c r="A429" s="162"/>
      <c r="B429" s="161"/>
      <c r="C429" s="162"/>
    </row>
    <row r="430" spans="1:3" ht="16">
      <c r="A430" s="162"/>
      <c r="B430" s="161"/>
      <c r="C430" s="162"/>
    </row>
    <row r="431" spans="1:3" ht="16">
      <c r="A431" s="162"/>
      <c r="B431" s="161"/>
      <c r="C431" s="162"/>
    </row>
    <row r="432" spans="1:3" ht="16">
      <c r="A432" s="162"/>
      <c r="B432" s="161"/>
      <c r="C432" s="162"/>
    </row>
    <row r="433" spans="1:3" ht="16">
      <c r="A433" s="162"/>
      <c r="B433" s="161"/>
      <c r="C433" s="162"/>
    </row>
    <row r="434" spans="1:3" ht="16">
      <c r="A434" s="162"/>
      <c r="B434" s="161"/>
      <c r="C434" s="162"/>
    </row>
    <row r="435" spans="1:3" ht="16">
      <c r="A435" s="162"/>
      <c r="B435" s="161"/>
      <c r="C435" s="162"/>
    </row>
    <row r="436" spans="1:3" ht="16">
      <c r="A436" s="162"/>
      <c r="B436" s="161"/>
      <c r="C436" s="162"/>
    </row>
    <row r="437" spans="1:3" ht="16">
      <c r="A437" s="162"/>
      <c r="B437" s="161"/>
      <c r="C437" s="162"/>
    </row>
    <row r="438" spans="1:3" ht="16">
      <c r="A438" s="162"/>
      <c r="B438" s="161"/>
      <c r="C438" s="162"/>
    </row>
    <row r="439" spans="1:3" ht="16">
      <c r="A439" s="162"/>
      <c r="B439" s="161"/>
      <c r="C439" s="162"/>
    </row>
    <row r="440" spans="1:3" ht="16">
      <c r="A440" s="162"/>
      <c r="B440" s="161"/>
      <c r="C440" s="162"/>
    </row>
    <row r="441" spans="1:3" ht="16">
      <c r="A441" s="162"/>
      <c r="B441" s="161"/>
      <c r="C441" s="162"/>
    </row>
    <row r="442" spans="1:3" ht="16">
      <c r="A442" s="162"/>
      <c r="B442" s="161"/>
      <c r="C442" s="162"/>
    </row>
    <row r="443" spans="1:3" ht="16">
      <c r="A443" s="162"/>
      <c r="B443" s="161"/>
      <c r="C443" s="162"/>
    </row>
    <row r="444" spans="1:3" ht="16">
      <c r="A444" s="162"/>
      <c r="B444" s="161"/>
      <c r="C444" s="162"/>
    </row>
    <row r="445" spans="1:3" ht="16">
      <c r="A445" s="162"/>
      <c r="B445" s="161"/>
      <c r="C445" s="162"/>
    </row>
    <row r="446" spans="1:3" ht="16">
      <c r="A446" s="162"/>
      <c r="B446" s="161"/>
      <c r="C446" s="162"/>
    </row>
    <row r="447" spans="1:3" ht="16">
      <c r="A447" s="162"/>
      <c r="B447" s="161"/>
      <c r="C447" s="162"/>
    </row>
    <row r="448" spans="1:3" ht="16">
      <c r="A448" s="162"/>
      <c r="B448" s="161"/>
      <c r="C448" s="162"/>
    </row>
    <row r="449" spans="1:3" ht="16">
      <c r="A449" s="162"/>
      <c r="B449" s="161"/>
      <c r="C449" s="162"/>
    </row>
    <row r="450" spans="1:3" ht="16">
      <c r="A450" s="162"/>
      <c r="B450" s="161"/>
      <c r="C450" s="162"/>
    </row>
    <row r="451" spans="1:3" ht="16">
      <c r="A451" s="162"/>
      <c r="B451" s="161"/>
      <c r="C451" s="162"/>
    </row>
    <row r="452" spans="1:3" ht="16">
      <c r="A452" s="162"/>
      <c r="B452" s="161"/>
      <c r="C452" s="162"/>
    </row>
    <row r="453" spans="1:3" ht="16">
      <c r="A453" s="162"/>
      <c r="B453" s="161"/>
      <c r="C453" s="162"/>
    </row>
    <row r="454" spans="1:3" ht="16">
      <c r="A454" s="162"/>
      <c r="B454" s="161"/>
      <c r="C454" s="162"/>
    </row>
    <row r="455" spans="1:3" ht="16">
      <c r="A455" s="162"/>
      <c r="B455" s="161"/>
      <c r="C455" s="162"/>
    </row>
    <row r="456" spans="1:3" ht="16">
      <c r="A456" s="162"/>
      <c r="B456" s="161"/>
      <c r="C456" s="162"/>
    </row>
    <row r="457" spans="1:3" ht="16">
      <c r="A457" s="162"/>
      <c r="B457" s="161"/>
      <c r="C457" s="162"/>
    </row>
    <row r="458" spans="1:3" ht="16">
      <c r="A458" s="162"/>
      <c r="B458" s="161"/>
      <c r="C458" s="162"/>
    </row>
    <row r="459" spans="1:3" ht="16">
      <c r="A459" s="162"/>
      <c r="B459" s="161"/>
      <c r="C459" s="162"/>
    </row>
    <row r="460" spans="1:3" ht="16">
      <c r="A460" s="162"/>
      <c r="B460" s="161"/>
      <c r="C460" s="162"/>
    </row>
    <row r="461" spans="1:3" ht="16">
      <c r="A461" s="162"/>
      <c r="B461" s="161"/>
      <c r="C461" s="162"/>
    </row>
    <row r="462" spans="1:3" ht="16">
      <c r="A462" s="162"/>
      <c r="B462" s="161"/>
      <c r="C462" s="162"/>
    </row>
    <row r="463" spans="1:3" ht="16">
      <c r="A463" s="162"/>
      <c r="B463" s="161"/>
      <c r="C463" s="162"/>
    </row>
    <row r="464" spans="1:3" ht="16">
      <c r="A464" s="162"/>
      <c r="B464" s="161"/>
      <c r="C464" s="162"/>
    </row>
    <row r="465" spans="1:3" ht="16">
      <c r="A465" s="162"/>
      <c r="B465" s="161"/>
      <c r="C465" s="162"/>
    </row>
    <row r="466" spans="1:3" ht="16">
      <c r="A466" s="162"/>
      <c r="B466" s="161"/>
      <c r="C466" s="162"/>
    </row>
    <row r="467" spans="1:3" ht="16">
      <c r="A467" s="162"/>
      <c r="B467" s="161"/>
      <c r="C467" s="162"/>
    </row>
    <row r="468" spans="1:3" ht="16">
      <c r="A468" s="162"/>
      <c r="B468" s="161"/>
      <c r="C468" s="162"/>
    </row>
    <row r="469" spans="1:3" ht="16">
      <c r="A469" s="162"/>
      <c r="B469" s="161"/>
      <c r="C469" s="162"/>
    </row>
    <row r="470" spans="1:3" ht="16">
      <c r="A470" s="162"/>
      <c r="B470" s="161"/>
      <c r="C470" s="162"/>
    </row>
    <row r="471" spans="1:3" ht="16">
      <c r="A471" s="162"/>
      <c r="B471" s="161"/>
      <c r="C471" s="162"/>
    </row>
    <row r="472" spans="1:3" ht="16">
      <c r="A472" s="162"/>
      <c r="B472" s="161"/>
      <c r="C472" s="162"/>
    </row>
    <row r="473" spans="1:3" ht="16">
      <c r="A473" s="162"/>
      <c r="B473" s="161"/>
      <c r="C473" s="162"/>
    </row>
    <row r="474" spans="1:3" ht="16">
      <c r="A474" s="162"/>
      <c r="B474" s="161"/>
      <c r="C474" s="162"/>
    </row>
    <row r="475" spans="1:3" ht="16">
      <c r="A475" s="162"/>
      <c r="B475" s="161"/>
      <c r="C475" s="162"/>
    </row>
    <row r="476" spans="1:3" ht="16">
      <c r="A476" s="162"/>
      <c r="B476" s="161"/>
      <c r="C476" s="162"/>
    </row>
    <row r="477" spans="1:3" ht="16">
      <c r="A477" s="162"/>
      <c r="B477" s="161"/>
      <c r="C477" s="162"/>
    </row>
    <row r="478" spans="1:3" ht="16">
      <c r="A478" s="162"/>
      <c r="B478" s="161"/>
      <c r="C478" s="162"/>
    </row>
    <row r="479" spans="1:3" ht="16">
      <c r="A479" s="162"/>
      <c r="B479" s="161"/>
      <c r="C479" s="162"/>
    </row>
    <row r="480" spans="1:3" ht="16">
      <c r="A480" s="162"/>
      <c r="B480" s="161"/>
      <c r="C480" s="162"/>
    </row>
    <row r="481" spans="1:3" ht="16">
      <c r="A481" s="162"/>
      <c r="B481" s="161"/>
      <c r="C481" s="162"/>
    </row>
    <row r="482" spans="1:3" ht="16">
      <c r="A482" s="162"/>
      <c r="B482" s="161"/>
      <c r="C482" s="162"/>
    </row>
    <row r="483" spans="1:3" ht="16">
      <c r="A483" s="162"/>
      <c r="B483" s="161"/>
      <c r="C483" s="162"/>
    </row>
    <row r="484" spans="1:3" ht="16">
      <c r="A484" s="162"/>
      <c r="B484" s="161"/>
      <c r="C484" s="162"/>
    </row>
    <row r="485" spans="1:3" ht="16">
      <c r="A485" s="162"/>
      <c r="B485" s="161"/>
      <c r="C485" s="162"/>
    </row>
    <row r="486" spans="1:3" ht="16">
      <c r="A486" s="162"/>
      <c r="B486" s="161"/>
      <c r="C486" s="162"/>
    </row>
    <row r="487" spans="1:3" ht="16">
      <c r="A487" s="162"/>
      <c r="B487" s="161"/>
      <c r="C487" s="162"/>
    </row>
    <row r="488" spans="1:3" ht="16">
      <c r="A488" s="162"/>
      <c r="B488" s="161"/>
      <c r="C488" s="162"/>
    </row>
    <row r="489" spans="1:3" ht="16">
      <c r="A489" s="162"/>
      <c r="B489" s="161"/>
      <c r="C489" s="162"/>
    </row>
    <row r="490" spans="1:3" ht="16">
      <c r="A490" s="162"/>
      <c r="B490" s="161"/>
      <c r="C490" s="162"/>
    </row>
    <row r="491" spans="1:3" ht="16">
      <c r="A491" s="162"/>
      <c r="B491" s="161"/>
      <c r="C491" s="162"/>
    </row>
    <row r="492" spans="1:3" ht="16">
      <c r="A492" s="162"/>
      <c r="B492" s="161"/>
      <c r="C492" s="162"/>
    </row>
    <row r="493" spans="1:3" ht="16">
      <c r="A493" s="162"/>
      <c r="B493" s="161"/>
      <c r="C493" s="162"/>
    </row>
    <row r="494" spans="1:3" ht="16">
      <c r="A494" s="162"/>
      <c r="B494" s="161"/>
      <c r="C494" s="162"/>
    </row>
    <row r="495" spans="1:3" ht="16">
      <c r="A495" s="162"/>
      <c r="B495" s="161"/>
      <c r="C495" s="162"/>
    </row>
    <row r="496" spans="1:3" ht="16">
      <c r="A496" s="162"/>
      <c r="B496" s="161"/>
      <c r="C496" s="162"/>
    </row>
    <row r="497" spans="1:3" ht="16">
      <c r="A497" s="162"/>
      <c r="B497" s="161"/>
      <c r="C497" s="162"/>
    </row>
    <row r="498" spans="1:3" ht="16">
      <c r="A498" s="162"/>
      <c r="B498" s="161"/>
      <c r="C498" s="162"/>
    </row>
    <row r="499" spans="1:3" ht="16">
      <c r="A499" s="162"/>
      <c r="B499" s="161"/>
      <c r="C499" s="162"/>
    </row>
    <row r="500" spans="1:3" ht="16">
      <c r="A500" s="162"/>
      <c r="B500" s="161"/>
      <c r="C500" s="162"/>
    </row>
    <row r="501" spans="1:3" ht="16">
      <c r="A501" s="162"/>
      <c r="B501" s="161"/>
      <c r="C501" s="162"/>
    </row>
    <row r="502" spans="1:3" ht="16">
      <c r="A502" s="162"/>
      <c r="B502" s="161"/>
      <c r="C502" s="162"/>
    </row>
    <row r="503" spans="1:3" ht="16">
      <c r="A503" s="162"/>
      <c r="B503" s="161"/>
      <c r="C503" s="162"/>
    </row>
    <row r="504" spans="1:3" ht="16">
      <c r="A504" s="162"/>
      <c r="B504" s="161"/>
      <c r="C504" s="162"/>
    </row>
    <row r="505" spans="1:3" ht="16">
      <c r="A505" s="162"/>
      <c r="B505" s="161"/>
      <c r="C505" s="162"/>
    </row>
    <row r="506" spans="1:3" ht="16">
      <c r="A506" s="162"/>
      <c r="B506" s="161"/>
      <c r="C506" s="162"/>
    </row>
    <row r="507" spans="1:3" ht="16">
      <c r="A507" s="162"/>
      <c r="B507" s="161"/>
      <c r="C507" s="162"/>
    </row>
    <row r="508" spans="1:3" ht="16">
      <c r="A508" s="162"/>
      <c r="B508" s="161"/>
      <c r="C508" s="162"/>
    </row>
    <row r="509" spans="1:3" ht="16">
      <c r="A509" s="162"/>
      <c r="B509" s="161"/>
      <c r="C509" s="162"/>
    </row>
    <row r="510" spans="1:3" ht="16">
      <c r="A510" s="162"/>
      <c r="B510" s="161"/>
      <c r="C510" s="162"/>
    </row>
    <row r="511" spans="1:3" ht="16">
      <c r="A511" s="162"/>
      <c r="B511" s="161"/>
      <c r="C511" s="162"/>
    </row>
    <row r="512" spans="1:3" ht="16">
      <c r="A512" s="162"/>
      <c r="B512" s="161"/>
      <c r="C512" s="162"/>
    </row>
    <row r="513" spans="1:3" ht="16">
      <c r="A513" s="162"/>
      <c r="B513" s="161"/>
      <c r="C513" s="162"/>
    </row>
    <row r="514" spans="1:3" ht="16">
      <c r="A514" s="162"/>
      <c r="B514" s="161"/>
      <c r="C514" s="162"/>
    </row>
    <row r="515" spans="1:3" ht="16">
      <c r="A515" s="162"/>
      <c r="B515" s="161"/>
      <c r="C515" s="162"/>
    </row>
    <row r="516" spans="1:3" ht="16">
      <c r="A516" s="162"/>
      <c r="B516" s="161"/>
      <c r="C516" s="162"/>
    </row>
    <row r="517" spans="1:3" ht="16">
      <c r="A517" s="162"/>
      <c r="B517" s="161"/>
      <c r="C517" s="162"/>
    </row>
    <row r="518" spans="1:3" ht="16">
      <c r="A518" s="162"/>
      <c r="B518" s="161"/>
      <c r="C518" s="162"/>
    </row>
    <row r="519" spans="1:3" ht="16">
      <c r="A519" s="162"/>
      <c r="B519" s="161"/>
      <c r="C519" s="162"/>
    </row>
    <row r="520" spans="1:3" ht="16">
      <c r="A520" s="162"/>
      <c r="B520" s="161"/>
      <c r="C520" s="162"/>
    </row>
    <row r="521" spans="1:3" ht="16">
      <c r="A521" s="162"/>
      <c r="B521" s="161"/>
      <c r="C521" s="162"/>
    </row>
    <row r="522" spans="1:3" ht="16">
      <c r="A522" s="162"/>
      <c r="B522" s="161"/>
      <c r="C522" s="162"/>
    </row>
    <row r="523" spans="1:3" ht="16">
      <c r="A523" s="162"/>
      <c r="B523" s="161"/>
      <c r="C523" s="162"/>
    </row>
    <row r="524" spans="1:3" ht="16">
      <c r="A524" s="162"/>
      <c r="B524" s="161"/>
      <c r="C524" s="162"/>
    </row>
    <row r="525" spans="1:3" ht="16">
      <c r="A525" s="162"/>
      <c r="B525" s="161"/>
      <c r="C525" s="162"/>
    </row>
    <row r="526" spans="1:3" ht="16">
      <c r="A526" s="162"/>
      <c r="B526" s="161"/>
      <c r="C526" s="162"/>
    </row>
    <row r="527" spans="1:3" ht="16">
      <c r="A527" s="162"/>
      <c r="B527" s="161"/>
      <c r="C527" s="162"/>
    </row>
    <row r="528" spans="1:3" ht="16">
      <c r="A528" s="162"/>
      <c r="B528" s="161"/>
      <c r="C528" s="162"/>
    </row>
    <row r="529" spans="1:3" ht="16">
      <c r="A529" s="162"/>
      <c r="B529" s="161"/>
      <c r="C529" s="162"/>
    </row>
    <row r="530" spans="1:3" ht="16">
      <c r="A530" s="162"/>
      <c r="B530" s="161"/>
      <c r="C530" s="162"/>
    </row>
    <row r="531" spans="1:3" ht="16">
      <c r="A531" s="162"/>
      <c r="B531" s="161"/>
      <c r="C531" s="162"/>
    </row>
    <row r="532" spans="1:3" ht="16">
      <c r="A532" s="162"/>
      <c r="B532" s="161"/>
      <c r="C532" s="162"/>
    </row>
    <row r="533" spans="1:3" ht="16">
      <c r="A533" s="162"/>
      <c r="B533" s="161"/>
      <c r="C533" s="162"/>
    </row>
    <row r="534" spans="1:3" ht="16">
      <c r="A534" s="162"/>
      <c r="B534" s="161"/>
      <c r="C534" s="162"/>
    </row>
    <row r="535" spans="1:3" ht="16">
      <c r="A535" s="162"/>
      <c r="B535" s="161"/>
      <c r="C535" s="162"/>
    </row>
    <row r="536" spans="1:3" ht="16">
      <c r="A536" s="162"/>
      <c r="B536" s="161"/>
      <c r="C536" s="162"/>
    </row>
    <row r="537" spans="1:3" ht="16">
      <c r="A537" s="162"/>
      <c r="B537" s="161"/>
      <c r="C537" s="162"/>
    </row>
    <row r="538" spans="1:3" ht="16">
      <c r="A538" s="162"/>
      <c r="B538" s="161"/>
      <c r="C538" s="162"/>
    </row>
    <row r="539" spans="1:3" ht="16">
      <c r="A539" s="162"/>
      <c r="B539" s="161"/>
      <c r="C539" s="162"/>
    </row>
    <row r="540" spans="1:3" ht="16">
      <c r="A540" s="162"/>
      <c r="B540" s="161"/>
      <c r="C540" s="162"/>
    </row>
    <row r="541" spans="1:3" ht="16">
      <c r="A541" s="162"/>
      <c r="B541" s="161"/>
      <c r="C541" s="162"/>
    </row>
    <row r="542" spans="1:3" ht="16">
      <c r="A542" s="162"/>
      <c r="B542" s="161"/>
      <c r="C542" s="162"/>
    </row>
    <row r="543" spans="1:3" ht="16">
      <c r="A543" s="162"/>
      <c r="B543" s="161"/>
      <c r="C543" s="162"/>
    </row>
    <row r="544" spans="1:3" ht="16">
      <c r="A544" s="162"/>
      <c r="B544" s="161"/>
      <c r="C544" s="162"/>
    </row>
    <row r="545" spans="1:3" ht="16">
      <c r="A545" s="162"/>
      <c r="B545" s="161"/>
      <c r="C545" s="162"/>
    </row>
    <row r="546" spans="1:3" ht="16">
      <c r="A546" s="162"/>
      <c r="B546" s="161"/>
      <c r="C546" s="162"/>
    </row>
    <row r="547" spans="1:3" ht="16">
      <c r="A547" s="162"/>
      <c r="B547" s="161"/>
      <c r="C547" s="162"/>
    </row>
    <row r="548" spans="1:3" ht="16">
      <c r="A548" s="162"/>
      <c r="B548" s="161"/>
      <c r="C548" s="162"/>
    </row>
    <row r="549" spans="1:3" ht="16">
      <c r="A549" s="162"/>
      <c r="B549" s="161"/>
      <c r="C549" s="162"/>
    </row>
    <row r="550" spans="1:3" ht="16">
      <c r="A550" s="162"/>
      <c r="B550" s="161"/>
      <c r="C550" s="162"/>
    </row>
    <row r="551" spans="1:3" ht="16">
      <c r="A551" s="162"/>
      <c r="B551" s="161"/>
      <c r="C551" s="162"/>
    </row>
    <row r="552" spans="1:3" ht="16">
      <c r="A552" s="162"/>
      <c r="B552" s="161"/>
      <c r="C552" s="162"/>
    </row>
    <row r="553" spans="1:3" ht="16">
      <c r="A553" s="162"/>
      <c r="B553" s="161"/>
      <c r="C553" s="162"/>
    </row>
    <row r="554" spans="1:3" ht="16">
      <c r="A554" s="162"/>
      <c r="B554" s="161"/>
      <c r="C554" s="162"/>
    </row>
    <row r="555" spans="1:3" ht="16">
      <c r="A555" s="162"/>
      <c r="B555" s="161"/>
      <c r="C555" s="162"/>
    </row>
    <row r="556" spans="1:3" ht="16">
      <c r="A556" s="162"/>
      <c r="B556" s="161"/>
      <c r="C556" s="162"/>
    </row>
    <row r="557" spans="1:3" ht="16">
      <c r="A557" s="162"/>
      <c r="B557" s="161"/>
      <c r="C557" s="162"/>
    </row>
    <row r="558" spans="1:3" ht="16">
      <c r="A558" s="162"/>
      <c r="B558" s="161"/>
      <c r="C558" s="162"/>
    </row>
    <row r="559" spans="1:3" ht="16">
      <c r="A559" s="162"/>
      <c r="B559" s="161"/>
      <c r="C559" s="162"/>
    </row>
    <row r="560" spans="1:3" ht="16">
      <c r="A560" s="162"/>
      <c r="B560" s="161"/>
      <c r="C560" s="162"/>
    </row>
    <row r="561" spans="1:3" ht="16">
      <c r="A561" s="162"/>
      <c r="B561" s="161"/>
      <c r="C561" s="162"/>
    </row>
    <row r="562" spans="1:3" ht="16">
      <c r="A562" s="162"/>
      <c r="B562" s="161"/>
      <c r="C562" s="162"/>
    </row>
    <row r="563" spans="1:3" ht="16">
      <c r="A563" s="162"/>
      <c r="B563" s="161"/>
      <c r="C563" s="162"/>
    </row>
    <row r="564" spans="1:3" ht="16">
      <c r="A564" s="162"/>
      <c r="B564" s="161"/>
      <c r="C564" s="162"/>
    </row>
    <row r="565" spans="1:3" ht="16">
      <c r="A565" s="162"/>
      <c r="B565" s="161"/>
      <c r="C565" s="162"/>
    </row>
    <row r="566" spans="1:3" ht="16">
      <c r="A566" s="162"/>
      <c r="B566" s="161"/>
      <c r="C566" s="162"/>
    </row>
    <row r="567" spans="1:3" ht="16">
      <c r="A567" s="162"/>
      <c r="B567" s="161"/>
      <c r="C567" s="162"/>
    </row>
    <row r="568" spans="1:3" ht="16">
      <c r="A568" s="162"/>
      <c r="B568" s="161"/>
      <c r="C568" s="162"/>
    </row>
    <row r="569" spans="1:3" ht="16">
      <c r="A569" s="162"/>
      <c r="B569" s="161"/>
      <c r="C569" s="162"/>
    </row>
    <row r="570" spans="1:3" ht="16">
      <c r="A570" s="162"/>
      <c r="B570" s="161"/>
      <c r="C570" s="162"/>
    </row>
    <row r="571" spans="1:3" ht="16">
      <c r="A571" s="162"/>
      <c r="B571" s="161"/>
      <c r="C571" s="162"/>
    </row>
    <row r="572" spans="1:3" ht="16">
      <c r="A572" s="162"/>
      <c r="B572" s="161"/>
      <c r="C572" s="162"/>
    </row>
    <row r="573" spans="1:3" ht="16">
      <c r="A573" s="162"/>
      <c r="B573" s="161"/>
      <c r="C573" s="162"/>
    </row>
    <row r="574" spans="1:3" ht="16">
      <c r="A574" s="162"/>
      <c r="B574" s="161"/>
      <c r="C574" s="162"/>
    </row>
    <row r="575" spans="1:3" ht="16">
      <c r="A575" s="162"/>
      <c r="B575" s="161"/>
      <c r="C575" s="162"/>
    </row>
    <row r="576" spans="1:3" ht="16">
      <c r="A576" s="162"/>
      <c r="B576" s="161"/>
      <c r="C576" s="162"/>
    </row>
    <row r="577" spans="1:3" ht="16">
      <c r="A577" s="162"/>
      <c r="B577" s="161"/>
      <c r="C577" s="162"/>
    </row>
    <row r="578" spans="1:3" ht="16">
      <c r="A578" s="162"/>
      <c r="B578" s="161"/>
      <c r="C578" s="162"/>
    </row>
    <row r="579" spans="1:3" ht="16">
      <c r="A579" s="162"/>
      <c r="B579" s="161"/>
      <c r="C579" s="162"/>
    </row>
    <row r="580" spans="1:3" ht="16">
      <c r="A580" s="162"/>
      <c r="B580" s="161"/>
      <c r="C580" s="162"/>
    </row>
    <row r="581" spans="1:3" ht="16">
      <c r="A581" s="162"/>
      <c r="B581" s="161"/>
      <c r="C581" s="162"/>
    </row>
    <row r="582" spans="1:3" ht="16">
      <c r="A582" s="162"/>
      <c r="B582" s="161"/>
      <c r="C582" s="162"/>
    </row>
    <row r="583" spans="1:3" ht="16">
      <c r="A583" s="162"/>
      <c r="B583" s="161"/>
      <c r="C583" s="162"/>
    </row>
    <row r="584" spans="1:3" ht="16">
      <c r="A584" s="162"/>
      <c r="B584" s="161"/>
      <c r="C584" s="162"/>
    </row>
    <row r="585" spans="1:3" ht="16">
      <c r="A585" s="162"/>
      <c r="B585" s="161"/>
      <c r="C585" s="162"/>
    </row>
    <row r="586" spans="1:3" ht="16">
      <c r="A586" s="162"/>
      <c r="B586" s="161"/>
      <c r="C586" s="162"/>
    </row>
    <row r="587" spans="1:3" ht="16">
      <c r="A587" s="162"/>
      <c r="B587" s="161"/>
      <c r="C587" s="162"/>
    </row>
    <row r="588" spans="1:3" ht="16">
      <c r="A588" s="162"/>
      <c r="B588" s="161"/>
      <c r="C588" s="162"/>
    </row>
    <row r="589" spans="1:3" ht="16">
      <c r="A589" s="162"/>
      <c r="B589" s="161"/>
      <c r="C589" s="162"/>
    </row>
    <row r="590" spans="1:3" ht="16">
      <c r="A590" s="162"/>
      <c r="B590" s="161"/>
      <c r="C590" s="162"/>
    </row>
    <row r="591" spans="1:3" ht="16">
      <c r="A591" s="162"/>
      <c r="B591" s="161"/>
      <c r="C591" s="162"/>
    </row>
    <row r="592" spans="1:3" ht="16">
      <c r="A592" s="162"/>
      <c r="B592" s="161"/>
      <c r="C592" s="162"/>
    </row>
    <row r="593" spans="1:3" ht="16">
      <c r="A593" s="162"/>
      <c r="B593" s="161"/>
      <c r="C593" s="162"/>
    </row>
    <row r="594" spans="1:3" ht="16">
      <c r="A594" s="162"/>
      <c r="B594" s="161"/>
      <c r="C594" s="162"/>
    </row>
    <row r="595" spans="1:3" ht="16">
      <c r="A595" s="162"/>
      <c r="B595" s="161"/>
      <c r="C595" s="162"/>
    </row>
    <row r="596" spans="1:3" ht="16">
      <c r="A596" s="162"/>
      <c r="B596" s="161"/>
      <c r="C596" s="162"/>
    </row>
    <row r="597" spans="1:3" ht="16">
      <c r="A597" s="162"/>
      <c r="B597" s="161"/>
      <c r="C597" s="162"/>
    </row>
    <row r="598" spans="1:3" ht="16">
      <c r="A598" s="162"/>
      <c r="B598" s="161"/>
      <c r="C598" s="162"/>
    </row>
    <row r="599" spans="1:3" ht="16">
      <c r="A599" s="162"/>
      <c r="B599" s="161"/>
      <c r="C599" s="162"/>
    </row>
    <row r="600" spans="1:3" ht="16">
      <c r="A600" s="162"/>
      <c r="B600" s="161"/>
      <c r="C600" s="162"/>
    </row>
    <row r="601" spans="1:3" ht="16">
      <c r="A601" s="162"/>
      <c r="B601" s="161"/>
      <c r="C601" s="162"/>
    </row>
    <row r="602" spans="1:3" ht="16">
      <c r="A602" s="162"/>
      <c r="B602" s="161"/>
      <c r="C602" s="162"/>
    </row>
    <row r="603" spans="1:3" ht="16">
      <c r="A603" s="162"/>
      <c r="B603" s="161"/>
      <c r="C603" s="162"/>
    </row>
    <row r="604" spans="1:3" ht="16">
      <c r="A604" s="162"/>
      <c r="B604" s="161"/>
      <c r="C604" s="162"/>
    </row>
    <row r="605" spans="1:3" ht="16">
      <c r="A605" s="162"/>
      <c r="B605" s="161"/>
      <c r="C605" s="162"/>
    </row>
    <row r="606" spans="1:3" ht="16">
      <c r="A606" s="162"/>
      <c r="B606" s="161"/>
      <c r="C606" s="162"/>
    </row>
    <row r="607" spans="1:3" ht="16">
      <c r="A607" s="162"/>
      <c r="B607" s="161"/>
      <c r="C607" s="162"/>
    </row>
    <row r="608" spans="1:3" ht="16">
      <c r="A608" s="162"/>
      <c r="B608" s="161"/>
      <c r="C608" s="162"/>
    </row>
    <row r="609" spans="1:3" ht="16">
      <c r="A609" s="162"/>
      <c r="B609" s="161"/>
      <c r="C609" s="162"/>
    </row>
    <row r="610" spans="1:3" ht="16">
      <c r="A610" s="162"/>
      <c r="B610" s="161"/>
      <c r="C610" s="162"/>
    </row>
    <row r="611" spans="1:3" ht="16">
      <c r="A611" s="162"/>
      <c r="B611" s="161"/>
      <c r="C611" s="162"/>
    </row>
    <row r="612" spans="1:3" ht="16">
      <c r="A612" s="162"/>
      <c r="B612" s="161"/>
      <c r="C612" s="162"/>
    </row>
    <row r="613" spans="1:3" ht="16">
      <c r="A613" s="162"/>
      <c r="B613" s="161"/>
      <c r="C613" s="162"/>
    </row>
    <row r="614" spans="1:3" ht="16">
      <c r="A614" s="162"/>
      <c r="B614" s="161"/>
      <c r="C614" s="162"/>
    </row>
    <row r="615" spans="1:3" ht="16">
      <c r="A615" s="162"/>
      <c r="B615" s="161"/>
      <c r="C615" s="162"/>
    </row>
    <row r="616" spans="1:3" ht="16">
      <c r="A616" s="162"/>
      <c r="B616" s="161"/>
      <c r="C616" s="162"/>
    </row>
    <row r="617" spans="1:3" ht="16">
      <c r="A617" s="162"/>
      <c r="B617" s="161"/>
      <c r="C617" s="162"/>
    </row>
    <row r="618" spans="1:3" ht="16">
      <c r="A618" s="162"/>
      <c r="B618" s="161"/>
      <c r="C618" s="162"/>
    </row>
    <row r="619" spans="1:3" ht="16">
      <c r="A619" s="162"/>
      <c r="B619" s="161"/>
      <c r="C619" s="162"/>
    </row>
    <row r="620" spans="1:3" ht="16">
      <c r="A620" s="162"/>
      <c r="B620" s="161"/>
      <c r="C620" s="162"/>
    </row>
  </sheetData>
  <sheetProtection password="B53E" sheet="1" objects="1" scenarios="1" formatCells="0" formatColumns="0" formatRows="0" insertColumns="0" insertRows="0"/>
  <autoFilter ref="A32:C32" xr:uid="{34B7A12E-D672-824F-815D-325C514E7B37}"/>
  <mergeCells count="1">
    <mergeCell ref="E30:F30"/>
  </mergeCells>
  <pageMargins left="0.39370078740157483" right="0.19685039370078741" top="0.35433070866141736" bottom="0.19685039370078741" header="0.31496062992125984" footer="0.15748031496062992"/>
  <pageSetup paperSize="9" scale="90" orientation="landscape"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85</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2B7A6-0AB1-2147-9803-A941B43D25F7}">
  <sheetPr codeName="Hoja11"/>
  <dimension ref="A1:O141"/>
  <sheetViews>
    <sheetView showGridLines="0" zoomScale="80" zoomScaleNormal="80" workbookViewId="0"/>
  </sheetViews>
  <sheetFormatPr baseColWidth="10" defaultRowHeight="13"/>
  <cols>
    <col min="1" max="1" width="10.83203125" style="129"/>
    <col min="2" max="7" width="47.83203125" style="130" customWidth="1"/>
    <col min="8" max="8" width="52" style="130" customWidth="1"/>
    <col min="9" max="15" width="47.83203125" style="130" customWidth="1"/>
    <col min="16" max="16384" width="10.83203125" style="130"/>
  </cols>
  <sheetData>
    <row r="1" spans="1:15" ht="80" customHeight="1"/>
    <row r="2" spans="1:15" ht="40" customHeight="1"/>
    <row r="4" spans="1:15" s="138" customFormat="1" ht="30" customHeight="1">
      <c r="A4" s="137" t="s">
        <v>149</v>
      </c>
      <c r="B4" s="137" t="inlineStr">
        <is>
          <t xml:space="preserve">Sin unidad</t>
        </is>
      </c>
      <c r="C4" s="137"/>
      <c r="D4" s="137"/>
      <c r="E4" s="137"/>
      <c r="F4" s="137"/>
      <c r="G4" s="137"/>
      <c r="H4" s="137"/>
      <c r="I4" s="137"/>
      <c r="J4" s="137"/>
      <c r="K4" s="137"/>
      <c r="L4" s="137"/>
      <c r="M4" s="137"/>
      <c r="N4" s="137"/>
      <c r="O4" s="137"/>
    </row>
    <row r="5" spans="1:15" ht="20">
      <c r="A5" s="310">
        <v>25</v>
      </c>
      <c r="B5" s="306" t="inlineStr">
        <is>
          <t xml:space="preserve">Grado 25</t>
        </is>
      </c>
      <c r="C5" s="306"/>
      <c r="D5" s="306"/>
      <c r="E5" s="306"/>
      <c r="F5" s="306"/>
      <c r="G5" s="169"/>
      <c r="H5" s="306"/>
      <c r="I5" s="306"/>
      <c r="J5" s="306"/>
      <c r="K5" s="306"/>
      <c r="L5" s="306"/>
      <c r="M5" s="306"/>
      <c r="N5" s="306"/>
      <c r="O5" s="169"/>
    </row>
    <row r="6" spans="1:15" ht="20">
      <c r="A6" s="311"/>
      <c r="B6" s="307"/>
      <c r="C6" s="307"/>
      <c r="D6" s="307"/>
      <c r="E6" s="307"/>
      <c r="F6" s="307"/>
      <c r="G6" s="170"/>
      <c r="H6" s="307"/>
      <c r="I6" s="307"/>
      <c r="J6" s="307"/>
      <c r="K6" s="307"/>
      <c r="L6" s="307"/>
      <c r="M6" s="307"/>
      <c r="N6" s="307"/>
      <c r="O6" s="170"/>
    </row>
    <row r="7" spans="1:15" ht="19">
      <c r="A7" s="311"/>
      <c r="B7" s="307"/>
      <c r="C7" s="307"/>
      <c r="D7" s="307"/>
      <c r="E7" s="307"/>
      <c r="F7" s="307"/>
      <c r="G7" s="170"/>
      <c r="H7" s="307"/>
      <c r="I7" s="307"/>
      <c r="J7" s="307"/>
      <c r="K7" s="307"/>
      <c r="L7" s="307"/>
      <c r="M7" s="307"/>
      <c r="N7" s="307"/>
      <c r="O7" s="170"/>
    </row>
    <row r="8" spans="1:15" ht="19">
      <c r="A8" s="311"/>
      <c r="B8" s="307"/>
      <c r="C8" s="307"/>
      <c r="D8" s="307"/>
      <c r="E8" s="307"/>
      <c r="F8" s="307"/>
      <c r="G8" s="170"/>
      <c r="H8" s="307"/>
      <c r="I8" s="307"/>
      <c r="J8" s="307"/>
      <c r="K8" s="307"/>
      <c r="L8" s="307"/>
      <c r="M8" s="307"/>
      <c r="N8" s="307"/>
      <c r="O8" s="170"/>
    </row>
    <row r="9" spans="1:15" ht="23">
      <c r="A9" s="146"/>
      <c r="B9" s="171"/>
      <c r="C9" s="171"/>
      <c r="D9" s="171"/>
      <c r="E9" s="171"/>
      <c r="F9" s="171"/>
      <c r="G9" s="171"/>
      <c r="H9" s="171"/>
      <c r="I9" s="171"/>
      <c r="J9" s="171"/>
      <c r="K9" s="171"/>
      <c r="L9" s="171"/>
      <c r="M9" s="171"/>
      <c r="N9" s="171"/>
      <c r="O9" s="171"/>
    </row>
    <row r="10" spans="1:15" ht="20">
      <c r="A10" s="308">
        <v>24</v>
      </c>
      <c r="B10" s="306" t="inlineStr">
        <is>
          <t xml:space="preserve">Grado 24</t>
        </is>
      </c>
      <c r="C10" s="306"/>
      <c r="D10" s="306"/>
      <c r="E10" s="306"/>
      <c r="F10" s="306"/>
      <c r="G10" s="169"/>
      <c r="H10" s="306"/>
      <c r="I10" s="306"/>
      <c r="J10" s="306"/>
      <c r="K10" s="306"/>
      <c r="L10" s="306"/>
      <c r="M10" s="306"/>
      <c r="N10" s="306"/>
      <c r="O10" s="169"/>
    </row>
    <row r="11" spans="1:15" ht="20">
      <c r="A11" s="309"/>
      <c r="B11" s="307"/>
      <c r="C11" s="307"/>
      <c r="D11" s="307"/>
      <c r="E11" s="307"/>
      <c r="F11" s="307"/>
      <c r="G11" s="170"/>
      <c r="H11" s="307"/>
      <c r="I11" s="307"/>
      <c r="J11" s="307"/>
      <c r="K11" s="307"/>
      <c r="L11" s="307"/>
      <c r="M11" s="307"/>
      <c r="N11" s="307"/>
      <c r="O11" s="170"/>
    </row>
    <row r="12" spans="1:15" ht="19">
      <c r="A12" s="309"/>
      <c r="B12" s="307"/>
      <c r="C12" s="307"/>
      <c r="D12" s="307"/>
      <c r="E12" s="307"/>
      <c r="F12" s="307"/>
      <c r="G12" s="170"/>
      <c r="H12" s="307"/>
      <c r="I12" s="307"/>
      <c r="J12" s="307"/>
      <c r="K12" s="307"/>
      <c r="L12" s="307"/>
      <c r="M12" s="307"/>
      <c r="N12" s="307"/>
      <c r="O12" s="170"/>
    </row>
    <row r="13" spans="1:15" ht="19">
      <c r="A13" s="309"/>
      <c r="B13" s="307"/>
      <c r="C13" s="307"/>
      <c r="D13" s="307"/>
      <c r="E13" s="307"/>
      <c r="F13" s="307"/>
      <c r="G13" s="170"/>
      <c r="H13" s="307"/>
      <c r="I13" s="307"/>
      <c r="J13" s="307"/>
      <c r="K13" s="307"/>
      <c r="L13" s="307"/>
      <c r="M13" s="307"/>
      <c r="N13" s="307"/>
      <c r="O13" s="170"/>
    </row>
    <row r="14" spans="1:15" ht="23">
      <c r="A14" s="147"/>
      <c r="B14" s="171"/>
      <c r="C14" s="171"/>
      <c r="D14" s="171"/>
      <c r="E14" s="171"/>
      <c r="F14" s="171"/>
      <c r="G14" s="171"/>
      <c r="H14" s="171"/>
      <c r="I14" s="171"/>
      <c r="J14" s="171"/>
      <c r="K14" s="171"/>
      <c r="L14" s="171"/>
      <c r="M14" s="171"/>
      <c r="N14" s="171"/>
      <c r="O14" s="171"/>
    </row>
    <row r="15" spans="1:15" ht="20">
      <c r="A15" s="308">
        <v>23</v>
      </c>
      <c r="B15" s="169" t="inlineStr">
        <is>
          <t xml:space="preserve">Grado 23</t>
        </is>
      </c>
      <c r="C15" s="306"/>
      <c r="D15" s="306"/>
      <c r="E15" s="306"/>
      <c r="F15" s="306"/>
      <c r="G15" s="306"/>
      <c r="H15" s="306"/>
      <c r="I15" s="306"/>
      <c r="J15" s="306"/>
      <c r="K15" s="306"/>
      <c r="L15" s="306"/>
      <c r="M15" s="306"/>
      <c r="N15" s="169"/>
      <c r="O15" s="169"/>
    </row>
    <row r="16" spans="1:15" ht="20">
      <c r="A16" s="309"/>
      <c r="B16" s="170"/>
      <c r="C16" s="307"/>
      <c r="D16" s="307"/>
      <c r="E16" s="307"/>
      <c r="F16" s="307"/>
      <c r="G16" s="307"/>
      <c r="H16" s="307"/>
      <c r="I16" s="307"/>
      <c r="J16" s="307"/>
      <c r="K16" s="307"/>
      <c r="L16" s="307"/>
      <c r="M16" s="307"/>
      <c r="N16" s="170"/>
      <c r="O16" s="170"/>
    </row>
    <row r="17" spans="1:15" ht="19">
      <c r="A17" s="309"/>
      <c r="B17" s="170"/>
      <c r="C17" s="307"/>
      <c r="D17" s="307"/>
      <c r="E17" s="307"/>
      <c r="F17" s="307"/>
      <c r="G17" s="307"/>
      <c r="H17" s="307"/>
      <c r="I17" s="307"/>
      <c r="J17" s="307"/>
      <c r="K17" s="307"/>
      <c r="L17" s="307"/>
      <c r="M17" s="307"/>
      <c r="N17" s="170"/>
      <c r="O17" s="170"/>
    </row>
    <row r="18" spans="1:15" ht="19">
      <c r="A18" s="309"/>
      <c r="B18" s="170"/>
      <c r="C18" s="307"/>
      <c r="D18" s="307"/>
      <c r="E18" s="307"/>
      <c r="F18" s="307"/>
      <c r="G18" s="307"/>
      <c r="H18" s="307"/>
      <c r="I18" s="307"/>
      <c r="J18" s="307"/>
      <c r="K18" s="307"/>
      <c r="L18" s="307"/>
      <c r="M18" s="307"/>
      <c r="N18" s="170"/>
      <c r="O18" s="170"/>
    </row>
    <row r="19" spans="1:15" ht="23">
      <c r="A19" s="147"/>
      <c r="B19" s="171"/>
      <c r="C19" s="171"/>
      <c r="D19" s="171"/>
      <c r="E19" s="171"/>
      <c r="F19" s="171"/>
      <c r="G19" s="171"/>
      <c r="H19" s="171"/>
      <c r="I19" s="171"/>
      <c r="J19" s="171"/>
      <c r="K19" s="171"/>
      <c r="L19" s="171"/>
      <c r="M19" s="171"/>
      <c r="N19" s="171"/>
      <c r="O19" s="171"/>
    </row>
    <row r="20" spans="1:15" ht="14" customHeight="1">
      <c r="A20" s="308">
        <v>22</v>
      </c>
      <c r="B20" s="306" t="inlineStr">
        <is>
          <t xml:space="preserve">Grado 22</t>
        </is>
      </c>
      <c r="C20" s="306"/>
      <c r="D20" s="306"/>
      <c r="E20" s="312"/>
      <c r="F20" s="306"/>
      <c r="G20" s="306"/>
      <c r="H20" s="306"/>
      <c r="I20" s="306"/>
      <c r="J20" s="169"/>
      <c r="K20" s="306"/>
      <c r="L20" s="306"/>
      <c r="M20" s="306"/>
      <c r="N20" s="306"/>
      <c r="O20" s="169"/>
    </row>
    <row r="21" spans="1:15" ht="14" customHeight="1">
      <c r="A21" s="309"/>
      <c r="B21" s="307"/>
      <c r="C21" s="307"/>
      <c r="D21" s="307"/>
      <c r="E21" s="313"/>
      <c r="F21" s="307"/>
      <c r="G21" s="307"/>
      <c r="H21" s="307"/>
      <c r="I21" s="307"/>
      <c r="J21" s="170"/>
      <c r="K21" s="307"/>
      <c r="L21" s="307"/>
      <c r="M21" s="307"/>
      <c r="N21" s="307"/>
      <c r="O21" s="170"/>
    </row>
    <row r="22" spans="1:15" ht="14" customHeight="1">
      <c r="A22" s="309"/>
      <c r="B22" s="307"/>
      <c r="C22" s="307"/>
      <c r="D22" s="307"/>
      <c r="E22" s="313"/>
      <c r="F22" s="307"/>
      <c r="G22" s="307"/>
      <c r="H22" s="307"/>
      <c r="I22" s="307"/>
      <c r="J22" s="170"/>
      <c r="K22" s="307"/>
      <c r="L22" s="307"/>
      <c r="M22" s="307"/>
      <c r="N22" s="307"/>
      <c r="O22" s="170"/>
    </row>
    <row r="23" spans="1:15" ht="13" customHeight="1">
      <c r="A23" s="309"/>
      <c r="B23" s="307"/>
      <c r="C23" s="307"/>
      <c r="D23" s="307"/>
      <c r="E23" s="313"/>
      <c r="F23" s="307"/>
      <c r="G23" s="307"/>
      <c r="H23" s="307"/>
      <c r="I23" s="307"/>
      <c r="J23" s="170"/>
      <c r="K23" s="307"/>
      <c r="L23" s="307"/>
      <c r="M23" s="307"/>
      <c r="N23" s="307"/>
      <c r="O23" s="170"/>
    </row>
    <row r="24" spans="1:15" ht="23">
      <c r="A24" s="147"/>
      <c r="B24" s="171"/>
      <c r="C24" s="171"/>
      <c r="D24" s="171"/>
      <c r="E24" s="172"/>
      <c r="F24" s="171"/>
      <c r="G24" s="171"/>
      <c r="H24" s="171"/>
      <c r="I24" s="171"/>
      <c r="J24" s="171"/>
      <c r="K24" s="171"/>
      <c r="L24" s="171"/>
      <c r="M24" s="171"/>
      <c r="N24" s="171"/>
      <c r="O24" s="171"/>
    </row>
    <row r="25" spans="1:15" ht="14" customHeight="1">
      <c r="A25" s="308">
        <v>21</v>
      </c>
      <c r="B25" s="306" t="inlineStr">
        <is>
          <t xml:space="preserve">Grado 21</t>
        </is>
      </c>
      <c r="C25" s="306"/>
      <c r="D25" s="306"/>
      <c r="E25" s="169"/>
      <c r="F25" s="306"/>
      <c r="G25" s="306"/>
      <c r="H25" s="306"/>
      <c r="I25" s="306"/>
      <c r="J25" s="306"/>
      <c r="K25" s="306"/>
      <c r="L25" s="306"/>
      <c r="M25" s="306"/>
      <c r="N25" s="306"/>
      <c r="O25" s="169"/>
    </row>
    <row r="26" spans="1:15" ht="14" customHeight="1">
      <c r="A26" s="309"/>
      <c r="B26" s="307"/>
      <c r="C26" s="307"/>
      <c r="D26" s="307"/>
      <c r="E26" s="170"/>
      <c r="F26" s="307"/>
      <c r="G26" s="307"/>
      <c r="H26" s="307"/>
      <c r="I26" s="307"/>
      <c r="J26" s="307"/>
      <c r="K26" s="307"/>
      <c r="L26" s="307"/>
      <c r="M26" s="307"/>
      <c r="N26" s="307"/>
      <c r="O26" s="170"/>
    </row>
    <row r="27" spans="1:15" ht="14" customHeight="1">
      <c r="A27" s="309"/>
      <c r="B27" s="307"/>
      <c r="C27" s="307"/>
      <c r="D27" s="307"/>
      <c r="E27" s="170"/>
      <c r="F27" s="307"/>
      <c r="G27" s="307"/>
      <c r="H27" s="307"/>
      <c r="I27" s="307"/>
      <c r="J27" s="307"/>
      <c r="K27" s="307"/>
      <c r="L27" s="307"/>
      <c r="M27" s="307"/>
      <c r="N27" s="307"/>
      <c r="O27" s="170"/>
    </row>
    <row r="28" spans="1:15" ht="13" customHeight="1">
      <c r="A28" s="309"/>
      <c r="B28" s="307"/>
      <c r="C28" s="307"/>
      <c r="D28" s="307"/>
      <c r="E28" s="170"/>
      <c r="F28" s="307"/>
      <c r="G28" s="307"/>
      <c r="H28" s="307"/>
      <c r="I28" s="307"/>
      <c r="J28" s="307"/>
      <c r="K28" s="307"/>
      <c r="L28" s="307"/>
      <c r="M28" s="307"/>
      <c r="N28" s="307"/>
      <c r="O28" s="170"/>
    </row>
    <row r="29" spans="1:15" ht="23">
      <c r="A29" s="147"/>
      <c r="B29" s="171"/>
      <c r="C29" s="171"/>
      <c r="D29" s="171"/>
      <c r="E29" s="171"/>
      <c r="F29" s="171"/>
      <c r="G29" s="171"/>
      <c r="H29" s="171"/>
      <c r="I29" s="171"/>
      <c r="J29" s="171"/>
      <c r="K29" s="171"/>
      <c r="L29" s="171"/>
      <c r="M29" s="171"/>
      <c r="N29" s="171"/>
      <c r="O29" s="171"/>
    </row>
    <row r="30" spans="1:15" ht="14" customHeight="1">
      <c r="A30" s="308">
        <v>20</v>
      </c>
      <c r="B30" s="169" t="inlineStr">
        <is>
          <t xml:space="preserve">Grado 20</t>
        </is>
      </c>
      <c r="C30" s="306"/>
      <c r="D30" s="306"/>
      <c r="E30" s="306"/>
      <c r="F30" s="306"/>
      <c r="G30" s="306"/>
      <c r="H30" s="306"/>
      <c r="I30" s="306"/>
      <c r="J30" s="306"/>
      <c r="K30" s="306"/>
      <c r="L30" s="306"/>
      <c r="M30" s="306"/>
      <c r="N30" s="169"/>
      <c r="O30" s="169"/>
    </row>
    <row r="31" spans="1:15" ht="14" customHeight="1">
      <c r="A31" s="309"/>
      <c r="B31" s="170"/>
      <c r="C31" s="307"/>
      <c r="D31" s="307"/>
      <c r="E31" s="307"/>
      <c r="F31" s="307"/>
      <c r="G31" s="307"/>
      <c r="H31" s="307"/>
      <c r="I31" s="307"/>
      <c r="J31" s="307"/>
      <c r="K31" s="307"/>
      <c r="L31" s="307"/>
      <c r="M31" s="307"/>
      <c r="N31" s="170"/>
      <c r="O31" s="170"/>
    </row>
    <row r="32" spans="1:15" ht="14" customHeight="1">
      <c r="A32" s="309"/>
      <c r="B32" s="170"/>
      <c r="C32" s="307"/>
      <c r="D32" s="307"/>
      <c r="E32" s="307"/>
      <c r="F32" s="307"/>
      <c r="G32" s="307"/>
      <c r="H32" s="307"/>
      <c r="I32" s="307"/>
      <c r="J32" s="307"/>
      <c r="K32" s="307"/>
      <c r="L32" s="307"/>
      <c r="M32" s="307"/>
      <c r="N32" s="170"/>
      <c r="O32" s="170"/>
    </row>
    <row r="33" spans="1:15" ht="13" customHeight="1">
      <c r="A33" s="309"/>
      <c r="B33" s="170"/>
      <c r="C33" s="307"/>
      <c r="D33" s="307"/>
      <c r="E33" s="307"/>
      <c r="F33" s="307"/>
      <c r="G33" s="307"/>
      <c r="H33" s="307"/>
      <c r="I33" s="307"/>
      <c r="J33" s="307"/>
      <c r="K33" s="307"/>
      <c r="L33" s="307"/>
      <c r="M33" s="307"/>
      <c r="N33" s="170"/>
      <c r="O33" s="170"/>
    </row>
    <row r="34" spans="1:15" ht="23">
      <c r="A34" s="147"/>
      <c r="B34" s="171"/>
      <c r="C34" s="171"/>
      <c r="D34" s="171"/>
      <c r="E34" s="171"/>
      <c r="F34" s="171"/>
      <c r="G34" s="171"/>
      <c r="H34" s="171"/>
      <c r="I34" s="171"/>
      <c r="J34" s="171"/>
      <c r="K34" s="171"/>
      <c r="L34" s="171"/>
      <c r="M34" s="171"/>
      <c r="N34" s="171"/>
      <c r="O34" s="171"/>
    </row>
    <row r="35" spans="1:15" ht="13" customHeight="1">
      <c r="A35" s="308">
        <v>19</v>
      </c>
      <c r="B35" s="169" t="inlineStr">
        <is>
          <t xml:space="preserve">Grado 19</t>
        </is>
      </c>
      <c r="C35" s="169"/>
      <c r="D35" s="169"/>
      <c r="E35" s="169"/>
      <c r="F35" s="169"/>
      <c r="G35" s="306"/>
      <c r="H35" s="306"/>
      <c r="I35" s="306"/>
      <c r="J35" s="169"/>
      <c r="K35" s="306"/>
      <c r="L35" s="306"/>
      <c r="M35" s="306"/>
      <c r="N35" s="169"/>
      <c r="O35" s="169"/>
    </row>
    <row r="36" spans="1:15" ht="13" customHeight="1">
      <c r="A36" s="309"/>
      <c r="B36" s="170"/>
      <c r="C36" s="170"/>
      <c r="D36" s="170"/>
      <c r="E36" s="170"/>
      <c r="F36" s="170"/>
      <c r="G36" s="307"/>
      <c r="H36" s="307"/>
      <c r="I36" s="307"/>
      <c r="J36" s="170"/>
      <c r="K36" s="307"/>
      <c r="L36" s="307"/>
      <c r="M36" s="307"/>
      <c r="N36" s="170"/>
      <c r="O36" s="170"/>
    </row>
    <row r="37" spans="1:15" ht="13" customHeight="1">
      <c r="A37" s="309"/>
      <c r="B37" s="170"/>
      <c r="C37" s="170"/>
      <c r="D37" s="170"/>
      <c r="E37" s="170"/>
      <c r="F37" s="170"/>
      <c r="G37" s="307"/>
      <c r="H37" s="307"/>
      <c r="I37" s="307"/>
      <c r="J37" s="170"/>
      <c r="K37" s="307"/>
      <c r="L37" s="307"/>
      <c r="M37" s="307"/>
      <c r="N37" s="170"/>
      <c r="O37" s="170"/>
    </row>
    <row r="38" spans="1:15" ht="13" customHeight="1">
      <c r="A38" s="309"/>
      <c r="B38" s="170"/>
      <c r="C38" s="170"/>
      <c r="D38" s="170"/>
      <c r="E38" s="170"/>
      <c r="F38" s="170"/>
      <c r="G38" s="307"/>
      <c r="H38" s="307"/>
      <c r="I38" s="307"/>
      <c r="J38" s="170"/>
      <c r="K38" s="307"/>
      <c r="L38" s="307"/>
      <c r="M38" s="307"/>
      <c r="N38" s="170"/>
      <c r="O38" s="170"/>
    </row>
    <row r="39" spans="1:15" ht="23">
      <c r="A39" s="147"/>
      <c r="B39" s="171"/>
      <c r="C39" s="171"/>
      <c r="D39" s="171"/>
      <c r="E39" s="171"/>
      <c r="F39" s="171"/>
      <c r="G39" s="171"/>
      <c r="H39" s="171"/>
      <c r="I39" s="171"/>
      <c r="J39" s="171"/>
      <c r="K39" s="171"/>
      <c r="L39" s="171"/>
      <c r="M39" s="171"/>
      <c r="N39" s="171"/>
      <c r="O39" s="171"/>
    </row>
    <row r="40" spans="1:15" ht="13" customHeight="1">
      <c r="A40" s="308">
        <v>18</v>
      </c>
      <c r="B40" s="306" t="inlineStr">
        <is>
          <t xml:space="preserve">Grado 18</t>
        </is>
      </c>
      <c r="C40" s="306"/>
      <c r="D40" s="306"/>
      <c r="E40" s="306"/>
      <c r="F40" s="169"/>
      <c r="G40" s="306"/>
      <c r="H40" s="306"/>
      <c r="I40" s="169"/>
      <c r="J40" s="306"/>
      <c r="K40" s="306"/>
      <c r="L40" s="306"/>
      <c r="M40" s="306"/>
      <c r="N40" s="306"/>
      <c r="O40" s="169"/>
    </row>
    <row r="41" spans="1:15" ht="13" customHeight="1">
      <c r="A41" s="309"/>
      <c r="B41" s="307"/>
      <c r="C41" s="307"/>
      <c r="D41" s="307"/>
      <c r="E41" s="307"/>
      <c r="F41" s="170"/>
      <c r="G41" s="307"/>
      <c r="H41" s="307"/>
      <c r="I41" s="170"/>
      <c r="J41" s="307"/>
      <c r="K41" s="307"/>
      <c r="L41" s="307"/>
      <c r="M41" s="307"/>
      <c r="N41" s="307"/>
      <c r="O41" s="170"/>
    </row>
    <row r="42" spans="1:15" ht="13" customHeight="1">
      <c r="A42" s="309"/>
      <c r="B42" s="307"/>
      <c r="C42" s="307"/>
      <c r="D42" s="307"/>
      <c r="E42" s="307"/>
      <c r="F42" s="170"/>
      <c r="G42" s="307"/>
      <c r="H42" s="307"/>
      <c r="I42" s="170"/>
      <c r="J42" s="307"/>
      <c r="K42" s="307"/>
      <c r="L42" s="307"/>
      <c r="M42" s="307"/>
      <c r="N42" s="307"/>
      <c r="O42" s="170"/>
    </row>
    <row r="43" spans="1:15" ht="13" customHeight="1">
      <c r="A43" s="309"/>
      <c r="B43" s="307"/>
      <c r="C43" s="307"/>
      <c r="D43" s="307"/>
      <c r="E43" s="307"/>
      <c r="F43" s="170"/>
      <c r="G43" s="307"/>
      <c r="H43" s="307"/>
      <c r="I43" s="170"/>
      <c r="J43" s="307"/>
      <c r="K43" s="307"/>
      <c r="L43" s="307"/>
      <c r="M43" s="307"/>
      <c r="N43" s="307"/>
      <c r="O43" s="170"/>
    </row>
    <row r="44" spans="1:15" ht="19">
      <c r="A44" s="315"/>
      <c r="B44" s="314"/>
      <c r="C44" s="314"/>
      <c r="D44" s="314"/>
      <c r="E44" s="314"/>
      <c r="F44" s="171"/>
      <c r="G44" s="314"/>
      <c r="H44" s="314"/>
      <c r="I44" s="171"/>
      <c r="J44" s="314"/>
      <c r="K44" s="314"/>
      <c r="L44" s="314"/>
      <c r="M44" s="314"/>
      <c r="N44" s="314"/>
      <c r="O44" s="171"/>
    </row>
    <row r="45" spans="1:15" ht="14" customHeight="1">
      <c r="A45" s="308">
        <v>17</v>
      </c>
      <c r="B45" s="306" t="inlineStr">
        <is>
          <t xml:space="preserve">Grado 17</t>
        </is>
      </c>
      <c r="C45" s="306"/>
      <c r="D45" s="306"/>
      <c r="E45" s="306"/>
      <c r="F45" s="169"/>
      <c r="G45" s="306"/>
      <c r="H45" s="306"/>
      <c r="I45" s="169"/>
      <c r="J45" s="306"/>
      <c r="K45" s="306"/>
      <c r="L45" s="306"/>
      <c r="M45" s="306"/>
      <c r="N45" s="306"/>
      <c r="O45" s="169"/>
    </row>
    <row r="46" spans="1:15" ht="14" customHeight="1">
      <c r="A46" s="309"/>
      <c r="B46" s="307"/>
      <c r="C46" s="307"/>
      <c r="D46" s="307"/>
      <c r="E46" s="307"/>
      <c r="F46" s="170"/>
      <c r="G46" s="307"/>
      <c r="H46" s="307"/>
      <c r="I46" s="170"/>
      <c r="J46" s="307"/>
      <c r="K46" s="307"/>
      <c r="L46" s="307"/>
      <c r="M46" s="307"/>
      <c r="N46" s="307"/>
      <c r="O46" s="170"/>
    </row>
    <row r="47" spans="1:15" ht="14" customHeight="1">
      <c r="A47" s="309"/>
      <c r="B47" s="307"/>
      <c r="C47" s="307"/>
      <c r="D47" s="307"/>
      <c r="E47" s="307"/>
      <c r="F47" s="170"/>
      <c r="G47" s="307"/>
      <c r="H47" s="307"/>
      <c r="I47" s="170"/>
      <c r="J47" s="307"/>
      <c r="K47" s="307"/>
      <c r="L47" s="307"/>
      <c r="M47" s="307"/>
      <c r="N47" s="307"/>
      <c r="O47" s="170"/>
    </row>
    <row r="48" spans="1:15" ht="13" customHeight="1">
      <c r="A48" s="309"/>
      <c r="B48" s="307"/>
      <c r="C48" s="307"/>
      <c r="D48" s="307"/>
      <c r="E48" s="307"/>
      <c r="F48" s="170"/>
      <c r="G48" s="307"/>
      <c r="H48" s="307"/>
      <c r="I48" s="170"/>
      <c r="J48" s="307"/>
      <c r="K48" s="307"/>
      <c r="L48" s="307"/>
      <c r="M48" s="307"/>
      <c r="N48" s="307"/>
      <c r="O48" s="170"/>
    </row>
    <row r="49" spans="1:15" ht="23">
      <c r="A49" s="147"/>
      <c r="B49" s="171"/>
      <c r="C49" s="171"/>
      <c r="D49" s="171"/>
      <c r="E49" s="171"/>
      <c r="F49" s="171"/>
      <c r="G49" s="171"/>
      <c r="H49" s="171"/>
      <c r="I49" s="171"/>
      <c r="J49" s="171"/>
      <c r="K49" s="171"/>
      <c r="L49" s="171"/>
      <c r="M49" s="171"/>
      <c r="N49" s="171"/>
      <c r="O49" s="171"/>
    </row>
    <row r="50" spans="1:15" ht="13" customHeight="1">
      <c r="A50" s="308">
        <v>16</v>
      </c>
      <c r="B50" s="306" t="inlineStr">
        <is>
          <t xml:space="preserve">Grado 16</t>
        </is>
      </c>
      <c r="C50" s="306"/>
      <c r="D50" s="306"/>
      <c r="E50" s="306"/>
      <c r="F50" s="306"/>
      <c r="G50" s="306"/>
      <c r="H50" s="306"/>
      <c r="I50" s="306"/>
      <c r="J50" s="306"/>
      <c r="K50" s="306"/>
      <c r="L50" s="306"/>
      <c r="M50" s="306"/>
      <c r="N50" s="169"/>
      <c r="O50" s="169"/>
    </row>
    <row r="51" spans="1:15" ht="13" customHeight="1">
      <c r="A51" s="309"/>
      <c r="B51" s="307"/>
      <c r="C51" s="307"/>
      <c r="D51" s="307"/>
      <c r="E51" s="307"/>
      <c r="F51" s="307"/>
      <c r="G51" s="307"/>
      <c r="H51" s="307"/>
      <c r="I51" s="307"/>
      <c r="J51" s="307"/>
      <c r="K51" s="307"/>
      <c r="L51" s="307"/>
      <c r="M51" s="307"/>
      <c r="N51" s="170"/>
      <c r="O51" s="170"/>
    </row>
    <row r="52" spans="1:15" ht="13" customHeight="1">
      <c r="A52" s="309"/>
      <c r="B52" s="307"/>
      <c r="C52" s="307"/>
      <c r="D52" s="307"/>
      <c r="E52" s="307"/>
      <c r="F52" s="307"/>
      <c r="G52" s="307"/>
      <c r="H52" s="307"/>
      <c r="I52" s="307"/>
      <c r="J52" s="307"/>
      <c r="K52" s="307"/>
      <c r="L52" s="307"/>
      <c r="M52" s="307"/>
      <c r="N52" s="170"/>
      <c r="O52" s="170"/>
    </row>
    <row r="53" spans="1:15" ht="13" customHeight="1">
      <c r="A53" s="309"/>
      <c r="B53" s="307"/>
      <c r="C53" s="307"/>
      <c r="D53" s="307"/>
      <c r="E53" s="307"/>
      <c r="F53" s="307"/>
      <c r="G53" s="307"/>
      <c r="H53" s="307"/>
      <c r="I53" s="307"/>
      <c r="J53" s="307"/>
      <c r="K53" s="307"/>
      <c r="L53" s="307"/>
      <c r="M53" s="307"/>
      <c r="N53" s="170"/>
      <c r="O53" s="170"/>
    </row>
    <row r="54" spans="1:15" ht="23">
      <c r="A54" s="147"/>
      <c r="B54" s="171"/>
      <c r="C54" s="171"/>
      <c r="D54" s="171"/>
      <c r="E54" s="171"/>
      <c r="F54" s="171"/>
      <c r="G54" s="171"/>
      <c r="H54" s="171"/>
      <c r="I54" s="171"/>
      <c r="J54" s="171"/>
      <c r="K54" s="171"/>
      <c r="L54" s="171"/>
      <c r="M54" s="171"/>
      <c r="N54" s="171"/>
      <c r="O54" s="171"/>
    </row>
    <row r="55" spans="1:15" ht="14" customHeight="1">
      <c r="A55" s="308">
        <v>15</v>
      </c>
      <c r="B55" s="169" t="inlineStr">
        <is>
          <t xml:space="preserve">Grado 15</t>
        </is>
      </c>
      <c r="C55" s="306"/>
      <c r="D55" s="306"/>
      <c r="E55" s="169"/>
      <c r="F55" s="306"/>
      <c r="G55" s="306"/>
      <c r="H55" s="306"/>
      <c r="I55" s="306"/>
      <c r="J55" s="306"/>
      <c r="K55" s="306"/>
      <c r="L55" s="306"/>
      <c r="M55" s="306"/>
      <c r="N55" s="169"/>
      <c r="O55" s="169"/>
    </row>
    <row r="56" spans="1:15" ht="14" customHeight="1">
      <c r="A56" s="309"/>
      <c r="B56" s="170"/>
      <c r="C56" s="307"/>
      <c r="D56" s="307"/>
      <c r="E56" s="170"/>
      <c r="F56" s="307"/>
      <c r="G56" s="307"/>
      <c r="H56" s="307"/>
      <c r="I56" s="307"/>
      <c r="J56" s="307"/>
      <c r="K56" s="307"/>
      <c r="L56" s="307"/>
      <c r="M56" s="307"/>
      <c r="N56" s="170"/>
      <c r="O56" s="170"/>
    </row>
    <row r="57" spans="1:15" ht="14" customHeight="1">
      <c r="A57" s="309"/>
      <c r="B57" s="170"/>
      <c r="C57" s="307"/>
      <c r="D57" s="307"/>
      <c r="E57" s="170"/>
      <c r="F57" s="307"/>
      <c r="G57" s="307"/>
      <c r="H57" s="307"/>
      <c r="I57" s="307"/>
      <c r="J57" s="307"/>
      <c r="K57" s="307"/>
      <c r="L57" s="307"/>
      <c r="M57" s="307"/>
      <c r="N57" s="170"/>
      <c r="O57" s="170"/>
    </row>
    <row r="58" spans="1:15" ht="13" customHeight="1">
      <c r="A58" s="309"/>
      <c r="B58" s="170"/>
      <c r="C58" s="307"/>
      <c r="D58" s="307"/>
      <c r="E58" s="170"/>
      <c r="F58" s="307"/>
      <c r="G58" s="307"/>
      <c r="H58" s="307"/>
      <c r="I58" s="307"/>
      <c r="J58" s="307"/>
      <c r="K58" s="307"/>
      <c r="L58" s="307"/>
      <c r="M58" s="307"/>
      <c r="N58" s="170"/>
      <c r="O58" s="170"/>
    </row>
    <row r="59" spans="1:15" ht="13" customHeight="1">
      <c r="A59" s="315"/>
      <c r="B59" s="173"/>
      <c r="C59" s="314"/>
      <c r="D59" s="316"/>
      <c r="E59" s="171"/>
      <c r="F59" s="314"/>
      <c r="G59" s="314"/>
      <c r="H59" s="314"/>
      <c r="I59" s="314"/>
      <c r="J59" s="314"/>
      <c r="K59" s="314"/>
      <c r="L59" s="314"/>
      <c r="M59" s="314"/>
      <c r="N59" s="171"/>
      <c r="O59" s="171"/>
    </row>
    <row r="60" spans="1:15" ht="20">
      <c r="A60" s="308">
        <v>14</v>
      </c>
      <c r="B60" s="169" t="inlineStr">
        <is>
          <t xml:space="preserve">Grado 14</t>
        </is>
      </c>
      <c r="C60" s="306"/>
      <c r="D60" s="306"/>
      <c r="E60" s="169"/>
      <c r="F60" s="306"/>
      <c r="G60" s="306"/>
      <c r="H60" s="306"/>
      <c r="I60" s="306"/>
      <c r="J60" s="306"/>
      <c r="K60" s="306"/>
      <c r="L60" s="306"/>
      <c r="M60" s="306"/>
      <c r="N60" s="169"/>
      <c r="O60" s="169"/>
    </row>
    <row r="61" spans="1:15" ht="14" customHeight="1">
      <c r="A61" s="309"/>
      <c r="B61" s="170"/>
      <c r="C61" s="307"/>
      <c r="D61" s="307"/>
      <c r="E61" s="170"/>
      <c r="F61" s="307"/>
      <c r="G61" s="307"/>
      <c r="H61" s="307"/>
      <c r="I61" s="307"/>
      <c r="J61" s="307"/>
      <c r="K61" s="307"/>
      <c r="L61" s="307"/>
      <c r="M61" s="307"/>
      <c r="N61" s="170"/>
      <c r="O61" s="170"/>
    </row>
    <row r="62" spans="1:15" ht="14" customHeight="1">
      <c r="A62" s="309"/>
      <c r="B62" s="170"/>
      <c r="C62" s="307"/>
      <c r="D62" s="307"/>
      <c r="E62" s="170"/>
      <c r="F62" s="307"/>
      <c r="G62" s="307"/>
      <c r="H62" s="307"/>
      <c r="I62" s="307"/>
      <c r="J62" s="307"/>
      <c r="K62" s="307"/>
      <c r="L62" s="307"/>
      <c r="M62" s="307"/>
      <c r="N62" s="170"/>
      <c r="O62" s="170"/>
    </row>
    <row r="63" spans="1:15" ht="13" customHeight="1">
      <c r="A63" s="309"/>
      <c r="B63" s="170"/>
      <c r="C63" s="307"/>
      <c r="D63" s="307"/>
      <c r="E63" s="170"/>
      <c r="F63" s="307"/>
      <c r="G63" s="307"/>
      <c r="H63" s="307"/>
      <c r="I63" s="307"/>
      <c r="J63" s="307"/>
      <c r="K63" s="307"/>
      <c r="L63" s="307"/>
      <c r="M63" s="307"/>
      <c r="N63" s="170"/>
      <c r="O63" s="170"/>
    </row>
    <row r="64" spans="1:15" ht="23">
      <c r="A64" s="147"/>
      <c r="B64" s="171"/>
      <c r="C64" s="171"/>
      <c r="D64" s="171"/>
      <c r="E64" s="171"/>
      <c r="F64" s="171"/>
      <c r="G64" s="171"/>
      <c r="H64" s="171"/>
      <c r="I64" s="171"/>
      <c r="J64" s="171"/>
      <c r="K64" s="171"/>
      <c r="L64" s="171"/>
      <c r="M64" s="171"/>
      <c r="N64" s="171"/>
      <c r="O64" s="171"/>
    </row>
    <row r="65" spans="1:15" ht="13" customHeight="1">
      <c r="A65" s="308">
        <v>13</v>
      </c>
      <c r="B65" s="306" t="inlineStr">
        <is>
          <t xml:space="preserve">Grado 13</t>
        </is>
      </c>
      <c r="C65" s="169"/>
      <c r="D65" s="306"/>
      <c r="E65" s="306"/>
      <c r="F65" s="306"/>
      <c r="G65" s="306"/>
      <c r="H65" s="306"/>
      <c r="I65" s="306"/>
      <c r="J65" s="306"/>
      <c r="K65" s="306"/>
      <c r="L65" s="169"/>
      <c r="M65" s="169"/>
      <c r="N65" s="306"/>
      <c r="O65" s="169"/>
    </row>
    <row r="66" spans="1:15" ht="13" customHeight="1">
      <c r="A66" s="309"/>
      <c r="B66" s="307"/>
      <c r="C66" s="170"/>
      <c r="D66" s="307"/>
      <c r="E66" s="307"/>
      <c r="F66" s="307"/>
      <c r="G66" s="307"/>
      <c r="H66" s="307"/>
      <c r="I66" s="307"/>
      <c r="J66" s="307"/>
      <c r="K66" s="307"/>
      <c r="L66" s="170"/>
      <c r="M66" s="170"/>
      <c r="N66" s="307"/>
      <c r="O66" s="170"/>
    </row>
    <row r="67" spans="1:15" ht="13" customHeight="1">
      <c r="A67" s="309"/>
      <c r="B67" s="307"/>
      <c r="C67" s="170"/>
      <c r="D67" s="307"/>
      <c r="E67" s="307"/>
      <c r="F67" s="307"/>
      <c r="G67" s="307"/>
      <c r="H67" s="307"/>
      <c r="I67" s="307"/>
      <c r="J67" s="307"/>
      <c r="K67" s="307"/>
      <c r="L67" s="170"/>
      <c r="M67" s="170"/>
      <c r="N67" s="307"/>
      <c r="O67" s="170"/>
    </row>
    <row r="68" spans="1:15" ht="13" customHeight="1">
      <c r="A68" s="309"/>
      <c r="B68" s="307"/>
      <c r="C68" s="170"/>
      <c r="D68" s="307"/>
      <c r="E68" s="307"/>
      <c r="F68" s="307"/>
      <c r="G68" s="307"/>
      <c r="H68" s="307"/>
      <c r="I68" s="307"/>
      <c r="J68" s="307"/>
      <c r="K68" s="307"/>
      <c r="L68" s="170"/>
      <c r="M68" s="170"/>
      <c r="N68" s="307"/>
      <c r="O68" s="170"/>
    </row>
    <row r="69" spans="1:15" ht="23">
      <c r="A69" s="147"/>
      <c r="B69" s="171"/>
      <c r="C69" s="171"/>
      <c r="D69" s="171"/>
      <c r="E69" s="171"/>
      <c r="F69" s="171"/>
      <c r="G69" s="171"/>
      <c r="H69" s="171"/>
      <c r="I69" s="171"/>
      <c r="J69" s="171"/>
      <c r="K69" s="171"/>
      <c r="L69" s="171"/>
      <c r="M69" s="171"/>
      <c r="N69" s="171"/>
      <c r="O69" s="171"/>
    </row>
    <row r="70" spans="1:15" ht="13" customHeight="1">
      <c r="A70" s="308">
        <v>12</v>
      </c>
      <c r="B70" s="306" t="inlineStr">
        <is>
          <t xml:space="preserve">Grado 12</t>
        </is>
      </c>
      <c r="C70" s="306"/>
      <c r="D70" s="306"/>
      <c r="E70" s="306"/>
      <c r="F70" s="306"/>
      <c r="G70" s="306"/>
      <c r="H70" s="169"/>
      <c r="I70" s="306"/>
      <c r="J70" s="306"/>
      <c r="K70" s="306"/>
      <c r="L70" s="306"/>
      <c r="M70" s="169"/>
      <c r="N70" s="306"/>
      <c r="O70" s="169"/>
    </row>
    <row r="71" spans="1:15" ht="13" customHeight="1">
      <c r="A71" s="309"/>
      <c r="B71" s="307"/>
      <c r="C71" s="307"/>
      <c r="D71" s="307"/>
      <c r="E71" s="307"/>
      <c r="F71" s="307"/>
      <c r="G71" s="307"/>
      <c r="H71" s="170"/>
      <c r="I71" s="307"/>
      <c r="J71" s="307"/>
      <c r="K71" s="307"/>
      <c r="L71" s="307"/>
      <c r="M71" s="170"/>
      <c r="N71" s="307"/>
      <c r="O71" s="170"/>
    </row>
    <row r="72" spans="1:15" ht="13" customHeight="1">
      <c r="A72" s="309"/>
      <c r="B72" s="307"/>
      <c r="C72" s="307"/>
      <c r="D72" s="307"/>
      <c r="E72" s="307"/>
      <c r="F72" s="307"/>
      <c r="G72" s="307"/>
      <c r="H72" s="170"/>
      <c r="I72" s="307"/>
      <c r="J72" s="307"/>
      <c r="K72" s="307"/>
      <c r="L72" s="307"/>
      <c r="M72" s="170"/>
      <c r="N72" s="307"/>
      <c r="O72" s="170"/>
    </row>
    <row r="73" spans="1:15" ht="13" customHeight="1">
      <c r="A73" s="309"/>
      <c r="B73" s="307"/>
      <c r="C73" s="307"/>
      <c r="D73" s="307"/>
      <c r="E73" s="307"/>
      <c r="F73" s="307"/>
      <c r="G73" s="307"/>
      <c r="H73" s="170"/>
      <c r="I73" s="307"/>
      <c r="J73" s="307"/>
      <c r="K73" s="307"/>
      <c r="L73" s="307"/>
      <c r="M73" s="170"/>
      <c r="N73" s="307"/>
      <c r="O73" s="170"/>
    </row>
    <row r="74" spans="1:15" ht="23">
      <c r="A74" s="147"/>
      <c r="B74" s="171"/>
      <c r="C74" s="171"/>
      <c r="D74" s="171"/>
      <c r="E74" s="171"/>
      <c r="F74" s="171"/>
      <c r="G74" s="171"/>
      <c r="H74" s="171"/>
      <c r="I74" s="171"/>
      <c r="J74" s="171"/>
      <c r="K74" s="171"/>
      <c r="L74" s="171"/>
      <c r="M74" s="171"/>
      <c r="N74" s="171"/>
      <c r="O74" s="171"/>
    </row>
    <row r="75" spans="1:15" ht="13" customHeight="1">
      <c r="A75" s="308">
        <v>11</v>
      </c>
      <c r="B75" s="306" t="inlineStr">
        <is>
          <t xml:space="preserve">Grado 11</t>
        </is>
      </c>
      <c r="C75" s="306"/>
      <c r="D75" s="169"/>
      <c r="E75" s="306"/>
      <c r="F75" s="306"/>
      <c r="G75" s="306"/>
      <c r="H75" s="306"/>
      <c r="I75" s="306"/>
      <c r="J75" s="306"/>
      <c r="K75" s="306"/>
      <c r="L75" s="306"/>
      <c r="M75" s="306"/>
      <c r="N75" s="306"/>
      <c r="O75" s="169"/>
    </row>
    <row r="76" spans="1:15" ht="13" customHeight="1">
      <c r="A76" s="309"/>
      <c r="B76" s="307"/>
      <c r="C76" s="307"/>
      <c r="D76" s="170"/>
      <c r="E76" s="307"/>
      <c r="F76" s="307"/>
      <c r="G76" s="307"/>
      <c r="H76" s="307"/>
      <c r="I76" s="307"/>
      <c r="J76" s="307"/>
      <c r="K76" s="307"/>
      <c r="L76" s="307"/>
      <c r="M76" s="307"/>
      <c r="N76" s="307"/>
      <c r="O76" s="170"/>
    </row>
    <row r="77" spans="1:15" ht="13" customHeight="1">
      <c r="A77" s="309"/>
      <c r="B77" s="307"/>
      <c r="C77" s="307"/>
      <c r="D77" s="170"/>
      <c r="E77" s="307"/>
      <c r="F77" s="307"/>
      <c r="G77" s="307"/>
      <c r="H77" s="307"/>
      <c r="I77" s="307"/>
      <c r="J77" s="307"/>
      <c r="K77" s="307"/>
      <c r="L77" s="307"/>
      <c r="M77" s="307"/>
      <c r="N77" s="307"/>
      <c r="O77" s="170"/>
    </row>
    <row r="78" spans="1:15" ht="13" customHeight="1">
      <c r="A78" s="309"/>
      <c r="B78" s="307"/>
      <c r="C78" s="307"/>
      <c r="D78" s="170"/>
      <c r="E78" s="307"/>
      <c r="F78" s="307"/>
      <c r="G78" s="307"/>
      <c r="H78" s="307"/>
      <c r="I78" s="307"/>
      <c r="J78" s="307"/>
      <c r="K78" s="307"/>
      <c r="L78" s="307"/>
      <c r="M78" s="307"/>
      <c r="N78" s="307"/>
      <c r="O78" s="170"/>
    </row>
    <row r="79" spans="1:15" ht="23">
      <c r="A79" s="147"/>
      <c r="B79" s="171"/>
      <c r="C79" s="171"/>
      <c r="D79" s="171"/>
      <c r="E79" s="171"/>
      <c r="F79" s="171"/>
      <c r="G79" s="171"/>
      <c r="H79" s="171"/>
      <c r="I79" s="171"/>
      <c r="J79" s="171"/>
      <c r="K79" s="171"/>
      <c r="L79" s="171"/>
      <c r="M79" s="171"/>
      <c r="N79" s="171"/>
      <c r="O79" s="171"/>
    </row>
    <row r="80" spans="1:15" ht="14" customHeight="1">
      <c r="A80" s="308">
        <v>10</v>
      </c>
      <c r="B80" s="306" t="inlineStr">
        <is>
          <t xml:space="preserve">Grado 10</t>
        </is>
      </c>
      <c r="C80" s="306"/>
      <c r="D80" s="306"/>
      <c r="E80" s="306"/>
      <c r="F80" s="306"/>
      <c r="G80" s="306"/>
      <c r="H80" s="306"/>
      <c r="I80" s="306"/>
      <c r="J80" s="306"/>
      <c r="K80" s="169"/>
      <c r="L80" s="306"/>
      <c r="M80" s="169"/>
      <c r="N80" s="306"/>
      <c r="O80" s="169"/>
    </row>
    <row r="81" spans="1:15" ht="13" customHeight="1">
      <c r="A81" s="309"/>
      <c r="B81" s="307"/>
      <c r="C81" s="307"/>
      <c r="D81" s="307"/>
      <c r="E81" s="307"/>
      <c r="F81" s="307"/>
      <c r="G81" s="307"/>
      <c r="H81" s="307"/>
      <c r="I81" s="307"/>
      <c r="J81" s="307"/>
      <c r="K81" s="170"/>
      <c r="L81" s="307"/>
      <c r="M81" s="170"/>
      <c r="N81" s="307"/>
      <c r="O81" s="170"/>
    </row>
    <row r="82" spans="1:15" ht="13" customHeight="1">
      <c r="A82" s="309"/>
      <c r="B82" s="307"/>
      <c r="C82" s="307"/>
      <c r="D82" s="307"/>
      <c r="E82" s="307"/>
      <c r="F82" s="307"/>
      <c r="G82" s="307"/>
      <c r="H82" s="307"/>
      <c r="I82" s="307"/>
      <c r="J82" s="307"/>
      <c r="K82" s="170"/>
      <c r="L82" s="307"/>
      <c r="M82" s="170"/>
      <c r="N82" s="307"/>
      <c r="O82" s="170"/>
    </row>
    <row r="83" spans="1:15" ht="13" customHeight="1">
      <c r="A83" s="309"/>
      <c r="B83" s="307"/>
      <c r="C83" s="307"/>
      <c r="D83" s="307"/>
      <c r="E83" s="307"/>
      <c r="F83" s="307"/>
      <c r="G83" s="307"/>
      <c r="H83" s="307"/>
      <c r="I83" s="307"/>
      <c r="J83" s="307"/>
      <c r="K83" s="170"/>
      <c r="L83" s="307"/>
      <c r="M83" s="170"/>
      <c r="N83" s="307"/>
      <c r="O83" s="170"/>
    </row>
    <row r="84" spans="1:15" ht="19">
      <c r="A84" s="315"/>
      <c r="B84" s="314"/>
      <c r="C84" s="314"/>
      <c r="D84" s="314"/>
      <c r="E84" s="314"/>
      <c r="F84" s="314"/>
      <c r="G84" s="314"/>
      <c r="H84" s="314"/>
      <c r="I84" s="314"/>
      <c r="J84" s="314"/>
      <c r="K84" s="171"/>
      <c r="L84" s="314"/>
      <c r="M84" s="171"/>
      <c r="N84" s="314"/>
      <c r="O84" s="171"/>
    </row>
    <row r="85" spans="1:15" ht="14" customHeight="1">
      <c r="A85" s="308">
        <v>9</v>
      </c>
      <c r="B85" s="306" t="inlineStr">
        <is>
          <t xml:space="preserve">Grado 9</t>
        </is>
      </c>
      <c r="C85" s="306"/>
      <c r="D85" s="306"/>
      <c r="E85" s="306"/>
      <c r="F85" s="306"/>
      <c r="G85" s="306"/>
      <c r="H85" s="306"/>
      <c r="I85" s="306"/>
      <c r="J85" s="306"/>
      <c r="K85" s="169"/>
      <c r="L85" s="306"/>
      <c r="M85" s="169"/>
      <c r="N85" s="306"/>
      <c r="O85" s="169"/>
    </row>
    <row r="86" spans="1:15" ht="13" customHeight="1">
      <c r="A86" s="309"/>
      <c r="B86" s="307"/>
      <c r="C86" s="307"/>
      <c r="D86" s="307"/>
      <c r="E86" s="307"/>
      <c r="F86" s="307"/>
      <c r="G86" s="307"/>
      <c r="H86" s="307"/>
      <c r="I86" s="307"/>
      <c r="J86" s="307"/>
      <c r="K86" s="170"/>
      <c r="L86" s="307"/>
      <c r="M86" s="170"/>
      <c r="N86" s="307"/>
      <c r="O86" s="170"/>
    </row>
    <row r="87" spans="1:15" ht="13" customHeight="1">
      <c r="A87" s="309"/>
      <c r="B87" s="307"/>
      <c r="C87" s="307"/>
      <c r="D87" s="307"/>
      <c r="E87" s="307"/>
      <c r="F87" s="307"/>
      <c r="G87" s="307"/>
      <c r="H87" s="307"/>
      <c r="I87" s="307"/>
      <c r="J87" s="307"/>
      <c r="K87" s="170"/>
      <c r="L87" s="307"/>
      <c r="M87" s="170"/>
      <c r="N87" s="307"/>
      <c r="O87" s="170"/>
    </row>
    <row r="88" spans="1:15" ht="13" customHeight="1">
      <c r="A88" s="309"/>
      <c r="B88" s="307"/>
      <c r="C88" s="307"/>
      <c r="D88" s="307"/>
      <c r="E88" s="307"/>
      <c r="F88" s="307"/>
      <c r="G88" s="307"/>
      <c r="H88" s="307"/>
      <c r="I88" s="307"/>
      <c r="J88" s="307"/>
      <c r="K88" s="170"/>
      <c r="L88" s="307"/>
      <c r="M88" s="170"/>
      <c r="N88" s="307"/>
      <c r="O88" s="170"/>
    </row>
    <row r="89" spans="1:15" ht="23">
      <c r="A89" s="147"/>
      <c r="B89" s="171"/>
      <c r="C89" s="171"/>
      <c r="D89" s="171"/>
      <c r="E89" s="171"/>
      <c r="F89" s="171"/>
      <c r="G89" s="171"/>
      <c r="H89" s="171"/>
      <c r="I89" s="171"/>
      <c r="J89" s="171"/>
      <c r="K89" s="171"/>
      <c r="L89" s="171"/>
      <c r="M89" s="171"/>
      <c r="N89" s="171"/>
      <c r="O89" s="171"/>
    </row>
    <row r="90" spans="1:15" ht="13" customHeight="1">
      <c r="A90" s="264">
        <v>8</v>
      </c>
      <c r="B90" s="169" t="inlineStr">
        <is>
          <t xml:space="preserve">Grado 8</t>
        </is>
      </c>
      <c r="C90" s="169"/>
      <c r="D90" s="169"/>
      <c r="E90" s="169"/>
      <c r="F90" s="169"/>
      <c r="G90" s="169"/>
      <c r="H90" s="169"/>
      <c r="I90" s="169"/>
      <c r="J90" s="169"/>
      <c r="K90" s="169"/>
      <c r="L90" s="169"/>
      <c r="M90" s="169"/>
      <c r="N90" s="169"/>
      <c r="O90" s="169"/>
    </row>
    <row r="91" spans="1:15" ht="13" customHeight="1">
      <c r="A91" s="265"/>
      <c r="B91" s="170"/>
      <c r="C91" s="170"/>
      <c r="D91" s="170"/>
      <c r="E91" s="170"/>
      <c r="F91" s="170"/>
      <c r="G91" s="170"/>
      <c r="H91" s="170"/>
      <c r="I91" s="170"/>
      <c r="J91" s="170"/>
      <c r="K91" s="170"/>
      <c r="L91" s="170"/>
      <c r="M91" s="170"/>
      <c r="N91" s="170"/>
      <c r="O91" s="170"/>
    </row>
    <row r="92" spans="1:15" ht="13" customHeight="1">
      <c r="A92" s="265"/>
      <c r="B92" s="170"/>
      <c r="C92" s="170"/>
      <c r="D92" s="170"/>
      <c r="E92" s="170"/>
      <c r="F92" s="170"/>
      <c r="G92" s="170"/>
      <c r="H92" s="170"/>
      <c r="I92" s="170"/>
      <c r="J92" s="170"/>
      <c r="K92" s="170"/>
      <c r="L92" s="170"/>
      <c r="M92" s="170"/>
      <c r="N92" s="170"/>
      <c r="O92" s="170"/>
    </row>
    <row r="93" spans="1:15" ht="13" customHeight="1">
      <c r="A93" s="265"/>
      <c r="B93" s="170"/>
      <c r="C93" s="170"/>
      <c r="D93" s="170"/>
      <c r="E93" s="170"/>
      <c r="F93" s="170"/>
      <c r="G93" s="170"/>
      <c r="H93" s="170"/>
      <c r="I93" s="170"/>
      <c r="J93" s="170"/>
      <c r="K93" s="170"/>
      <c r="L93" s="170"/>
      <c r="M93" s="170"/>
      <c r="N93" s="170"/>
      <c r="O93" s="170"/>
    </row>
    <row r="94" spans="1:15" ht="23">
      <c r="A94" s="147"/>
      <c r="B94" s="171"/>
      <c r="C94" s="171"/>
      <c r="D94" s="171"/>
      <c r="E94" s="171"/>
      <c r="F94" s="171"/>
      <c r="G94" s="171"/>
      <c r="H94" s="171"/>
      <c r="I94" s="171"/>
      <c r="J94" s="171"/>
      <c r="K94" s="171"/>
      <c r="L94" s="171"/>
      <c r="M94" s="171"/>
      <c r="N94" s="171"/>
      <c r="O94" s="171"/>
    </row>
    <row r="95" spans="1:15" ht="23">
      <c r="A95" s="140"/>
      <c r="B95" s="145"/>
      <c r="C95" s="139"/>
      <c r="D95" s="139"/>
      <c r="E95" s="139"/>
      <c r="F95" s="145"/>
      <c r="G95" s="145"/>
      <c r="H95" s="139"/>
      <c r="I95" s="144"/>
      <c r="J95" s="144"/>
      <c r="K95" s="144"/>
      <c r="L95" s="145"/>
      <c r="M95" s="144"/>
      <c r="N95" s="145"/>
      <c r="O95" s="139"/>
    </row>
    <row r="96" spans="1:15" ht="23">
      <c r="A96" s="140"/>
      <c r="B96" s="145"/>
      <c r="C96" s="139"/>
      <c r="D96" s="139"/>
      <c r="E96" s="139"/>
      <c r="F96" s="145"/>
      <c r="G96" s="145"/>
      <c r="H96" s="139"/>
      <c r="I96" s="141"/>
      <c r="J96" s="141"/>
      <c r="K96" s="141"/>
      <c r="L96" s="145"/>
      <c r="M96" s="141"/>
      <c r="N96" s="145"/>
      <c r="O96" s="139"/>
    </row>
    <row r="97" spans="1:15" ht="23">
      <c r="A97" s="140"/>
      <c r="B97" s="145"/>
      <c r="C97" s="139"/>
      <c r="D97" s="139"/>
      <c r="E97" s="139"/>
      <c r="F97" s="145"/>
      <c r="G97" s="145"/>
      <c r="H97" s="139"/>
      <c r="I97" s="141"/>
      <c r="J97" s="141"/>
      <c r="K97" s="141"/>
      <c r="L97" s="145"/>
      <c r="M97" s="141"/>
      <c r="N97" s="145"/>
      <c r="O97" s="139"/>
    </row>
    <row r="98" spans="1:15" ht="23">
      <c r="A98" s="140"/>
      <c r="B98" s="145"/>
      <c r="C98" s="139"/>
      <c r="D98" s="139"/>
      <c r="E98" s="139"/>
      <c r="F98" s="145"/>
      <c r="G98" s="145"/>
      <c r="H98" s="139"/>
      <c r="I98" s="142"/>
      <c r="J98" s="145"/>
      <c r="K98" s="145"/>
      <c r="L98" s="145"/>
      <c r="M98" s="145"/>
      <c r="N98" s="145"/>
      <c r="O98" s="139"/>
    </row>
    <row r="99" spans="1:15" ht="23">
      <c r="A99" s="140"/>
      <c r="B99" s="145"/>
      <c r="C99" s="139"/>
      <c r="D99" s="139"/>
      <c r="E99" s="139"/>
      <c r="F99" s="145"/>
      <c r="G99" s="145"/>
      <c r="H99" s="139"/>
      <c r="I99" s="143"/>
      <c r="J99" s="145"/>
      <c r="K99" s="145"/>
      <c r="L99" s="145"/>
      <c r="M99" s="145"/>
      <c r="N99" s="145"/>
      <c r="O99" s="139"/>
    </row>
    <row r="100" spans="1:15" ht="23">
      <c r="A100" s="140"/>
      <c r="B100" s="145"/>
      <c r="C100" s="139"/>
      <c r="D100" s="139"/>
      <c r="E100" s="139"/>
      <c r="F100" s="145"/>
      <c r="G100" s="145"/>
      <c r="H100" s="139"/>
      <c r="I100" s="144"/>
      <c r="J100" s="145"/>
      <c r="K100" s="145"/>
      <c r="L100" s="145"/>
      <c r="M100" s="145"/>
      <c r="N100" s="145"/>
      <c r="O100" s="139"/>
    </row>
    <row r="101" spans="1:15" ht="23">
      <c r="A101" s="140"/>
      <c r="B101" s="145"/>
      <c r="C101" s="139"/>
      <c r="D101" s="139"/>
      <c r="E101" s="139"/>
      <c r="F101" s="145"/>
      <c r="G101" s="145"/>
      <c r="H101" s="139"/>
      <c r="I101" s="141"/>
      <c r="J101" s="145"/>
      <c r="K101" s="145"/>
      <c r="L101" s="145"/>
      <c r="M101" s="145"/>
      <c r="N101" s="145"/>
      <c r="O101" s="139"/>
    </row>
    <row r="102" spans="1:15" ht="23">
      <c r="A102" s="140"/>
      <c r="B102" s="139"/>
      <c r="C102" s="142"/>
      <c r="D102" s="142"/>
      <c r="E102" s="142"/>
      <c r="F102" s="142"/>
      <c r="G102" s="139"/>
      <c r="H102" s="142"/>
      <c r="I102" s="142"/>
      <c r="J102" s="139"/>
      <c r="K102" s="139"/>
      <c r="L102" s="139"/>
      <c r="M102" s="139"/>
      <c r="N102" s="139"/>
      <c r="O102" s="142"/>
    </row>
    <row r="103" spans="1:15" ht="23">
      <c r="A103" s="140"/>
      <c r="B103" s="139"/>
      <c r="C103" s="143"/>
      <c r="D103" s="143"/>
      <c r="E103" s="143"/>
      <c r="F103" s="143"/>
      <c r="G103" s="139"/>
      <c r="H103" s="143"/>
      <c r="I103" s="143"/>
      <c r="J103" s="139"/>
      <c r="K103" s="139"/>
      <c r="L103" s="139"/>
      <c r="M103" s="139"/>
      <c r="N103" s="139"/>
      <c r="O103" s="143"/>
    </row>
    <row r="104" spans="1:15" ht="23">
      <c r="A104" s="140"/>
      <c r="B104" s="139"/>
      <c r="C104" s="144"/>
      <c r="D104" s="144"/>
      <c r="E104" s="144"/>
      <c r="F104" s="144"/>
      <c r="G104" s="139"/>
      <c r="H104" s="144"/>
      <c r="I104" s="144"/>
      <c r="J104" s="139"/>
      <c r="K104" s="139"/>
      <c r="L104" s="139"/>
      <c r="M104" s="139"/>
      <c r="N104" s="139"/>
      <c r="O104" s="144"/>
    </row>
    <row r="105" spans="1:15" ht="23">
      <c r="A105" s="140"/>
      <c r="B105" s="139"/>
      <c r="C105" s="141"/>
      <c r="D105" s="141"/>
      <c r="E105" s="141"/>
      <c r="F105" s="141"/>
      <c r="G105" s="139"/>
      <c r="H105" s="141"/>
      <c r="I105" s="141"/>
      <c r="J105" s="139"/>
      <c r="K105" s="139"/>
      <c r="L105" s="139"/>
      <c r="M105" s="139"/>
      <c r="N105" s="139"/>
      <c r="O105" s="141"/>
    </row>
    <row r="106" spans="1:15" ht="23">
      <c r="A106" s="140"/>
      <c r="B106" s="139"/>
      <c r="C106" s="141"/>
      <c r="D106" s="141"/>
      <c r="E106" s="141"/>
      <c r="F106" s="141"/>
      <c r="G106" s="139"/>
      <c r="H106" s="141"/>
      <c r="I106" s="141"/>
      <c r="J106" s="139"/>
      <c r="K106" s="139"/>
      <c r="L106" s="139"/>
      <c r="M106" s="139"/>
      <c r="N106" s="139"/>
      <c r="O106" s="139"/>
    </row>
    <row r="107" spans="1:15" ht="23">
      <c r="A107" s="140"/>
      <c r="B107" s="139"/>
      <c r="C107" s="142"/>
      <c r="D107" s="142"/>
      <c r="E107" s="142"/>
      <c r="F107" s="145"/>
      <c r="G107" s="139"/>
      <c r="H107" s="142"/>
      <c r="I107" s="145"/>
      <c r="J107" s="139"/>
      <c r="K107" s="139"/>
      <c r="L107" s="139"/>
      <c r="M107" s="139"/>
      <c r="N107" s="139"/>
      <c r="O107" s="139"/>
    </row>
    <row r="108" spans="1:15" ht="23">
      <c r="A108" s="140"/>
      <c r="B108" s="139"/>
      <c r="C108" s="143"/>
      <c r="D108" s="143"/>
      <c r="E108" s="143"/>
      <c r="F108" s="145"/>
      <c r="G108" s="139"/>
      <c r="H108" s="143"/>
      <c r="I108" s="145"/>
      <c r="J108" s="139"/>
      <c r="K108" s="139"/>
      <c r="L108" s="139"/>
      <c r="M108" s="139"/>
      <c r="N108" s="139"/>
      <c r="O108" s="139"/>
    </row>
    <row r="109" spans="1:15" ht="23">
      <c r="A109" s="140"/>
      <c r="B109" s="139"/>
      <c r="C109" s="144"/>
      <c r="D109" s="144"/>
      <c r="E109" s="144"/>
      <c r="F109" s="145"/>
      <c r="G109" s="139"/>
      <c r="H109" s="144"/>
      <c r="I109" s="145"/>
      <c r="J109" s="139"/>
      <c r="K109" s="139"/>
      <c r="L109" s="139"/>
      <c r="M109" s="139"/>
      <c r="N109" s="139"/>
      <c r="O109" s="139"/>
    </row>
    <row r="110" spans="1:15" ht="23">
      <c r="A110" s="140"/>
      <c r="B110" s="139"/>
      <c r="C110" s="141"/>
      <c r="D110" s="141"/>
      <c r="E110" s="141"/>
      <c r="F110" s="145"/>
      <c r="G110" s="139"/>
      <c r="H110" s="141"/>
      <c r="I110" s="145"/>
      <c r="J110" s="139"/>
      <c r="K110" s="139"/>
      <c r="L110" s="139"/>
      <c r="M110" s="139"/>
      <c r="N110" s="139"/>
      <c r="O110" s="139"/>
    </row>
    <row r="111" spans="1:15" ht="23">
      <c r="A111" s="140"/>
      <c r="B111" s="139"/>
      <c r="C111" s="141"/>
      <c r="D111" s="141"/>
      <c r="E111" s="141"/>
      <c r="F111" s="145"/>
      <c r="G111" s="139"/>
      <c r="H111" s="141"/>
      <c r="I111" s="145"/>
      <c r="J111" s="139"/>
      <c r="K111" s="139"/>
      <c r="L111" s="139"/>
      <c r="M111" s="139"/>
      <c r="N111" s="139"/>
      <c r="O111" s="139"/>
    </row>
    <row r="112" spans="1:15" ht="23">
      <c r="A112" s="140"/>
      <c r="B112" s="139"/>
      <c r="C112" s="142"/>
      <c r="D112" s="142"/>
      <c r="E112" s="142"/>
      <c r="F112" s="145"/>
      <c r="G112" s="139"/>
      <c r="H112" s="142"/>
      <c r="I112" s="145"/>
      <c r="J112" s="139"/>
      <c r="K112" s="139"/>
      <c r="L112" s="139"/>
      <c r="M112" s="139"/>
      <c r="N112" s="139"/>
      <c r="O112" s="139"/>
    </row>
    <row r="113" spans="1:15" ht="23">
      <c r="A113" s="140"/>
      <c r="B113" s="139"/>
      <c r="C113" s="143"/>
      <c r="D113" s="143"/>
      <c r="E113" s="143"/>
      <c r="F113" s="145"/>
      <c r="G113" s="139"/>
      <c r="H113" s="143"/>
      <c r="I113" s="145"/>
      <c r="J113" s="139"/>
      <c r="K113" s="139"/>
      <c r="L113" s="139"/>
      <c r="M113" s="139"/>
      <c r="N113" s="139"/>
      <c r="O113" s="139"/>
    </row>
    <row r="114" spans="1:15" ht="23">
      <c r="A114" s="140"/>
      <c r="B114" s="139"/>
      <c r="C114" s="144"/>
      <c r="D114" s="144"/>
      <c r="E114" s="144"/>
      <c r="F114" s="145"/>
      <c r="G114" s="139"/>
      <c r="H114" s="144"/>
      <c r="I114" s="145"/>
      <c r="J114" s="139"/>
      <c r="K114" s="139"/>
      <c r="L114" s="139"/>
      <c r="M114" s="139"/>
      <c r="N114" s="139"/>
      <c r="O114" s="139"/>
    </row>
    <row r="115" spans="1:15" ht="23">
      <c r="A115" s="140"/>
      <c r="B115" s="139"/>
      <c r="C115" s="141"/>
      <c r="D115" s="141"/>
      <c r="E115" s="141"/>
      <c r="F115" s="145"/>
      <c r="G115" s="139"/>
      <c r="H115" s="141"/>
      <c r="I115" s="145"/>
      <c r="J115" s="139"/>
      <c r="K115" s="139"/>
      <c r="L115" s="139"/>
      <c r="M115" s="139"/>
      <c r="N115" s="139"/>
      <c r="O115" s="139"/>
    </row>
    <row r="116" spans="1:15" ht="23">
      <c r="A116" s="140"/>
      <c r="B116" s="139"/>
      <c r="C116" s="142"/>
      <c r="D116" s="142"/>
      <c r="E116" s="142"/>
      <c r="F116" s="142"/>
      <c r="G116" s="142"/>
      <c r="H116" s="139"/>
      <c r="I116" s="139"/>
      <c r="J116" s="139"/>
      <c r="K116" s="142"/>
      <c r="L116" s="142"/>
      <c r="M116" s="139"/>
      <c r="N116" s="142"/>
      <c r="O116" s="142"/>
    </row>
    <row r="117" spans="1:15" ht="23">
      <c r="A117" s="140"/>
      <c r="B117" s="139"/>
      <c r="C117" s="143"/>
      <c r="D117" s="143"/>
      <c r="E117" s="143"/>
      <c r="F117" s="143"/>
      <c r="G117" s="143"/>
      <c r="H117" s="139"/>
      <c r="I117" s="139"/>
      <c r="J117" s="139"/>
      <c r="K117" s="143"/>
      <c r="L117" s="143"/>
      <c r="M117" s="139"/>
      <c r="N117" s="143"/>
      <c r="O117" s="143"/>
    </row>
    <row r="118" spans="1:15" ht="23">
      <c r="A118" s="140"/>
      <c r="B118" s="139"/>
      <c r="C118" s="144"/>
      <c r="D118" s="144"/>
      <c r="E118" s="144"/>
      <c r="F118" s="144"/>
      <c r="G118" s="144"/>
      <c r="H118" s="139"/>
      <c r="I118" s="139"/>
      <c r="J118" s="139"/>
      <c r="K118" s="144"/>
      <c r="L118" s="144"/>
      <c r="M118" s="139"/>
      <c r="N118" s="144"/>
      <c r="O118" s="144"/>
    </row>
    <row r="119" spans="1:15" ht="23">
      <c r="A119" s="140"/>
      <c r="B119" s="139"/>
      <c r="C119" s="141"/>
      <c r="D119" s="141"/>
      <c r="E119" s="141"/>
      <c r="F119" s="141"/>
      <c r="G119" s="141"/>
      <c r="H119" s="139"/>
      <c r="I119" s="139"/>
      <c r="J119" s="139"/>
      <c r="K119" s="141"/>
      <c r="L119" s="141"/>
      <c r="M119" s="139"/>
      <c r="N119" s="141"/>
      <c r="O119" s="141"/>
    </row>
    <row r="120" spans="1:15" ht="23">
      <c r="A120" s="140"/>
      <c r="B120" s="139"/>
      <c r="C120" s="141"/>
      <c r="D120" s="141"/>
      <c r="E120" s="141"/>
      <c r="F120" s="141"/>
      <c r="G120" s="141"/>
      <c r="H120" s="139"/>
      <c r="I120" s="139"/>
      <c r="J120" s="139"/>
      <c r="K120" s="141"/>
      <c r="L120" s="141"/>
      <c r="M120" s="139"/>
      <c r="N120" s="141"/>
      <c r="O120" s="141"/>
    </row>
    <row r="121" spans="1:15" ht="23">
      <c r="A121" s="140"/>
      <c r="B121" s="139"/>
      <c r="C121" s="142"/>
      <c r="D121" s="142"/>
      <c r="E121" s="142"/>
      <c r="F121" s="142"/>
      <c r="G121" s="142"/>
      <c r="H121" s="139"/>
      <c r="I121" s="139"/>
      <c r="J121" s="139"/>
      <c r="K121" s="145"/>
      <c r="L121" s="142"/>
      <c r="M121" s="139"/>
      <c r="N121" s="142"/>
      <c r="O121" s="142"/>
    </row>
    <row r="122" spans="1:15" ht="23">
      <c r="A122" s="140"/>
      <c r="B122" s="139"/>
      <c r="C122" s="143"/>
      <c r="D122" s="143"/>
      <c r="E122" s="143"/>
      <c r="F122" s="143"/>
      <c r="G122" s="143"/>
      <c r="H122" s="139"/>
      <c r="I122" s="139"/>
      <c r="J122" s="139"/>
      <c r="K122" s="145"/>
      <c r="L122" s="143"/>
      <c r="M122" s="139"/>
      <c r="N122" s="143"/>
      <c r="O122" s="143"/>
    </row>
    <row r="123" spans="1:15" ht="23">
      <c r="A123" s="140"/>
      <c r="B123" s="139"/>
      <c r="C123" s="144"/>
      <c r="D123" s="144"/>
      <c r="E123" s="144"/>
      <c r="F123" s="144"/>
      <c r="G123" s="144"/>
      <c r="H123" s="139"/>
      <c r="I123" s="139"/>
      <c r="J123" s="139"/>
      <c r="K123" s="145"/>
      <c r="L123" s="144"/>
      <c r="M123" s="139"/>
      <c r="N123" s="144"/>
      <c r="O123" s="144"/>
    </row>
    <row r="124" spans="1:15" ht="23">
      <c r="A124" s="140"/>
      <c r="B124" s="139"/>
      <c r="C124" s="141"/>
      <c r="D124" s="141"/>
      <c r="E124" s="141"/>
      <c r="F124" s="141"/>
      <c r="G124" s="141"/>
      <c r="H124" s="139"/>
      <c r="I124" s="139"/>
      <c r="J124" s="139"/>
      <c r="K124" s="145"/>
      <c r="L124" s="141"/>
      <c r="M124" s="139"/>
      <c r="N124" s="141"/>
      <c r="O124" s="141"/>
    </row>
    <row r="125" spans="1:15" ht="23">
      <c r="A125" s="140"/>
      <c r="B125" s="139"/>
      <c r="C125" s="141"/>
      <c r="D125" s="141"/>
      <c r="E125" s="141"/>
      <c r="F125" s="141"/>
      <c r="G125" s="141"/>
      <c r="H125" s="139"/>
      <c r="I125" s="139"/>
      <c r="J125" s="139"/>
      <c r="K125" s="145"/>
      <c r="L125" s="141"/>
      <c r="M125" s="139"/>
      <c r="N125" s="141"/>
      <c r="O125" s="141"/>
    </row>
    <row r="126" spans="1:15" ht="23">
      <c r="A126" s="140"/>
      <c r="B126" s="139"/>
      <c r="C126" s="145"/>
      <c r="D126" s="145"/>
      <c r="E126" s="145"/>
      <c r="F126" s="145"/>
      <c r="G126" s="145"/>
      <c r="H126" s="139"/>
      <c r="I126" s="139"/>
      <c r="J126" s="139"/>
      <c r="K126" s="145"/>
      <c r="L126" s="145"/>
      <c r="M126" s="139"/>
      <c r="N126" s="142"/>
      <c r="O126" s="145"/>
    </row>
    <row r="127" spans="1:15" ht="23">
      <c r="A127" s="140"/>
      <c r="B127" s="139"/>
      <c r="C127" s="145"/>
      <c r="D127" s="145"/>
      <c r="E127" s="145"/>
      <c r="F127" s="145"/>
      <c r="G127" s="145"/>
      <c r="H127" s="139"/>
      <c r="I127" s="139"/>
      <c r="J127" s="139"/>
      <c r="K127" s="145"/>
      <c r="L127" s="145"/>
      <c r="M127" s="139"/>
      <c r="N127" s="143"/>
      <c r="O127" s="145"/>
    </row>
    <row r="128" spans="1:15" ht="23">
      <c r="A128" s="140"/>
      <c r="B128" s="139"/>
      <c r="C128" s="145"/>
      <c r="D128" s="145"/>
      <c r="E128" s="145"/>
      <c r="F128" s="145"/>
      <c r="G128" s="145"/>
      <c r="H128" s="139"/>
      <c r="I128" s="139"/>
      <c r="J128" s="139"/>
      <c r="K128" s="145"/>
      <c r="L128" s="145"/>
      <c r="M128" s="139"/>
      <c r="N128" s="144"/>
      <c r="O128" s="145"/>
    </row>
    <row r="129" spans="1:15" ht="23">
      <c r="A129" s="140"/>
      <c r="B129" s="139"/>
      <c r="C129" s="145"/>
      <c r="D129" s="145"/>
      <c r="E129" s="145"/>
      <c r="F129" s="145"/>
      <c r="G129" s="145"/>
      <c r="H129" s="139"/>
      <c r="I129" s="139"/>
      <c r="J129" s="139"/>
      <c r="K129" s="145"/>
      <c r="L129" s="145"/>
      <c r="M129" s="139"/>
      <c r="N129" s="141"/>
      <c r="O129" s="145"/>
    </row>
    <row r="130" spans="1:15" ht="23">
      <c r="A130" s="140"/>
      <c r="B130" s="139"/>
      <c r="C130" s="139"/>
      <c r="D130" s="139"/>
      <c r="E130" s="139"/>
      <c r="F130" s="142"/>
      <c r="G130" s="139"/>
      <c r="H130" s="139"/>
      <c r="I130" s="139"/>
      <c r="J130" s="139"/>
      <c r="K130" s="139"/>
      <c r="L130" s="139"/>
      <c r="M130" s="139"/>
      <c r="N130" s="139"/>
      <c r="O130" s="139"/>
    </row>
    <row r="131" spans="1:15" ht="23">
      <c r="A131" s="140"/>
      <c r="B131" s="139"/>
      <c r="C131" s="139"/>
      <c r="D131" s="139"/>
      <c r="E131" s="139"/>
      <c r="F131" s="143"/>
      <c r="G131" s="139"/>
      <c r="H131" s="139"/>
      <c r="I131" s="139"/>
      <c r="J131" s="139"/>
      <c r="K131" s="139"/>
      <c r="L131" s="139"/>
      <c r="M131" s="139"/>
      <c r="N131" s="139"/>
      <c r="O131" s="139"/>
    </row>
    <row r="132" spans="1:15" ht="23">
      <c r="A132" s="140"/>
      <c r="B132" s="139"/>
      <c r="C132" s="139"/>
      <c r="D132" s="139"/>
      <c r="E132" s="139"/>
      <c r="F132" s="144"/>
      <c r="G132" s="139"/>
      <c r="H132" s="139"/>
      <c r="I132" s="139"/>
      <c r="J132" s="139"/>
      <c r="K132" s="139"/>
      <c r="L132" s="139"/>
      <c r="M132" s="139"/>
      <c r="N132" s="139"/>
      <c r="O132" s="139"/>
    </row>
    <row r="133" spans="1:15" ht="23">
      <c r="A133" s="140"/>
      <c r="B133" s="139"/>
      <c r="C133" s="139"/>
      <c r="D133" s="139"/>
      <c r="E133" s="139"/>
      <c r="F133" s="141"/>
      <c r="G133" s="139"/>
      <c r="H133" s="139"/>
      <c r="I133" s="139"/>
      <c r="J133" s="139"/>
      <c r="K133" s="139"/>
      <c r="L133" s="139"/>
      <c r="M133" s="139"/>
      <c r="N133" s="139"/>
      <c r="O133" s="139"/>
    </row>
    <row r="134" spans="1:15" ht="23">
      <c r="A134" s="140"/>
      <c r="B134" s="139"/>
      <c r="C134" s="139"/>
      <c r="D134" s="139"/>
      <c r="E134" s="139"/>
      <c r="F134" s="142"/>
      <c r="G134" s="139"/>
      <c r="H134" s="139"/>
      <c r="I134" s="142"/>
      <c r="J134" s="139"/>
      <c r="K134" s="142"/>
      <c r="L134" s="139"/>
      <c r="M134" s="139"/>
      <c r="N134" s="139"/>
      <c r="O134" s="142"/>
    </row>
    <row r="135" spans="1:15" ht="23">
      <c r="A135" s="140"/>
      <c r="B135" s="139"/>
      <c r="C135" s="139"/>
      <c r="D135" s="139"/>
      <c r="E135" s="139"/>
      <c r="F135" s="143"/>
      <c r="G135" s="139"/>
      <c r="H135" s="139"/>
      <c r="I135" s="143"/>
      <c r="J135" s="139"/>
      <c r="K135" s="143"/>
      <c r="L135" s="139"/>
      <c r="M135" s="139"/>
      <c r="N135" s="139"/>
      <c r="O135" s="143"/>
    </row>
    <row r="136" spans="1:15" ht="23">
      <c r="A136" s="140"/>
      <c r="B136" s="139"/>
      <c r="C136" s="139"/>
      <c r="D136" s="139"/>
      <c r="E136" s="139"/>
      <c r="F136" s="144"/>
      <c r="G136" s="139"/>
      <c r="H136" s="139"/>
      <c r="I136" s="144"/>
      <c r="J136" s="139"/>
      <c r="K136" s="144"/>
      <c r="L136" s="139"/>
      <c r="M136" s="139"/>
      <c r="N136" s="139"/>
      <c r="O136" s="144"/>
    </row>
    <row r="137" spans="1:15" ht="23">
      <c r="A137" s="140"/>
      <c r="B137" s="139"/>
      <c r="C137" s="139"/>
      <c r="D137" s="139"/>
      <c r="E137" s="139"/>
      <c r="F137" s="141"/>
      <c r="G137" s="139"/>
      <c r="H137" s="139"/>
      <c r="I137" s="141"/>
      <c r="J137" s="139"/>
      <c r="K137" s="141"/>
      <c r="L137" s="139"/>
      <c r="M137" s="139"/>
      <c r="N137" s="139"/>
      <c r="O137" s="141"/>
    </row>
    <row r="138" spans="1:15" ht="23">
      <c r="A138" s="140"/>
      <c r="B138" s="139"/>
      <c r="C138" s="139"/>
      <c r="D138" s="139"/>
      <c r="E138" s="139"/>
      <c r="F138" s="142"/>
      <c r="G138" s="139"/>
      <c r="H138" s="139"/>
      <c r="I138" s="139"/>
      <c r="J138" s="139"/>
      <c r="K138" s="139"/>
      <c r="L138" s="139"/>
      <c r="M138" s="139"/>
      <c r="N138" s="139"/>
      <c r="O138" s="139"/>
    </row>
    <row r="139" spans="1:15" ht="23">
      <c r="A139" s="140"/>
      <c r="B139" s="139"/>
      <c r="C139" s="139"/>
      <c r="D139" s="139"/>
      <c r="E139" s="139"/>
      <c r="F139" s="143"/>
      <c r="G139" s="139"/>
      <c r="H139" s="139"/>
      <c r="I139" s="139"/>
      <c r="J139" s="139"/>
      <c r="K139" s="139"/>
      <c r="L139" s="139"/>
      <c r="M139" s="139"/>
      <c r="N139" s="139"/>
      <c r="O139" s="139"/>
    </row>
    <row r="140" spans="1:15" ht="23">
      <c r="A140" s="140"/>
      <c r="B140" s="139"/>
      <c r="C140" s="139"/>
      <c r="D140" s="139"/>
      <c r="E140" s="139"/>
      <c r="F140" s="144"/>
      <c r="G140" s="139"/>
      <c r="H140" s="139"/>
      <c r="I140" s="139"/>
      <c r="J140" s="139"/>
      <c r="K140" s="139"/>
      <c r="L140" s="139"/>
      <c r="M140" s="139"/>
      <c r="N140" s="139"/>
      <c r="O140" s="139"/>
    </row>
    <row r="141" spans="1:15" ht="23">
      <c r="A141" s="140"/>
      <c r="B141" s="139"/>
      <c r="C141" s="139"/>
      <c r="D141" s="139"/>
      <c r="E141" s="139"/>
      <c r="F141" s="141"/>
      <c r="G141" s="139"/>
      <c r="H141" s="139"/>
      <c r="I141" s="139"/>
      <c r="J141" s="139"/>
      <c r="K141" s="139"/>
      <c r="L141" s="139"/>
      <c r="M141" s="139"/>
      <c r="N141" s="139"/>
      <c r="O141" s="139"/>
    </row>
  </sheetData>
  <sheetProtection password="B53E" sheet="1" objects="1" scenarios="1"/>
  <mergeCells count="167">
    <mergeCell ref="J80:J88"/>
    <mergeCell ref="L80:L88"/>
    <mergeCell ref="N80:N88"/>
    <mergeCell ref="A75:A78"/>
    <mergeCell ref="B75:B78"/>
    <mergeCell ref="C75:C78"/>
    <mergeCell ref="E75:E78"/>
    <mergeCell ref="F75:F78"/>
    <mergeCell ref="G75:G78"/>
    <mergeCell ref="H75:H78"/>
    <mergeCell ref="I75:I78"/>
    <mergeCell ref="A80:A88"/>
    <mergeCell ref="B80:B88"/>
    <mergeCell ref="C80:C88"/>
    <mergeCell ref="D80:D88"/>
    <mergeCell ref="E80:E88"/>
    <mergeCell ref="F80:F88"/>
    <mergeCell ref="G80:G88"/>
    <mergeCell ref="H80:H88"/>
    <mergeCell ref="I80:I88"/>
    <mergeCell ref="J75:J78"/>
    <mergeCell ref="N65:N68"/>
    <mergeCell ref="A70:A73"/>
    <mergeCell ref="B70:B73"/>
    <mergeCell ref="C70:C73"/>
    <mergeCell ref="D70:D73"/>
    <mergeCell ref="E70:E73"/>
    <mergeCell ref="F70:F73"/>
    <mergeCell ref="G70:G73"/>
    <mergeCell ref="I70:I73"/>
    <mergeCell ref="J70:J73"/>
    <mergeCell ref="K70:K73"/>
    <mergeCell ref="L70:L73"/>
    <mergeCell ref="N70:N73"/>
    <mergeCell ref="K75:K78"/>
    <mergeCell ref="L75:L78"/>
    <mergeCell ref="M75:M78"/>
    <mergeCell ref="N75:N78"/>
    <mergeCell ref="L55:L63"/>
    <mergeCell ref="M55:M63"/>
    <mergeCell ref="A65:A68"/>
    <mergeCell ref="B65:B68"/>
    <mergeCell ref="D65:D68"/>
    <mergeCell ref="E65:E68"/>
    <mergeCell ref="F65:F68"/>
    <mergeCell ref="G65:G68"/>
    <mergeCell ref="H65:H68"/>
    <mergeCell ref="I65:I68"/>
    <mergeCell ref="J65:J68"/>
    <mergeCell ref="K65:K68"/>
    <mergeCell ref="A55:A63"/>
    <mergeCell ref="C55:C63"/>
    <mergeCell ref="D55:D63"/>
    <mergeCell ref="F55:F63"/>
    <mergeCell ref="G55:G63"/>
    <mergeCell ref="H55:H63"/>
    <mergeCell ref="I55:I63"/>
    <mergeCell ref="J55:J63"/>
    <mergeCell ref="K55:K63"/>
    <mergeCell ref="N40:N48"/>
    <mergeCell ref="A50:A53"/>
    <mergeCell ref="B50:B53"/>
    <mergeCell ref="C50:C53"/>
    <mergeCell ref="D50:D53"/>
    <mergeCell ref="E50:E53"/>
    <mergeCell ref="F50:F53"/>
    <mergeCell ref="G50:G53"/>
    <mergeCell ref="H50:H53"/>
    <mergeCell ref="I50:I53"/>
    <mergeCell ref="J50:J53"/>
    <mergeCell ref="K50:K53"/>
    <mergeCell ref="L50:L53"/>
    <mergeCell ref="M50:M53"/>
    <mergeCell ref="A40:A48"/>
    <mergeCell ref="B40:B48"/>
    <mergeCell ref="C40:C48"/>
    <mergeCell ref="D40:D48"/>
    <mergeCell ref="E40:E48"/>
    <mergeCell ref="G40:G48"/>
    <mergeCell ref="H40:H48"/>
    <mergeCell ref="J40:J48"/>
    <mergeCell ref="K40:K48"/>
    <mergeCell ref="K30:K33"/>
    <mergeCell ref="L30:L33"/>
    <mergeCell ref="M30:M33"/>
    <mergeCell ref="A35:A38"/>
    <mergeCell ref="G35:G38"/>
    <mergeCell ref="H35:H38"/>
    <mergeCell ref="I35:I38"/>
    <mergeCell ref="K35:K38"/>
    <mergeCell ref="L35:L38"/>
    <mergeCell ref="M35:M38"/>
    <mergeCell ref="A30:A33"/>
    <mergeCell ref="C30:C33"/>
    <mergeCell ref="D30:D33"/>
    <mergeCell ref="E30:E33"/>
    <mergeCell ref="F30:F33"/>
    <mergeCell ref="G30:G33"/>
    <mergeCell ref="H30:H33"/>
    <mergeCell ref="I30:I33"/>
    <mergeCell ref="J30:J33"/>
    <mergeCell ref="L40:L48"/>
    <mergeCell ref="M40:M48"/>
    <mergeCell ref="I15:I18"/>
    <mergeCell ref="J15:J18"/>
    <mergeCell ref="N20:N23"/>
    <mergeCell ref="A25:A28"/>
    <mergeCell ref="B25:B28"/>
    <mergeCell ref="C25:C28"/>
    <mergeCell ref="D25:D28"/>
    <mergeCell ref="F25:F28"/>
    <mergeCell ref="G25:G28"/>
    <mergeCell ref="H25:H28"/>
    <mergeCell ref="I25:I28"/>
    <mergeCell ref="J25:J28"/>
    <mergeCell ref="K25:K28"/>
    <mergeCell ref="L25:L28"/>
    <mergeCell ref="M25:M28"/>
    <mergeCell ref="N25:N28"/>
    <mergeCell ref="F5:F8"/>
    <mergeCell ref="H5:H8"/>
    <mergeCell ref="K15:K18"/>
    <mergeCell ref="L15:L18"/>
    <mergeCell ref="M15:M18"/>
    <mergeCell ref="A20:A23"/>
    <mergeCell ref="B20:B23"/>
    <mergeCell ref="C20:C23"/>
    <mergeCell ref="D20:D23"/>
    <mergeCell ref="E20:E23"/>
    <mergeCell ref="F20:F23"/>
    <mergeCell ref="G20:G23"/>
    <mergeCell ref="H20:H23"/>
    <mergeCell ref="I20:I23"/>
    <mergeCell ref="K20:K23"/>
    <mergeCell ref="L20:L23"/>
    <mergeCell ref="M20:M23"/>
    <mergeCell ref="A15:A18"/>
    <mergeCell ref="C15:C18"/>
    <mergeCell ref="D15:D18"/>
    <mergeCell ref="E15:E18"/>
    <mergeCell ref="F15:F18"/>
    <mergeCell ref="G15:G18"/>
    <mergeCell ref="H15:H18"/>
    <mergeCell ref="I5:I8"/>
    <mergeCell ref="J5:J8"/>
    <mergeCell ref="K5:K8"/>
    <mergeCell ref="L5:L8"/>
    <mergeCell ref="M5:M8"/>
    <mergeCell ref="N5:N8"/>
    <mergeCell ref="A10:A13"/>
    <mergeCell ref="B10:B13"/>
    <mergeCell ref="C10:C13"/>
    <mergeCell ref="D10:D13"/>
    <mergeCell ref="E10:E13"/>
    <mergeCell ref="F10:F13"/>
    <mergeCell ref="H10:H13"/>
    <mergeCell ref="I10:I13"/>
    <mergeCell ref="J10:J13"/>
    <mergeCell ref="K10:K13"/>
    <mergeCell ref="L10:L13"/>
    <mergeCell ref="M10:M13"/>
    <mergeCell ref="N10:N13"/>
    <mergeCell ref="A5:A8"/>
    <mergeCell ref="B5:B8"/>
    <mergeCell ref="C5:C8"/>
    <mergeCell ref="D5:D8"/>
    <mergeCell ref="E5:E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A8A8-7038-6145-A5C1-D350411A3892}">
  <sheetPr codeName="Hoja12">
    <pageSetUpPr fitToPage="1"/>
  </sheetPr>
  <dimension ref="A1:AP1048"/>
  <sheetViews>
    <sheetView showGridLines="0" zoomScale="90" zoomScaleNormal="90" workbookViewId="0"/>
  </sheetViews>
  <sheetFormatPr baseColWidth="10" defaultColWidth="14.5" defaultRowHeight="14"/>
  <cols>
    <col min="1" max="2" width="45.83203125" style="25" customWidth="1"/>
    <col min="3" max="3" width="53.83203125" style="25" bestFit="1" customWidth="1"/>
    <col min="4" max="4" width="51.33203125" style="26" bestFit="1" customWidth="1"/>
    <col min="5" max="5" width="14" style="27" customWidth="1"/>
    <col min="6" max="6" width="14.83203125" style="27" customWidth="1"/>
    <col min="7" max="10" width="14.83203125" style="28" customWidth="1"/>
    <col min="11" max="11" width="14.83203125" style="27" customWidth="1"/>
    <col min="12" max="15" width="14.83203125" style="28" customWidth="1"/>
    <col min="16" max="16" width="14.83203125" style="27" customWidth="1"/>
    <col min="17" max="20" width="14.83203125" style="28" customWidth="1"/>
    <col min="21" max="21" width="14.83203125" style="27" customWidth="1"/>
    <col min="22" max="25" width="14.83203125" style="28" customWidth="1"/>
    <col min="26" max="26" width="14.83203125" style="27" customWidth="1"/>
    <col min="27" max="30" width="14.83203125" style="28" customWidth="1"/>
    <col min="31" max="31" width="14.83203125" style="27" customWidth="1"/>
    <col min="32" max="35" width="14.83203125" style="28" customWidth="1"/>
    <col min="36" max="36" width="14.83203125" style="27" customWidth="1"/>
    <col min="37" max="40" width="14.83203125" style="28" customWidth="1"/>
    <col min="41" max="41" width="20.83203125" style="27" customWidth="1"/>
    <col min="42" max="16384" width="14.5" style="27"/>
  </cols>
  <sheetData>
    <row r="1" spans="1:41" ht="80" customHeight="1">
      <c r="C1" s="29"/>
    </row>
    <row r="2" spans="1:41" ht="40" customHeight="1">
      <c r="C2" s="29"/>
    </row>
    <row r="3" spans="1:41" ht="20" customHeight="1">
      <c r="C3" s="29"/>
    </row>
    <row r="4" spans="1:41">
      <c r="A4" s="317" t="s">
        <v>293</v>
      </c>
      <c r="B4" s="317"/>
      <c r="C4" s="94"/>
      <c r="D4" s="29"/>
      <c r="E4" s="30"/>
      <c r="F4" s="30"/>
      <c r="G4" s="31"/>
      <c r="H4" s="31"/>
      <c r="I4" s="31"/>
      <c r="J4" s="31"/>
    </row>
    <row r="5" spans="1:41" ht="15">
      <c r="A5" s="126" t="s">
        <v>74</v>
      </c>
      <c r="B5" s="174"/>
      <c r="C5" s="29"/>
      <c r="D5" s="29"/>
      <c r="E5" s="30"/>
      <c r="F5" s="30"/>
      <c r="G5" s="31"/>
      <c r="H5" s="31"/>
      <c r="I5" s="31"/>
      <c r="J5" s="31"/>
    </row>
    <row r="6" spans="1:41" ht="15">
      <c r="A6" s="126" t="s">
        <v>96</v>
      </c>
      <c r="B6" s="174"/>
      <c r="C6" s="29"/>
      <c r="D6" s="29"/>
      <c r="E6" s="30"/>
      <c r="F6" s="30"/>
      <c r="H6" s="31"/>
      <c r="I6" s="31"/>
      <c r="J6" s="31"/>
      <c r="U6" s="125"/>
    </row>
    <row r="7" spans="1:41" ht="15">
      <c r="A7" s="126" t="s">
        <v>150</v>
      </c>
      <c r="B7" s="174"/>
      <c r="C7" s="29"/>
      <c r="D7" s="29"/>
      <c r="E7" s="30"/>
      <c r="F7" s="30"/>
      <c r="H7" s="31"/>
      <c r="I7" s="31"/>
      <c r="J7" s="31"/>
      <c r="U7" s="125"/>
    </row>
    <row r="8" spans="1:41" ht="15">
      <c r="A8" s="126" t="s">
        <v>147</v>
      </c>
      <c r="B8" s="175"/>
      <c r="C8" s="128"/>
      <c r="D8" s="29"/>
      <c r="E8" s="30"/>
      <c r="F8" s="30"/>
      <c r="H8" s="31"/>
      <c r="I8" s="31"/>
      <c r="J8" s="31"/>
    </row>
    <row r="9" spans="1:41" s="30" customFormat="1">
      <c r="A9" s="127"/>
      <c r="B9" s="127"/>
      <c r="C9" s="127"/>
      <c r="D9" s="127"/>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row>
    <row r="10" spans="1:41" ht="14" customHeight="1">
      <c r="A10" s="318" t="s">
        <v>128</v>
      </c>
      <c r="B10" s="318" t="s">
        <v>127</v>
      </c>
      <c r="C10" s="318" t="s">
        <v>289</v>
      </c>
      <c r="D10" s="318" t="s">
        <v>129</v>
      </c>
      <c r="E10" s="324" t="s">
        <v>130</v>
      </c>
      <c r="F10" s="327" t="s">
        <v>290</v>
      </c>
      <c r="G10" s="328"/>
      <c r="H10" s="328"/>
      <c r="I10" s="328"/>
      <c r="J10" s="328"/>
      <c r="K10" s="328"/>
      <c r="L10" s="328"/>
      <c r="M10" s="328"/>
      <c r="N10" s="328"/>
      <c r="O10" s="328"/>
      <c r="P10" s="328"/>
      <c r="Q10" s="328"/>
      <c r="R10" s="328"/>
      <c r="S10" s="328"/>
      <c r="T10" s="328"/>
      <c r="U10" s="328"/>
      <c r="V10" s="328"/>
      <c r="W10" s="328"/>
      <c r="X10" s="328"/>
      <c r="Y10" s="328"/>
      <c r="Z10" s="328"/>
      <c r="AA10" s="328"/>
      <c r="AB10" s="328"/>
      <c r="AC10" s="328"/>
      <c r="AD10" s="328"/>
      <c r="AE10" s="338" t="s">
        <v>292</v>
      </c>
      <c r="AF10" s="338"/>
      <c r="AG10" s="338"/>
      <c r="AH10" s="338"/>
      <c r="AI10" s="338"/>
      <c r="AJ10" s="338"/>
      <c r="AK10" s="338"/>
      <c r="AL10" s="338"/>
      <c r="AM10" s="338"/>
      <c r="AN10" s="338"/>
      <c r="AO10" s="329" t="inlineStr">
        <is>
          <t xml:space="preserve">TEM / TEMz / CIM / PCTA</t>
        </is>
      </c>
    </row>
    <row r="11" spans="1:41" ht="28" customHeight="1">
      <c r="A11" s="319"/>
      <c r="B11" s="319"/>
      <c r="C11" s="319"/>
      <c r="D11" s="319"/>
      <c r="E11" s="325"/>
      <c r="F11" s="332"/>
      <c r="G11" s="332"/>
      <c r="H11" s="332"/>
      <c r="I11" s="332"/>
      <c r="J11" s="333"/>
      <c r="K11" s="334"/>
      <c r="L11" s="332"/>
      <c r="M11" s="332"/>
      <c r="N11" s="332"/>
      <c r="O11" s="333"/>
      <c r="P11" s="334"/>
      <c r="Q11" s="332"/>
      <c r="R11" s="332"/>
      <c r="S11" s="332"/>
      <c r="T11" s="333"/>
      <c r="U11" s="335"/>
      <c r="V11" s="336"/>
      <c r="W11" s="336"/>
      <c r="X11" s="336"/>
      <c r="Y11" s="337"/>
      <c r="Z11" s="335"/>
      <c r="AA11" s="336"/>
      <c r="AB11" s="336"/>
      <c r="AC11" s="336"/>
      <c r="AD11" s="337"/>
      <c r="AE11" s="339"/>
      <c r="AF11" s="340"/>
      <c r="AG11" s="340"/>
      <c r="AH11" s="340"/>
      <c r="AI11" s="341"/>
      <c r="AJ11" s="321"/>
      <c r="AK11" s="322"/>
      <c r="AL11" s="322"/>
      <c r="AM11" s="322"/>
      <c r="AN11" s="323"/>
      <c r="AO11" s="330"/>
    </row>
    <row r="12" spans="1:41" ht="16" thickBot="1">
      <c r="A12" s="320"/>
      <c r="B12" s="320"/>
      <c r="C12" s="320"/>
      <c r="D12" s="320"/>
      <c r="E12" s="326"/>
      <c r="F12" s="178" t="s">
        <v>131</v>
      </c>
      <c r="G12" s="179" t="s">
        <v>132</v>
      </c>
      <c r="H12" s="178" t="s">
        <v>148</v>
      </c>
      <c r="I12" s="178" t="s">
        <v>291</v>
      </c>
      <c r="J12" s="178" t="s">
        <v>73</v>
      </c>
      <c r="K12" s="179" t="s">
        <v>131</v>
      </c>
      <c r="L12" s="179" t="s">
        <v>132</v>
      </c>
      <c r="M12" s="178" t="s">
        <v>148</v>
      </c>
      <c r="N12" s="178" t="s">
        <v>291</v>
      </c>
      <c r="O12" s="178" t="s">
        <v>73</v>
      </c>
      <c r="P12" s="179" t="s">
        <v>131</v>
      </c>
      <c r="Q12" s="179" t="s">
        <v>132</v>
      </c>
      <c r="R12" s="178" t="s">
        <v>148</v>
      </c>
      <c r="S12" s="178" t="s">
        <v>291</v>
      </c>
      <c r="T12" s="178" t="s">
        <v>73</v>
      </c>
      <c r="U12" s="179" t="s">
        <v>131</v>
      </c>
      <c r="V12" s="179" t="s">
        <v>132</v>
      </c>
      <c r="W12" s="178" t="s">
        <v>148</v>
      </c>
      <c r="X12" s="178" t="s">
        <v>291</v>
      </c>
      <c r="Y12" s="178" t="s">
        <v>73</v>
      </c>
      <c r="Z12" s="179" t="s">
        <v>131</v>
      </c>
      <c r="AA12" s="179" t="s">
        <v>132</v>
      </c>
      <c r="AB12" s="178" t="s">
        <v>148</v>
      </c>
      <c r="AC12" s="178" t="s">
        <v>291</v>
      </c>
      <c r="AD12" s="178" t="s">
        <v>73</v>
      </c>
      <c r="AE12" s="180" t="s">
        <v>143</v>
      </c>
      <c r="AF12" s="180" t="s">
        <v>132</v>
      </c>
      <c r="AG12" s="180" t="s">
        <v>148</v>
      </c>
      <c r="AH12" s="181" t="s">
        <v>291</v>
      </c>
      <c r="AI12" s="181" t="s">
        <v>73</v>
      </c>
      <c r="AJ12" s="182" t="s">
        <v>143</v>
      </c>
      <c r="AK12" s="182" t="s">
        <v>132</v>
      </c>
      <c r="AL12" s="182" t="s">
        <v>148</v>
      </c>
      <c r="AM12" s="181" t="s">
        <v>291</v>
      </c>
      <c r="AN12" s="181" t="s">
        <v>73</v>
      </c>
      <c r="AO12" s="331"/>
    </row>
    <row r="13" spans="1:41" s="32" customFormat="1" ht="19" customHeight="1" thickTop="1">
      <c r="A13" s="193"/>
      <c r="B13" s="193"/>
      <c r="C13" s="193"/>
      <c r="D13" s="193"/>
      <c r="E13" s="194"/>
      <c r="F13" s="195"/>
      <c r="G13" s="196"/>
      <c r="H13" s="196"/>
      <c r="I13" s="196"/>
      <c r="J13" s="196"/>
      <c r="K13" s="195"/>
      <c r="L13" s="196"/>
      <c r="M13" s="196"/>
      <c r="N13" s="196"/>
      <c r="O13" s="196"/>
      <c r="P13" s="195"/>
      <c r="Q13" s="196"/>
      <c r="R13" s="196"/>
      <c r="S13" s="196"/>
      <c r="T13" s="196"/>
      <c r="U13" s="195"/>
      <c r="V13" s="196"/>
      <c r="W13" s="196"/>
      <c r="X13" s="196"/>
      <c r="Y13" s="196"/>
      <c r="Z13" s="195"/>
      <c r="AA13" s="196"/>
      <c r="AB13" s="196"/>
      <c r="AC13" s="196"/>
      <c r="AD13" s="196"/>
      <c r="AE13" s="195"/>
      <c r="AF13" s="196"/>
      <c r="AG13" s="196"/>
      <c r="AH13" s="196"/>
      <c r="AI13" s="196"/>
      <c r="AJ13" s="195"/>
      <c r="AK13" s="196"/>
      <c r="AL13" s="196"/>
      <c r="AM13" s="196"/>
      <c r="AN13" s="196"/>
      <c r="AO13" s="197"/>
    </row>
    <row r="14" spans="1:41" s="30" customFormat="1" ht="19" customHeight="1">
      <c r="A14" s="198"/>
      <c r="B14" s="198"/>
      <c r="C14" s="198"/>
      <c r="D14" s="198"/>
      <c r="E14" s="199"/>
      <c r="F14" s="200"/>
      <c r="G14" s="201"/>
      <c r="H14" s="201"/>
      <c r="I14" s="201"/>
      <c r="J14" s="201"/>
      <c r="K14" s="200"/>
      <c r="L14" s="201"/>
      <c r="M14" s="201"/>
      <c r="N14" s="201"/>
      <c r="O14" s="201"/>
      <c r="P14" s="200"/>
      <c r="Q14" s="201"/>
      <c r="R14" s="201"/>
      <c r="S14" s="201"/>
      <c r="T14" s="201"/>
      <c r="U14" s="200"/>
      <c r="V14" s="201"/>
      <c r="W14" s="201"/>
      <c r="X14" s="201"/>
      <c r="Y14" s="201"/>
      <c r="Z14" s="200"/>
      <c r="AA14" s="201"/>
      <c r="AB14" s="201"/>
      <c r="AC14" s="201"/>
      <c r="AD14" s="201"/>
      <c r="AE14" s="200"/>
      <c r="AF14" s="201"/>
      <c r="AG14" s="201"/>
      <c r="AH14" s="201"/>
      <c r="AI14" s="201"/>
      <c r="AJ14" s="200"/>
      <c r="AK14" s="201"/>
      <c r="AL14" s="201"/>
      <c r="AM14" s="201"/>
      <c r="AN14" s="201"/>
      <c r="AO14" s="202"/>
    </row>
    <row r="15" spans="1:41" s="30" customFormat="1" ht="19" customHeight="1">
      <c r="A15" s="198"/>
      <c r="B15" s="198"/>
      <c r="C15" s="198"/>
      <c r="D15" s="198"/>
      <c r="E15" s="199"/>
      <c r="F15" s="200"/>
      <c r="G15" s="201"/>
      <c r="H15" s="201"/>
      <c r="I15" s="201"/>
      <c r="J15" s="201"/>
      <c r="K15" s="200"/>
      <c r="L15" s="201"/>
      <c r="M15" s="201"/>
      <c r="N15" s="201"/>
      <c r="O15" s="201"/>
      <c r="P15" s="200"/>
      <c r="Q15" s="201"/>
      <c r="R15" s="201"/>
      <c r="S15" s="201"/>
      <c r="T15" s="201"/>
      <c r="U15" s="200"/>
      <c r="V15" s="201"/>
      <c r="W15" s="201"/>
      <c r="X15" s="201"/>
      <c r="Y15" s="201"/>
      <c r="Z15" s="200"/>
      <c r="AA15" s="201"/>
      <c r="AB15" s="201"/>
      <c r="AC15" s="201"/>
      <c r="AD15" s="201"/>
      <c r="AE15" s="200"/>
      <c r="AF15" s="201"/>
      <c r="AG15" s="201"/>
      <c r="AH15" s="201"/>
      <c r="AI15" s="201"/>
      <c r="AJ15" s="200"/>
      <c r="AK15" s="201"/>
      <c r="AL15" s="201"/>
      <c r="AM15" s="201"/>
      <c r="AN15" s="201"/>
      <c r="AO15" s="202"/>
    </row>
    <row r="16" spans="1:41" s="30" customFormat="1" ht="19" customHeight="1">
      <c r="A16" s="198"/>
      <c r="B16" s="198"/>
      <c r="C16" s="198"/>
      <c r="D16" s="198"/>
      <c r="E16" s="199"/>
      <c r="F16" s="200"/>
      <c r="G16" s="201"/>
      <c r="H16" s="201"/>
      <c r="I16" s="201"/>
      <c r="J16" s="201"/>
      <c r="K16" s="200"/>
      <c r="L16" s="201"/>
      <c r="M16" s="201"/>
      <c r="N16" s="201"/>
      <c r="O16" s="201"/>
      <c r="P16" s="200"/>
      <c r="Q16" s="201"/>
      <c r="R16" s="201"/>
      <c r="S16" s="201"/>
      <c r="T16" s="201"/>
      <c r="U16" s="200"/>
      <c r="V16" s="201"/>
      <c r="W16" s="201"/>
      <c r="X16" s="201"/>
      <c r="Y16" s="201"/>
      <c r="Z16" s="200"/>
      <c r="AA16" s="201"/>
      <c r="AB16" s="201"/>
      <c r="AC16" s="201"/>
      <c r="AD16" s="201"/>
      <c r="AE16" s="200"/>
      <c r="AF16" s="201"/>
      <c r="AG16" s="201"/>
      <c r="AH16" s="201"/>
      <c r="AI16" s="201"/>
      <c r="AJ16" s="200"/>
      <c r="AK16" s="201"/>
      <c r="AL16" s="201"/>
      <c r="AM16" s="201"/>
      <c r="AN16" s="201"/>
      <c r="AO16" s="202"/>
    </row>
    <row r="17" spans="1:41" s="30" customFormat="1" ht="19" customHeight="1">
      <c r="A17" s="198"/>
      <c r="B17" s="198"/>
      <c r="C17" s="198"/>
      <c r="D17" s="198"/>
      <c r="E17" s="199"/>
      <c r="F17" s="200"/>
      <c r="G17" s="201"/>
      <c r="H17" s="201"/>
      <c r="I17" s="201"/>
      <c r="J17" s="201"/>
      <c r="K17" s="200"/>
      <c r="L17" s="201"/>
      <c r="M17" s="201"/>
      <c r="N17" s="201"/>
      <c r="O17" s="201"/>
      <c r="P17" s="200"/>
      <c r="Q17" s="201"/>
      <c r="R17" s="201"/>
      <c r="S17" s="201"/>
      <c r="T17" s="201"/>
      <c r="U17" s="200"/>
      <c r="V17" s="201"/>
      <c r="W17" s="201"/>
      <c r="X17" s="201"/>
      <c r="Y17" s="201"/>
      <c r="Z17" s="200"/>
      <c r="AA17" s="201"/>
      <c r="AB17" s="201"/>
      <c r="AC17" s="201"/>
      <c r="AD17" s="201"/>
      <c r="AE17" s="200"/>
      <c r="AF17" s="201"/>
      <c r="AG17" s="201"/>
      <c r="AH17" s="201"/>
      <c r="AI17" s="201"/>
      <c r="AJ17" s="200"/>
      <c r="AK17" s="201"/>
      <c r="AL17" s="201"/>
      <c r="AM17" s="201"/>
      <c r="AN17" s="201"/>
      <c r="AO17" s="202"/>
    </row>
    <row r="18" spans="1:41" s="30" customFormat="1" ht="19" customHeight="1">
      <c r="A18" s="198"/>
      <c r="B18" s="198"/>
      <c r="C18" s="198"/>
      <c r="D18" s="198"/>
      <c r="E18" s="199"/>
      <c r="F18" s="200"/>
      <c r="G18" s="201"/>
      <c r="H18" s="201"/>
      <c r="I18" s="201"/>
      <c r="J18" s="201"/>
      <c r="K18" s="200"/>
      <c r="L18" s="201"/>
      <c r="M18" s="201"/>
      <c r="N18" s="201"/>
      <c r="O18" s="201"/>
      <c r="P18" s="200"/>
      <c r="Q18" s="201"/>
      <c r="R18" s="201"/>
      <c r="S18" s="201"/>
      <c r="T18" s="201"/>
      <c r="U18" s="200"/>
      <c r="V18" s="201"/>
      <c r="W18" s="201"/>
      <c r="X18" s="201"/>
      <c r="Y18" s="201"/>
      <c r="Z18" s="200"/>
      <c r="AA18" s="201"/>
      <c r="AB18" s="201"/>
      <c r="AC18" s="201"/>
      <c r="AD18" s="201"/>
      <c r="AE18" s="200"/>
      <c r="AF18" s="201"/>
      <c r="AG18" s="201"/>
      <c r="AH18" s="201"/>
      <c r="AI18" s="201"/>
      <c r="AJ18" s="200"/>
      <c r="AK18" s="201"/>
      <c r="AL18" s="201"/>
      <c r="AM18" s="201"/>
      <c r="AN18" s="201"/>
      <c r="AO18" s="202"/>
    </row>
    <row r="19" spans="1:41" s="30" customFormat="1" ht="19" customHeight="1">
      <c r="A19" s="198"/>
      <c r="B19" s="198"/>
      <c r="C19" s="198"/>
      <c r="D19" s="198"/>
      <c r="E19" s="199"/>
      <c r="F19" s="200"/>
      <c r="G19" s="201"/>
      <c r="H19" s="201"/>
      <c r="I19" s="201"/>
      <c r="J19" s="201"/>
      <c r="K19" s="200"/>
      <c r="L19" s="201"/>
      <c r="M19" s="201"/>
      <c r="N19" s="201"/>
      <c r="O19" s="201"/>
      <c r="P19" s="200"/>
      <c r="Q19" s="201"/>
      <c r="R19" s="201"/>
      <c r="S19" s="201"/>
      <c r="T19" s="201"/>
      <c r="U19" s="200"/>
      <c r="V19" s="201"/>
      <c r="W19" s="201"/>
      <c r="X19" s="201"/>
      <c r="Y19" s="201"/>
      <c r="Z19" s="200"/>
      <c r="AA19" s="201"/>
      <c r="AB19" s="201"/>
      <c r="AC19" s="201"/>
      <c r="AD19" s="201"/>
      <c r="AE19" s="200"/>
      <c r="AF19" s="201"/>
      <c r="AG19" s="201"/>
      <c r="AH19" s="201"/>
      <c r="AI19" s="201"/>
      <c r="AJ19" s="200"/>
      <c r="AK19" s="201"/>
      <c r="AL19" s="201"/>
      <c r="AM19" s="201"/>
      <c r="AN19" s="201"/>
      <c r="AO19" s="202"/>
    </row>
    <row r="20" spans="1:41" s="30" customFormat="1" ht="19" customHeight="1">
      <c r="A20" s="198"/>
      <c r="B20" s="198"/>
      <c r="C20" s="198"/>
      <c r="D20" s="198"/>
      <c r="E20" s="199"/>
      <c r="F20" s="200"/>
      <c r="G20" s="201"/>
      <c r="H20" s="201"/>
      <c r="I20" s="201"/>
      <c r="J20" s="201"/>
      <c r="K20" s="200"/>
      <c r="L20" s="201"/>
      <c r="M20" s="201"/>
      <c r="N20" s="201"/>
      <c r="O20" s="201"/>
      <c r="P20" s="200"/>
      <c r="Q20" s="201"/>
      <c r="R20" s="201"/>
      <c r="S20" s="201"/>
      <c r="T20" s="201"/>
      <c r="U20" s="200"/>
      <c r="V20" s="201"/>
      <c r="W20" s="201"/>
      <c r="X20" s="201"/>
      <c r="Y20" s="201"/>
      <c r="Z20" s="200"/>
      <c r="AA20" s="201"/>
      <c r="AB20" s="201"/>
      <c r="AC20" s="201"/>
      <c r="AD20" s="201"/>
      <c r="AE20" s="200"/>
      <c r="AF20" s="201"/>
      <c r="AG20" s="201"/>
      <c r="AH20" s="201"/>
      <c r="AI20" s="201"/>
      <c r="AJ20" s="200"/>
      <c r="AK20" s="201"/>
      <c r="AL20" s="201"/>
      <c r="AM20" s="201"/>
      <c r="AN20" s="201"/>
      <c r="AO20" s="202"/>
    </row>
    <row r="21" spans="1:41" s="30" customFormat="1" ht="19" customHeight="1">
      <c r="A21" s="198"/>
      <c r="B21" s="198"/>
      <c r="C21" s="198"/>
      <c r="D21" s="198"/>
      <c r="E21" s="199"/>
      <c r="F21" s="200"/>
      <c r="G21" s="201"/>
      <c r="H21" s="201"/>
      <c r="I21" s="201"/>
      <c r="J21" s="201"/>
      <c r="K21" s="200"/>
      <c r="L21" s="201"/>
      <c r="M21" s="201"/>
      <c r="N21" s="201"/>
      <c r="O21" s="201"/>
      <c r="P21" s="200"/>
      <c r="Q21" s="201"/>
      <c r="R21" s="201"/>
      <c r="S21" s="201"/>
      <c r="T21" s="201"/>
      <c r="U21" s="200"/>
      <c r="V21" s="201"/>
      <c r="W21" s="201"/>
      <c r="X21" s="201"/>
      <c r="Y21" s="201"/>
      <c r="Z21" s="200"/>
      <c r="AA21" s="201"/>
      <c r="AB21" s="201"/>
      <c r="AC21" s="201"/>
      <c r="AD21" s="201"/>
      <c r="AE21" s="200"/>
      <c r="AF21" s="201"/>
      <c r="AG21" s="201"/>
      <c r="AH21" s="201"/>
      <c r="AI21" s="201"/>
      <c r="AJ21" s="200"/>
      <c r="AK21" s="201"/>
      <c r="AL21" s="201"/>
      <c r="AM21" s="201"/>
      <c r="AN21" s="201"/>
      <c r="AO21" s="202"/>
    </row>
    <row r="22" spans="1:41" s="30" customFormat="1" ht="19" customHeight="1">
      <c r="A22" s="198"/>
      <c r="B22" s="198"/>
      <c r="C22" s="198"/>
      <c r="D22" s="198"/>
      <c r="E22" s="199"/>
      <c r="F22" s="200"/>
      <c r="G22" s="201"/>
      <c r="H22" s="201"/>
      <c r="I22" s="201"/>
      <c r="J22" s="201"/>
      <c r="K22" s="200"/>
      <c r="L22" s="201"/>
      <c r="M22" s="201"/>
      <c r="N22" s="201"/>
      <c r="O22" s="201"/>
      <c r="P22" s="200"/>
      <c r="Q22" s="201"/>
      <c r="R22" s="201"/>
      <c r="S22" s="201"/>
      <c r="T22" s="201"/>
      <c r="U22" s="200"/>
      <c r="V22" s="201"/>
      <c r="W22" s="201"/>
      <c r="X22" s="201"/>
      <c r="Y22" s="201"/>
      <c r="Z22" s="200"/>
      <c r="AA22" s="201"/>
      <c r="AB22" s="201"/>
      <c r="AC22" s="201"/>
      <c r="AD22" s="201"/>
      <c r="AE22" s="200"/>
      <c r="AF22" s="201"/>
      <c r="AG22" s="201"/>
      <c r="AH22" s="201"/>
      <c r="AI22" s="201"/>
      <c r="AJ22" s="200"/>
      <c r="AK22" s="201"/>
      <c r="AL22" s="201"/>
      <c r="AM22" s="201"/>
      <c r="AN22" s="201"/>
      <c r="AO22" s="202"/>
    </row>
    <row r="23" spans="1:41" s="30" customFormat="1" ht="19" customHeight="1">
      <c r="A23" s="198"/>
      <c r="B23" s="198"/>
      <c r="C23" s="198"/>
      <c r="D23" s="198"/>
      <c r="E23" s="199"/>
      <c r="F23" s="200"/>
      <c r="G23" s="201"/>
      <c r="H23" s="201"/>
      <c r="I23" s="201"/>
      <c r="J23" s="201"/>
      <c r="K23" s="200"/>
      <c r="L23" s="201"/>
      <c r="M23" s="201"/>
      <c r="N23" s="201"/>
      <c r="O23" s="201"/>
      <c r="P23" s="200"/>
      <c r="Q23" s="201"/>
      <c r="R23" s="201"/>
      <c r="S23" s="201"/>
      <c r="T23" s="201"/>
      <c r="U23" s="200"/>
      <c r="V23" s="201"/>
      <c r="W23" s="201"/>
      <c r="X23" s="201"/>
      <c r="Y23" s="201"/>
      <c r="Z23" s="200"/>
      <c r="AA23" s="201"/>
      <c r="AB23" s="201"/>
      <c r="AC23" s="201"/>
      <c r="AD23" s="201"/>
      <c r="AE23" s="200"/>
      <c r="AF23" s="201"/>
      <c r="AG23" s="201"/>
      <c r="AH23" s="201"/>
      <c r="AI23" s="201"/>
      <c r="AJ23" s="200"/>
      <c r="AK23" s="201"/>
      <c r="AL23" s="201"/>
      <c r="AM23" s="201"/>
      <c r="AN23" s="201"/>
      <c r="AO23" s="202"/>
    </row>
    <row r="24" spans="1:41" s="30" customFormat="1" ht="19" customHeight="1">
      <c r="A24" s="198"/>
      <c r="B24" s="198"/>
      <c r="C24" s="198"/>
      <c r="D24" s="198"/>
      <c r="E24" s="199"/>
      <c r="F24" s="200"/>
      <c r="G24" s="201"/>
      <c r="H24" s="201"/>
      <c r="I24" s="201"/>
      <c r="J24" s="201"/>
      <c r="K24" s="200"/>
      <c r="L24" s="201"/>
      <c r="M24" s="201"/>
      <c r="N24" s="201"/>
      <c r="O24" s="201"/>
      <c r="P24" s="200"/>
      <c r="Q24" s="201"/>
      <c r="R24" s="201"/>
      <c r="S24" s="201"/>
      <c r="T24" s="201"/>
      <c r="U24" s="200"/>
      <c r="V24" s="201"/>
      <c r="W24" s="201"/>
      <c r="X24" s="201"/>
      <c r="Y24" s="201"/>
      <c r="Z24" s="200"/>
      <c r="AA24" s="201"/>
      <c r="AB24" s="201"/>
      <c r="AC24" s="201"/>
      <c r="AD24" s="201"/>
      <c r="AE24" s="200"/>
      <c r="AF24" s="201"/>
      <c r="AG24" s="201"/>
      <c r="AH24" s="201"/>
      <c r="AI24" s="201"/>
      <c r="AJ24" s="200"/>
      <c r="AK24" s="201"/>
      <c r="AL24" s="201"/>
      <c r="AM24" s="201"/>
      <c r="AN24" s="201"/>
      <c r="AO24" s="202"/>
    </row>
    <row r="25" spans="1:41" s="30" customFormat="1" ht="19" customHeight="1">
      <c r="A25" s="198"/>
      <c r="B25" s="198"/>
      <c r="C25" s="198"/>
      <c r="D25" s="198"/>
      <c r="E25" s="199"/>
      <c r="F25" s="200"/>
      <c r="G25" s="201"/>
      <c r="H25" s="201"/>
      <c r="I25" s="201"/>
      <c r="J25" s="201"/>
      <c r="K25" s="200"/>
      <c r="L25" s="201"/>
      <c r="M25" s="201"/>
      <c r="N25" s="201"/>
      <c r="O25" s="201"/>
      <c r="P25" s="200"/>
      <c r="Q25" s="201"/>
      <c r="R25" s="201"/>
      <c r="S25" s="201"/>
      <c r="T25" s="201"/>
      <c r="U25" s="200"/>
      <c r="V25" s="201"/>
      <c r="W25" s="201"/>
      <c r="X25" s="201"/>
      <c r="Y25" s="201"/>
      <c r="Z25" s="200"/>
      <c r="AA25" s="201"/>
      <c r="AB25" s="201"/>
      <c r="AC25" s="201"/>
      <c r="AD25" s="201"/>
      <c r="AE25" s="200"/>
      <c r="AF25" s="201"/>
      <c r="AG25" s="201"/>
      <c r="AH25" s="201"/>
      <c r="AI25" s="201"/>
      <c r="AJ25" s="200"/>
      <c r="AK25" s="201"/>
      <c r="AL25" s="201"/>
      <c r="AM25" s="201"/>
      <c r="AN25" s="201"/>
      <c r="AO25" s="202"/>
    </row>
    <row r="26" spans="1:41" s="30" customFormat="1" ht="19" customHeight="1">
      <c r="A26" s="198"/>
      <c r="B26" s="198"/>
      <c r="C26" s="198"/>
      <c r="D26" s="198"/>
      <c r="E26" s="199"/>
      <c r="F26" s="200"/>
      <c r="G26" s="201"/>
      <c r="H26" s="201"/>
      <c r="I26" s="201"/>
      <c r="J26" s="201"/>
      <c r="K26" s="200"/>
      <c r="L26" s="201"/>
      <c r="M26" s="201"/>
      <c r="N26" s="201"/>
      <c r="O26" s="201"/>
      <c r="P26" s="200"/>
      <c r="Q26" s="201"/>
      <c r="R26" s="201"/>
      <c r="S26" s="201"/>
      <c r="T26" s="201"/>
      <c r="U26" s="200"/>
      <c r="V26" s="201"/>
      <c r="W26" s="201"/>
      <c r="X26" s="201"/>
      <c r="Y26" s="201"/>
      <c r="Z26" s="200"/>
      <c r="AA26" s="201"/>
      <c r="AB26" s="201"/>
      <c r="AC26" s="201"/>
      <c r="AD26" s="201"/>
      <c r="AE26" s="200"/>
      <c r="AF26" s="201"/>
      <c r="AG26" s="201"/>
      <c r="AH26" s="201"/>
      <c r="AI26" s="201"/>
      <c r="AJ26" s="200"/>
      <c r="AK26" s="201"/>
      <c r="AL26" s="201"/>
      <c r="AM26" s="201"/>
      <c r="AN26" s="201"/>
      <c r="AO26" s="202"/>
    </row>
    <row r="27" spans="1:41" s="30" customFormat="1" ht="19" customHeight="1">
      <c r="A27" s="198"/>
      <c r="B27" s="198"/>
      <c r="C27" s="198"/>
      <c r="D27" s="198"/>
      <c r="E27" s="199"/>
      <c r="F27" s="200"/>
      <c r="G27" s="201"/>
      <c r="H27" s="201"/>
      <c r="I27" s="201"/>
      <c r="J27" s="201"/>
      <c r="K27" s="200"/>
      <c r="L27" s="201"/>
      <c r="M27" s="201"/>
      <c r="N27" s="201"/>
      <c r="O27" s="201"/>
      <c r="P27" s="200"/>
      <c r="Q27" s="201"/>
      <c r="R27" s="201"/>
      <c r="S27" s="201"/>
      <c r="T27" s="201"/>
      <c r="U27" s="200"/>
      <c r="V27" s="201"/>
      <c r="W27" s="201"/>
      <c r="X27" s="201"/>
      <c r="Y27" s="201"/>
      <c r="Z27" s="200"/>
      <c r="AA27" s="201"/>
      <c r="AB27" s="201"/>
      <c r="AC27" s="201"/>
      <c r="AD27" s="201"/>
      <c r="AE27" s="200"/>
      <c r="AF27" s="201"/>
      <c r="AG27" s="201"/>
      <c r="AH27" s="201"/>
      <c r="AI27" s="201"/>
      <c r="AJ27" s="200"/>
      <c r="AK27" s="201"/>
      <c r="AL27" s="201"/>
      <c r="AM27" s="201"/>
      <c r="AN27" s="201"/>
      <c r="AO27" s="202"/>
    </row>
    <row r="28" spans="1:41" s="30" customFormat="1" ht="19" customHeight="1">
      <c r="A28" s="198"/>
      <c r="B28" s="198"/>
      <c r="C28" s="198"/>
      <c r="D28" s="198"/>
      <c r="E28" s="199"/>
      <c r="F28" s="200"/>
      <c r="G28" s="201"/>
      <c r="H28" s="201"/>
      <c r="I28" s="201"/>
      <c r="J28" s="201"/>
      <c r="K28" s="200"/>
      <c r="L28" s="201"/>
      <c r="M28" s="201"/>
      <c r="N28" s="201"/>
      <c r="O28" s="201"/>
      <c r="P28" s="200"/>
      <c r="Q28" s="201"/>
      <c r="R28" s="201"/>
      <c r="S28" s="201"/>
      <c r="T28" s="201"/>
      <c r="U28" s="200"/>
      <c r="V28" s="201"/>
      <c r="W28" s="201"/>
      <c r="X28" s="201"/>
      <c r="Y28" s="201"/>
      <c r="Z28" s="200"/>
      <c r="AA28" s="201"/>
      <c r="AB28" s="201"/>
      <c r="AC28" s="201"/>
      <c r="AD28" s="201"/>
      <c r="AE28" s="200"/>
      <c r="AF28" s="201"/>
      <c r="AG28" s="201"/>
      <c r="AH28" s="201"/>
      <c r="AI28" s="201"/>
      <c r="AJ28" s="200"/>
      <c r="AK28" s="201"/>
      <c r="AL28" s="201"/>
      <c r="AM28" s="201"/>
      <c r="AN28" s="201"/>
      <c r="AO28" s="202"/>
    </row>
    <row r="29" spans="1:41" s="30" customFormat="1" ht="19" customHeight="1">
      <c r="A29" s="198"/>
      <c r="B29" s="198"/>
      <c r="C29" s="198"/>
      <c r="D29" s="198"/>
      <c r="E29" s="199"/>
      <c r="F29" s="200"/>
      <c r="G29" s="201"/>
      <c r="H29" s="201"/>
      <c r="I29" s="201"/>
      <c r="J29" s="201"/>
      <c r="K29" s="200"/>
      <c r="L29" s="201"/>
      <c r="M29" s="201"/>
      <c r="N29" s="201"/>
      <c r="O29" s="201"/>
      <c r="P29" s="200"/>
      <c r="Q29" s="201"/>
      <c r="R29" s="201"/>
      <c r="S29" s="201"/>
      <c r="T29" s="201"/>
      <c r="U29" s="200"/>
      <c r="V29" s="201"/>
      <c r="W29" s="201"/>
      <c r="X29" s="201"/>
      <c r="Y29" s="201"/>
      <c r="Z29" s="200"/>
      <c r="AA29" s="201"/>
      <c r="AB29" s="201"/>
      <c r="AC29" s="201"/>
      <c r="AD29" s="201"/>
      <c r="AE29" s="200"/>
      <c r="AF29" s="201"/>
      <c r="AG29" s="201"/>
      <c r="AH29" s="201"/>
      <c r="AI29" s="201"/>
      <c r="AJ29" s="200"/>
      <c r="AK29" s="201"/>
      <c r="AL29" s="201"/>
      <c r="AM29" s="201"/>
      <c r="AN29" s="201"/>
      <c r="AO29" s="202"/>
    </row>
    <row r="30" spans="1:41" s="30" customFormat="1" ht="19" customHeight="1">
      <c r="A30" s="198"/>
      <c r="B30" s="198"/>
      <c r="C30" s="198"/>
      <c r="D30" s="198"/>
      <c r="E30" s="199"/>
      <c r="F30" s="200"/>
      <c r="G30" s="201"/>
      <c r="H30" s="201"/>
      <c r="I30" s="201"/>
      <c r="J30" s="201"/>
      <c r="K30" s="200"/>
      <c r="L30" s="201"/>
      <c r="M30" s="201"/>
      <c r="N30" s="201"/>
      <c r="O30" s="201"/>
      <c r="P30" s="200"/>
      <c r="Q30" s="201"/>
      <c r="R30" s="201"/>
      <c r="S30" s="201"/>
      <c r="T30" s="201"/>
      <c r="U30" s="200"/>
      <c r="V30" s="201"/>
      <c r="W30" s="201"/>
      <c r="X30" s="201"/>
      <c r="Y30" s="201"/>
      <c r="Z30" s="200"/>
      <c r="AA30" s="201"/>
      <c r="AB30" s="201"/>
      <c r="AC30" s="201"/>
      <c r="AD30" s="201"/>
      <c r="AE30" s="200"/>
      <c r="AF30" s="201"/>
      <c r="AG30" s="201"/>
      <c r="AH30" s="201"/>
      <c r="AI30" s="201"/>
      <c r="AJ30" s="200"/>
      <c r="AK30" s="201"/>
      <c r="AL30" s="201"/>
      <c r="AM30" s="201"/>
      <c r="AN30" s="201"/>
      <c r="AO30" s="202"/>
    </row>
    <row r="31" spans="1:41" s="30" customFormat="1" ht="19" customHeight="1">
      <c r="A31" s="198"/>
      <c r="B31" s="198"/>
      <c r="C31" s="198"/>
      <c r="D31" s="198"/>
      <c r="E31" s="199"/>
      <c r="F31" s="200"/>
      <c r="G31" s="201"/>
      <c r="H31" s="201"/>
      <c r="I31" s="201"/>
      <c r="J31" s="201"/>
      <c r="K31" s="200"/>
      <c r="L31" s="201"/>
      <c r="M31" s="201"/>
      <c r="N31" s="201"/>
      <c r="O31" s="201"/>
      <c r="P31" s="200"/>
      <c r="Q31" s="201"/>
      <c r="R31" s="201"/>
      <c r="S31" s="201"/>
      <c r="T31" s="201"/>
      <c r="U31" s="200"/>
      <c r="V31" s="201"/>
      <c r="W31" s="201"/>
      <c r="X31" s="201"/>
      <c r="Y31" s="201"/>
      <c r="Z31" s="200"/>
      <c r="AA31" s="201"/>
      <c r="AB31" s="201"/>
      <c r="AC31" s="201"/>
      <c r="AD31" s="201"/>
      <c r="AE31" s="200"/>
      <c r="AF31" s="201"/>
      <c r="AG31" s="201"/>
      <c r="AH31" s="201"/>
      <c r="AI31" s="201"/>
      <c r="AJ31" s="200"/>
      <c r="AK31" s="201"/>
      <c r="AL31" s="201"/>
      <c r="AM31" s="201"/>
      <c r="AN31" s="201"/>
      <c r="AO31" s="202"/>
    </row>
    <row r="32" spans="1:41" s="30" customFormat="1" ht="19" customHeight="1">
      <c r="A32" s="198"/>
      <c r="B32" s="198"/>
      <c r="C32" s="198"/>
      <c r="D32" s="198"/>
      <c r="E32" s="199"/>
      <c r="F32" s="200"/>
      <c r="G32" s="201"/>
      <c r="H32" s="201"/>
      <c r="I32" s="201"/>
      <c r="J32" s="201"/>
      <c r="K32" s="200"/>
      <c r="L32" s="201"/>
      <c r="M32" s="201"/>
      <c r="N32" s="201"/>
      <c r="O32" s="201"/>
      <c r="P32" s="200"/>
      <c r="Q32" s="201"/>
      <c r="R32" s="201"/>
      <c r="S32" s="201"/>
      <c r="T32" s="201"/>
      <c r="U32" s="200"/>
      <c r="V32" s="201"/>
      <c r="W32" s="201"/>
      <c r="X32" s="201"/>
      <c r="Y32" s="201"/>
      <c r="Z32" s="200"/>
      <c r="AA32" s="201"/>
      <c r="AB32" s="201"/>
      <c r="AC32" s="201"/>
      <c r="AD32" s="201"/>
      <c r="AE32" s="200"/>
      <c r="AF32" s="201"/>
      <c r="AG32" s="201"/>
      <c r="AH32" s="201"/>
      <c r="AI32" s="201"/>
      <c r="AJ32" s="200"/>
      <c r="AK32" s="201"/>
      <c r="AL32" s="201"/>
      <c r="AM32" s="201"/>
      <c r="AN32" s="201"/>
      <c r="AO32" s="202"/>
    </row>
    <row r="33" spans="1:41" s="30" customFormat="1" ht="19" customHeight="1">
      <c r="A33" s="198"/>
      <c r="B33" s="198"/>
      <c r="C33" s="198"/>
      <c r="D33" s="198"/>
      <c r="E33" s="199"/>
      <c r="F33" s="200"/>
      <c r="G33" s="201"/>
      <c r="H33" s="201"/>
      <c r="I33" s="201"/>
      <c r="J33" s="201"/>
      <c r="K33" s="200"/>
      <c r="L33" s="201"/>
      <c r="M33" s="201"/>
      <c r="N33" s="201"/>
      <c r="O33" s="201"/>
      <c r="P33" s="200"/>
      <c r="Q33" s="201"/>
      <c r="R33" s="201"/>
      <c r="S33" s="201"/>
      <c r="T33" s="201"/>
      <c r="U33" s="200"/>
      <c r="V33" s="201"/>
      <c r="W33" s="201"/>
      <c r="X33" s="201"/>
      <c r="Y33" s="201"/>
      <c r="Z33" s="200"/>
      <c r="AA33" s="201"/>
      <c r="AB33" s="201"/>
      <c r="AC33" s="201"/>
      <c r="AD33" s="201"/>
      <c r="AE33" s="200"/>
      <c r="AF33" s="201"/>
      <c r="AG33" s="201"/>
      <c r="AH33" s="201"/>
      <c r="AI33" s="201"/>
      <c r="AJ33" s="200"/>
      <c r="AK33" s="201"/>
      <c r="AL33" s="201"/>
      <c r="AM33" s="201"/>
      <c r="AN33" s="201"/>
      <c r="AO33" s="202"/>
    </row>
    <row r="34" spans="1:41" s="30" customFormat="1" ht="19" customHeight="1">
      <c r="A34" s="198"/>
      <c r="B34" s="198"/>
      <c r="C34" s="198"/>
      <c r="D34" s="198"/>
      <c r="E34" s="199"/>
      <c r="F34" s="200"/>
      <c r="G34" s="201"/>
      <c r="H34" s="201"/>
      <c r="I34" s="201"/>
      <c r="J34" s="201"/>
      <c r="K34" s="200"/>
      <c r="L34" s="201"/>
      <c r="M34" s="201"/>
      <c r="N34" s="201"/>
      <c r="O34" s="201"/>
      <c r="P34" s="200"/>
      <c r="Q34" s="201"/>
      <c r="R34" s="201"/>
      <c r="S34" s="201"/>
      <c r="T34" s="201"/>
      <c r="U34" s="200"/>
      <c r="V34" s="201"/>
      <c r="W34" s="201"/>
      <c r="X34" s="201"/>
      <c r="Y34" s="201"/>
      <c r="Z34" s="200"/>
      <c r="AA34" s="201"/>
      <c r="AB34" s="201"/>
      <c r="AC34" s="201"/>
      <c r="AD34" s="201"/>
      <c r="AE34" s="200"/>
      <c r="AF34" s="201"/>
      <c r="AG34" s="201"/>
      <c r="AH34" s="201"/>
      <c r="AI34" s="201"/>
      <c r="AJ34" s="200"/>
      <c r="AK34" s="201"/>
      <c r="AL34" s="201"/>
      <c r="AM34" s="201"/>
      <c r="AN34" s="201"/>
      <c r="AO34" s="202"/>
    </row>
    <row r="35" spans="1:41" s="30" customFormat="1" ht="19" customHeight="1">
      <c r="A35" s="198"/>
      <c r="B35" s="198"/>
      <c r="C35" s="198"/>
      <c r="D35" s="198"/>
      <c r="E35" s="199"/>
      <c r="F35" s="200"/>
      <c r="G35" s="201"/>
      <c r="H35" s="201"/>
      <c r="I35" s="201"/>
      <c r="J35" s="201"/>
      <c r="K35" s="200"/>
      <c r="L35" s="201"/>
      <c r="M35" s="201"/>
      <c r="N35" s="201"/>
      <c r="O35" s="201"/>
      <c r="P35" s="200"/>
      <c r="Q35" s="201"/>
      <c r="R35" s="201"/>
      <c r="S35" s="201"/>
      <c r="T35" s="201"/>
      <c r="U35" s="200"/>
      <c r="V35" s="201"/>
      <c r="W35" s="201"/>
      <c r="X35" s="201"/>
      <c r="Y35" s="201"/>
      <c r="Z35" s="200"/>
      <c r="AA35" s="201"/>
      <c r="AB35" s="201"/>
      <c r="AC35" s="201"/>
      <c r="AD35" s="201"/>
      <c r="AE35" s="200"/>
      <c r="AF35" s="201"/>
      <c r="AG35" s="201"/>
      <c r="AH35" s="201"/>
      <c r="AI35" s="201"/>
      <c r="AJ35" s="200"/>
      <c r="AK35" s="201"/>
      <c r="AL35" s="201"/>
      <c r="AM35" s="201"/>
      <c r="AN35" s="201"/>
      <c r="AO35" s="202"/>
    </row>
    <row r="36" spans="1:41" s="30" customFormat="1" ht="19" customHeight="1">
      <c r="A36" s="198"/>
      <c r="B36" s="198"/>
      <c r="C36" s="198"/>
      <c r="D36" s="198"/>
      <c r="E36" s="199"/>
      <c r="F36" s="200"/>
      <c r="G36" s="201"/>
      <c r="H36" s="201"/>
      <c r="I36" s="201"/>
      <c r="J36" s="201"/>
      <c r="K36" s="200"/>
      <c r="L36" s="201"/>
      <c r="M36" s="201"/>
      <c r="N36" s="201"/>
      <c r="O36" s="201"/>
      <c r="P36" s="200"/>
      <c r="Q36" s="201"/>
      <c r="R36" s="201"/>
      <c r="S36" s="201"/>
      <c r="T36" s="201"/>
      <c r="U36" s="200"/>
      <c r="V36" s="201"/>
      <c r="W36" s="201"/>
      <c r="X36" s="201"/>
      <c r="Y36" s="201"/>
      <c r="Z36" s="200"/>
      <c r="AA36" s="201"/>
      <c r="AB36" s="201"/>
      <c r="AC36" s="201"/>
      <c r="AD36" s="201"/>
      <c r="AE36" s="200"/>
      <c r="AF36" s="201"/>
      <c r="AG36" s="201"/>
      <c r="AH36" s="201"/>
      <c r="AI36" s="201"/>
      <c r="AJ36" s="200"/>
      <c r="AK36" s="201"/>
      <c r="AL36" s="201"/>
      <c r="AM36" s="201"/>
      <c r="AN36" s="201"/>
      <c r="AO36" s="202"/>
    </row>
    <row r="37" spans="1:41" s="30" customFormat="1" ht="19" customHeight="1">
      <c r="A37" s="198"/>
      <c r="B37" s="198"/>
      <c r="C37" s="198"/>
      <c r="D37" s="198"/>
      <c r="E37" s="199"/>
      <c r="F37" s="200"/>
      <c r="G37" s="201"/>
      <c r="H37" s="201"/>
      <c r="I37" s="201"/>
      <c r="J37" s="201"/>
      <c r="K37" s="200"/>
      <c r="L37" s="201"/>
      <c r="M37" s="201"/>
      <c r="N37" s="201"/>
      <c r="O37" s="201"/>
      <c r="P37" s="200"/>
      <c r="Q37" s="201"/>
      <c r="R37" s="201"/>
      <c r="S37" s="201"/>
      <c r="T37" s="201"/>
      <c r="U37" s="200"/>
      <c r="V37" s="201"/>
      <c r="W37" s="201"/>
      <c r="X37" s="201"/>
      <c r="Y37" s="201"/>
      <c r="Z37" s="200"/>
      <c r="AA37" s="201"/>
      <c r="AB37" s="201"/>
      <c r="AC37" s="201"/>
      <c r="AD37" s="201"/>
      <c r="AE37" s="200"/>
      <c r="AF37" s="201"/>
      <c r="AG37" s="201"/>
      <c r="AH37" s="201"/>
      <c r="AI37" s="201"/>
      <c r="AJ37" s="200"/>
      <c r="AK37" s="201"/>
      <c r="AL37" s="201"/>
      <c r="AM37" s="201"/>
      <c r="AN37" s="201"/>
      <c r="AO37" s="202"/>
    </row>
    <row r="38" spans="1:41" s="30" customFormat="1" ht="19" customHeight="1">
      <c r="A38" s="198"/>
      <c r="B38" s="198"/>
      <c r="C38" s="198"/>
      <c r="D38" s="198"/>
      <c r="E38" s="199"/>
      <c r="F38" s="200"/>
      <c r="G38" s="201"/>
      <c r="H38" s="201"/>
      <c r="I38" s="201"/>
      <c r="J38" s="201"/>
      <c r="K38" s="200"/>
      <c r="L38" s="201"/>
      <c r="M38" s="201"/>
      <c r="N38" s="201"/>
      <c r="O38" s="201"/>
      <c r="P38" s="200"/>
      <c r="Q38" s="201"/>
      <c r="R38" s="201"/>
      <c r="S38" s="201"/>
      <c r="T38" s="201"/>
      <c r="U38" s="200"/>
      <c r="V38" s="201"/>
      <c r="W38" s="201"/>
      <c r="X38" s="201"/>
      <c r="Y38" s="201"/>
      <c r="Z38" s="200"/>
      <c r="AA38" s="201"/>
      <c r="AB38" s="201"/>
      <c r="AC38" s="201"/>
      <c r="AD38" s="201"/>
      <c r="AE38" s="200"/>
      <c r="AF38" s="201"/>
      <c r="AG38" s="201"/>
      <c r="AH38" s="201"/>
      <c r="AI38" s="201"/>
      <c r="AJ38" s="200"/>
      <c r="AK38" s="201"/>
      <c r="AL38" s="201"/>
      <c r="AM38" s="201"/>
      <c r="AN38" s="201"/>
      <c r="AO38" s="202"/>
    </row>
    <row r="39" spans="1:41" s="30" customFormat="1" ht="19" customHeight="1">
      <c r="A39" s="198"/>
      <c r="B39" s="198"/>
      <c r="C39" s="198"/>
      <c r="D39" s="198"/>
      <c r="E39" s="199"/>
      <c r="F39" s="200"/>
      <c r="G39" s="201"/>
      <c r="H39" s="201"/>
      <c r="I39" s="201"/>
      <c r="J39" s="201"/>
      <c r="K39" s="200"/>
      <c r="L39" s="201"/>
      <c r="M39" s="201"/>
      <c r="N39" s="201"/>
      <c r="O39" s="201"/>
      <c r="P39" s="200"/>
      <c r="Q39" s="201"/>
      <c r="R39" s="201"/>
      <c r="S39" s="201"/>
      <c r="T39" s="201"/>
      <c r="U39" s="200"/>
      <c r="V39" s="201"/>
      <c r="W39" s="201"/>
      <c r="X39" s="201"/>
      <c r="Y39" s="201"/>
      <c r="Z39" s="200"/>
      <c r="AA39" s="201"/>
      <c r="AB39" s="201"/>
      <c r="AC39" s="201"/>
      <c r="AD39" s="201"/>
      <c r="AE39" s="200"/>
      <c r="AF39" s="201"/>
      <c r="AG39" s="201"/>
      <c r="AH39" s="201"/>
      <c r="AI39" s="201"/>
      <c r="AJ39" s="200"/>
      <c r="AK39" s="201"/>
      <c r="AL39" s="201"/>
      <c r="AM39" s="201"/>
      <c r="AN39" s="201"/>
      <c r="AO39" s="202"/>
    </row>
    <row r="40" spans="1:41" s="30" customFormat="1" ht="19" customHeight="1">
      <c r="A40" s="198"/>
      <c r="B40" s="198"/>
      <c r="C40" s="198"/>
      <c r="D40" s="198"/>
      <c r="E40" s="199"/>
      <c r="F40" s="200"/>
      <c r="G40" s="201"/>
      <c r="H40" s="201"/>
      <c r="I40" s="201"/>
      <c r="J40" s="201"/>
      <c r="K40" s="200"/>
      <c r="L40" s="201"/>
      <c r="M40" s="201"/>
      <c r="N40" s="201"/>
      <c r="O40" s="201"/>
      <c r="P40" s="200"/>
      <c r="Q40" s="201"/>
      <c r="R40" s="201"/>
      <c r="S40" s="201"/>
      <c r="T40" s="201"/>
      <c r="U40" s="200"/>
      <c r="V40" s="201"/>
      <c r="W40" s="201"/>
      <c r="X40" s="201"/>
      <c r="Y40" s="201"/>
      <c r="Z40" s="200"/>
      <c r="AA40" s="201"/>
      <c r="AB40" s="201"/>
      <c r="AC40" s="201"/>
      <c r="AD40" s="201"/>
      <c r="AE40" s="200"/>
      <c r="AF40" s="201"/>
      <c r="AG40" s="201"/>
      <c r="AH40" s="201"/>
      <c r="AI40" s="201"/>
      <c r="AJ40" s="200"/>
      <c r="AK40" s="201"/>
      <c r="AL40" s="201"/>
      <c r="AM40" s="201"/>
      <c r="AN40" s="201"/>
      <c r="AO40" s="202"/>
    </row>
    <row r="41" spans="1:41" s="30" customFormat="1" ht="19" customHeight="1">
      <c r="A41" s="198"/>
      <c r="B41" s="198"/>
      <c r="C41" s="198"/>
      <c r="D41" s="198"/>
      <c r="E41" s="199"/>
      <c r="F41" s="200"/>
      <c r="G41" s="201"/>
      <c r="H41" s="201"/>
      <c r="I41" s="201"/>
      <c r="J41" s="201"/>
      <c r="K41" s="200"/>
      <c r="L41" s="201"/>
      <c r="M41" s="201"/>
      <c r="N41" s="201"/>
      <c r="O41" s="201"/>
      <c r="P41" s="200"/>
      <c r="Q41" s="201"/>
      <c r="R41" s="201"/>
      <c r="S41" s="201"/>
      <c r="T41" s="201"/>
      <c r="U41" s="200"/>
      <c r="V41" s="201"/>
      <c r="W41" s="201"/>
      <c r="X41" s="201"/>
      <c r="Y41" s="201"/>
      <c r="Z41" s="200"/>
      <c r="AA41" s="201"/>
      <c r="AB41" s="201"/>
      <c r="AC41" s="201"/>
      <c r="AD41" s="201"/>
      <c r="AE41" s="200"/>
      <c r="AF41" s="201"/>
      <c r="AG41" s="201"/>
      <c r="AH41" s="201"/>
      <c r="AI41" s="201"/>
      <c r="AJ41" s="200"/>
      <c r="AK41" s="201"/>
      <c r="AL41" s="201"/>
      <c r="AM41" s="201"/>
      <c r="AN41" s="201"/>
      <c r="AO41" s="202"/>
    </row>
    <row r="42" spans="1:41" s="30" customFormat="1" ht="19" customHeight="1">
      <c r="A42" s="198"/>
      <c r="B42" s="198"/>
      <c r="C42" s="198"/>
      <c r="D42" s="198"/>
      <c r="E42" s="199"/>
      <c r="F42" s="200"/>
      <c r="G42" s="201"/>
      <c r="H42" s="201"/>
      <c r="I42" s="201"/>
      <c r="J42" s="201"/>
      <c r="K42" s="200"/>
      <c r="L42" s="201"/>
      <c r="M42" s="201"/>
      <c r="N42" s="201"/>
      <c r="O42" s="201"/>
      <c r="P42" s="200"/>
      <c r="Q42" s="201"/>
      <c r="R42" s="201"/>
      <c r="S42" s="201"/>
      <c r="T42" s="201"/>
      <c r="U42" s="200"/>
      <c r="V42" s="201"/>
      <c r="W42" s="201"/>
      <c r="X42" s="201"/>
      <c r="Y42" s="201"/>
      <c r="Z42" s="200"/>
      <c r="AA42" s="201"/>
      <c r="AB42" s="201"/>
      <c r="AC42" s="201"/>
      <c r="AD42" s="201"/>
      <c r="AE42" s="200"/>
      <c r="AF42" s="201"/>
      <c r="AG42" s="201"/>
      <c r="AH42" s="201"/>
      <c r="AI42" s="201"/>
      <c r="AJ42" s="200"/>
      <c r="AK42" s="201"/>
      <c r="AL42" s="201"/>
      <c r="AM42" s="201"/>
      <c r="AN42" s="201"/>
      <c r="AO42" s="202"/>
    </row>
    <row r="43" spans="1:41" s="30" customFormat="1" ht="19" customHeight="1">
      <c r="A43" s="198"/>
      <c r="B43" s="198"/>
      <c r="C43" s="198"/>
      <c r="D43" s="198"/>
      <c r="E43" s="199"/>
      <c r="F43" s="200"/>
      <c r="G43" s="201"/>
      <c r="H43" s="201"/>
      <c r="I43" s="201"/>
      <c r="J43" s="201"/>
      <c r="K43" s="200"/>
      <c r="L43" s="201"/>
      <c r="M43" s="201"/>
      <c r="N43" s="201"/>
      <c r="O43" s="201"/>
      <c r="P43" s="200"/>
      <c r="Q43" s="201"/>
      <c r="R43" s="201"/>
      <c r="S43" s="201"/>
      <c r="T43" s="201"/>
      <c r="U43" s="200"/>
      <c r="V43" s="201"/>
      <c r="W43" s="201"/>
      <c r="X43" s="201"/>
      <c r="Y43" s="201"/>
      <c r="Z43" s="200"/>
      <c r="AA43" s="201"/>
      <c r="AB43" s="201"/>
      <c r="AC43" s="201"/>
      <c r="AD43" s="201"/>
      <c r="AE43" s="200"/>
      <c r="AF43" s="201"/>
      <c r="AG43" s="201"/>
      <c r="AH43" s="201"/>
      <c r="AI43" s="201"/>
      <c r="AJ43" s="200"/>
      <c r="AK43" s="201"/>
      <c r="AL43" s="201"/>
      <c r="AM43" s="201"/>
      <c r="AN43" s="201"/>
      <c r="AO43" s="202"/>
    </row>
    <row r="44" spans="1:41" s="30" customFormat="1" ht="19" customHeight="1">
      <c r="A44" s="198"/>
      <c r="B44" s="198"/>
      <c r="C44" s="198"/>
      <c r="D44" s="198"/>
      <c r="E44" s="199"/>
      <c r="F44" s="200"/>
      <c r="G44" s="201"/>
      <c r="H44" s="201"/>
      <c r="I44" s="201"/>
      <c r="J44" s="201"/>
      <c r="K44" s="200"/>
      <c r="L44" s="201"/>
      <c r="M44" s="201"/>
      <c r="N44" s="201"/>
      <c r="O44" s="201"/>
      <c r="P44" s="200"/>
      <c r="Q44" s="201"/>
      <c r="R44" s="201"/>
      <c r="S44" s="201"/>
      <c r="T44" s="201"/>
      <c r="U44" s="200"/>
      <c r="V44" s="201"/>
      <c r="W44" s="201"/>
      <c r="X44" s="201"/>
      <c r="Y44" s="201"/>
      <c r="Z44" s="200"/>
      <c r="AA44" s="201"/>
      <c r="AB44" s="201"/>
      <c r="AC44" s="201"/>
      <c r="AD44" s="201"/>
      <c r="AE44" s="200"/>
      <c r="AF44" s="201"/>
      <c r="AG44" s="201"/>
      <c r="AH44" s="201"/>
      <c r="AI44" s="201"/>
      <c r="AJ44" s="200"/>
      <c r="AK44" s="201"/>
      <c r="AL44" s="201"/>
      <c r="AM44" s="201"/>
      <c r="AN44" s="201"/>
      <c r="AO44" s="202"/>
    </row>
    <row r="45" spans="1:41" s="30" customFormat="1" ht="19" customHeight="1">
      <c r="A45" s="198"/>
      <c r="B45" s="198"/>
      <c r="C45" s="198"/>
      <c r="D45" s="198"/>
      <c r="E45" s="199"/>
      <c r="F45" s="200"/>
      <c r="G45" s="201"/>
      <c r="H45" s="201"/>
      <c r="I45" s="201"/>
      <c r="J45" s="201"/>
      <c r="K45" s="200"/>
      <c r="L45" s="201"/>
      <c r="M45" s="201"/>
      <c r="N45" s="201"/>
      <c r="O45" s="201"/>
      <c r="P45" s="200"/>
      <c r="Q45" s="201"/>
      <c r="R45" s="201"/>
      <c r="S45" s="201"/>
      <c r="T45" s="201"/>
      <c r="U45" s="200"/>
      <c r="V45" s="201"/>
      <c r="W45" s="201"/>
      <c r="X45" s="201"/>
      <c r="Y45" s="201"/>
      <c r="Z45" s="200"/>
      <c r="AA45" s="201"/>
      <c r="AB45" s="201"/>
      <c r="AC45" s="201"/>
      <c r="AD45" s="201"/>
      <c r="AE45" s="200"/>
      <c r="AF45" s="201"/>
      <c r="AG45" s="201"/>
      <c r="AH45" s="201"/>
      <c r="AI45" s="201"/>
      <c r="AJ45" s="200"/>
      <c r="AK45" s="201"/>
      <c r="AL45" s="201"/>
      <c r="AM45" s="201"/>
      <c r="AN45" s="201"/>
      <c r="AO45" s="202"/>
    </row>
    <row r="46" spans="1:41" s="30" customFormat="1" ht="19" customHeight="1">
      <c r="A46" s="198"/>
      <c r="B46" s="198"/>
      <c r="C46" s="198"/>
      <c r="D46" s="198"/>
      <c r="E46" s="199"/>
      <c r="F46" s="200"/>
      <c r="G46" s="201"/>
      <c r="H46" s="201"/>
      <c r="I46" s="201"/>
      <c r="J46" s="201"/>
      <c r="K46" s="200"/>
      <c r="L46" s="201"/>
      <c r="M46" s="201"/>
      <c r="N46" s="201"/>
      <c r="O46" s="201"/>
      <c r="P46" s="200"/>
      <c r="Q46" s="201"/>
      <c r="R46" s="201"/>
      <c r="S46" s="201"/>
      <c r="T46" s="201"/>
      <c r="U46" s="200"/>
      <c r="V46" s="201"/>
      <c r="W46" s="201"/>
      <c r="X46" s="201"/>
      <c r="Y46" s="201"/>
      <c r="Z46" s="200"/>
      <c r="AA46" s="201"/>
      <c r="AB46" s="201"/>
      <c r="AC46" s="201"/>
      <c r="AD46" s="201"/>
      <c r="AE46" s="200"/>
      <c r="AF46" s="201"/>
      <c r="AG46" s="201"/>
      <c r="AH46" s="201"/>
      <c r="AI46" s="201"/>
      <c r="AJ46" s="200"/>
      <c r="AK46" s="201"/>
      <c r="AL46" s="201"/>
      <c r="AM46" s="201"/>
      <c r="AN46" s="201"/>
      <c r="AO46" s="202"/>
    </row>
    <row r="47" spans="1:41" s="30" customFormat="1" ht="19" customHeight="1">
      <c r="A47" s="198"/>
      <c r="B47" s="198"/>
      <c r="C47" s="198"/>
      <c r="D47" s="198"/>
      <c r="E47" s="199"/>
      <c r="F47" s="200"/>
      <c r="G47" s="201"/>
      <c r="H47" s="201"/>
      <c r="I47" s="201"/>
      <c r="J47" s="201"/>
      <c r="K47" s="200"/>
      <c r="L47" s="201"/>
      <c r="M47" s="201"/>
      <c r="N47" s="201"/>
      <c r="O47" s="201"/>
      <c r="P47" s="200"/>
      <c r="Q47" s="201"/>
      <c r="R47" s="201"/>
      <c r="S47" s="201"/>
      <c r="T47" s="201"/>
      <c r="U47" s="200"/>
      <c r="V47" s="201"/>
      <c r="W47" s="201"/>
      <c r="X47" s="201"/>
      <c r="Y47" s="201"/>
      <c r="Z47" s="200"/>
      <c r="AA47" s="201"/>
      <c r="AB47" s="201"/>
      <c r="AC47" s="201"/>
      <c r="AD47" s="201"/>
      <c r="AE47" s="200"/>
      <c r="AF47" s="201"/>
      <c r="AG47" s="201"/>
      <c r="AH47" s="201"/>
      <c r="AI47" s="201"/>
      <c r="AJ47" s="200"/>
      <c r="AK47" s="201"/>
      <c r="AL47" s="201"/>
      <c r="AM47" s="201"/>
      <c r="AN47" s="201"/>
      <c r="AO47" s="202"/>
    </row>
    <row r="48" spans="1:41" s="30" customFormat="1" ht="19" customHeight="1">
      <c r="A48" s="198"/>
      <c r="B48" s="198"/>
      <c r="C48" s="198"/>
      <c r="D48" s="198"/>
      <c r="E48" s="199"/>
      <c r="F48" s="200"/>
      <c r="G48" s="201"/>
      <c r="H48" s="201"/>
      <c r="I48" s="201"/>
      <c r="J48" s="201"/>
      <c r="K48" s="200"/>
      <c r="L48" s="201"/>
      <c r="M48" s="201"/>
      <c r="N48" s="201"/>
      <c r="O48" s="201"/>
      <c r="P48" s="200"/>
      <c r="Q48" s="201"/>
      <c r="R48" s="201"/>
      <c r="S48" s="201"/>
      <c r="T48" s="201"/>
      <c r="U48" s="200"/>
      <c r="V48" s="201"/>
      <c r="W48" s="201"/>
      <c r="X48" s="201"/>
      <c r="Y48" s="201"/>
      <c r="Z48" s="200"/>
      <c r="AA48" s="201"/>
      <c r="AB48" s="201"/>
      <c r="AC48" s="201"/>
      <c r="AD48" s="201"/>
      <c r="AE48" s="200"/>
      <c r="AF48" s="201"/>
      <c r="AG48" s="201"/>
      <c r="AH48" s="201"/>
      <c r="AI48" s="201"/>
      <c r="AJ48" s="200"/>
      <c r="AK48" s="201"/>
      <c r="AL48" s="201"/>
      <c r="AM48" s="201"/>
      <c r="AN48" s="201"/>
      <c r="AO48" s="202"/>
    </row>
    <row r="49" spans="1:41" s="30" customFormat="1" ht="19" customHeight="1">
      <c r="A49" s="198"/>
      <c r="B49" s="198"/>
      <c r="C49" s="198"/>
      <c r="D49" s="198"/>
      <c r="E49" s="199"/>
      <c r="F49" s="200"/>
      <c r="G49" s="201"/>
      <c r="H49" s="201"/>
      <c r="I49" s="201"/>
      <c r="J49" s="201"/>
      <c r="K49" s="200"/>
      <c r="L49" s="201"/>
      <c r="M49" s="201"/>
      <c r="N49" s="201"/>
      <c r="O49" s="201"/>
      <c r="P49" s="200"/>
      <c r="Q49" s="201"/>
      <c r="R49" s="201"/>
      <c r="S49" s="201"/>
      <c r="T49" s="201"/>
      <c r="U49" s="200"/>
      <c r="V49" s="201"/>
      <c r="W49" s="201"/>
      <c r="X49" s="201"/>
      <c r="Y49" s="201"/>
      <c r="Z49" s="200"/>
      <c r="AA49" s="201"/>
      <c r="AB49" s="201"/>
      <c r="AC49" s="201"/>
      <c r="AD49" s="201"/>
      <c r="AE49" s="200"/>
      <c r="AF49" s="201"/>
      <c r="AG49" s="201"/>
      <c r="AH49" s="201"/>
      <c r="AI49" s="201"/>
      <c r="AJ49" s="200"/>
      <c r="AK49" s="201"/>
      <c r="AL49" s="201"/>
      <c r="AM49" s="201"/>
      <c r="AN49" s="201"/>
      <c r="AO49" s="202"/>
    </row>
    <row r="50" spans="1:41" s="30" customFormat="1" ht="19" customHeight="1">
      <c r="A50" s="198"/>
      <c r="B50" s="198"/>
      <c r="C50" s="198"/>
      <c r="D50" s="198"/>
      <c r="E50" s="199"/>
      <c r="F50" s="200"/>
      <c r="G50" s="201"/>
      <c r="H50" s="201"/>
      <c r="I50" s="201"/>
      <c r="J50" s="201"/>
      <c r="K50" s="200"/>
      <c r="L50" s="201"/>
      <c r="M50" s="201"/>
      <c r="N50" s="201"/>
      <c r="O50" s="201"/>
      <c r="P50" s="200"/>
      <c r="Q50" s="201"/>
      <c r="R50" s="201"/>
      <c r="S50" s="201"/>
      <c r="T50" s="201"/>
      <c r="U50" s="200"/>
      <c r="V50" s="201"/>
      <c r="W50" s="201"/>
      <c r="X50" s="201"/>
      <c r="Y50" s="201"/>
      <c r="Z50" s="200"/>
      <c r="AA50" s="201"/>
      <c r="AB50" s="201"/>
      <c r="AC50" s="201"/>
      <c r="AD50" s="201"/>
      <c r="AE50" s="200"/>
      <c r="AF50" s="201"/>
      <c r="AG50" s="201"/>
      <c r="AH50" s="201"/>
      <c r="AI50" s="201"/>
      <c r="AJ50" s="200"/>
      <c r="AK50" s="201"/>
      <c r="AL50" s="201"/>
      <c r="AM50" s="201"/>
      <c r="AN50" s="201"/>
      <c r="AO50" s="202"/>
    </row>
    <row r="51" spans="1:41" s="30" customFormat="1" ht="19" customHeight="1">
      <c r="A51" s="198"/>
      <c r="B51" s="198"/>
      <c r="C51" s="198"/>
      <c r="D51" s="198"/>
      <c r="E51" s="199"/>
      <c r="F51" s="200"/>
      <c r="G51" s="201"/>
      <c r="H51" s="201"/>
      <c r="I51" s="201"/>
      <c r="J51" s="201"/>
      <c r="K51" s="200"/>
      <c r="L51" s="201"/>
      <c r="M51" s="201"/>
      <c r="N51" s="201"/>
      <c r="O51" s="201"/>
      <c r="P51" s="200"/>
      <c r="Q51" s="201"/>
      <c r="R51" s="201"/>
      <c r="S51" s="201"/>
      <c r="T51" s="201"/>
      <c r="U51" s="200"/>
      <c r="V51" s="201"/>
      <c r="W51" s="201"/>
      <c r="X51" s="201"/>
      <c r="Y51" s="201"/>
      <c r="Z51" s="200"/>
      <c r="AA51" s="201"/>
      <c r="AB51" s="201"/>
      <c r="AC51" s="201"/>
      <c r="AD51" s="201"/>
      <c r="AE51" s="200"/>
      <c r="AF51" s="201"/>
      <c r="AG51" s="201"/>
      <c r="AH51" s="201"/>
      <c r="AI51" s="201"/>
      <c r="AJ51" s="200"/>
      <c r="AK51" s="201"/>
      <c r="AL51" s="201"/>
      <c r="AM51" s="201"/>
      <c r="AN51" s="201"/>
      <c r="AO51" s="202"/>
    </row>
    <row r="52" spans="1:41" s="30" customFormat="1" ht="19" customHeight="1">
      <c r="A52" s="198"/>
      <c r="B52" s="198"/>
      <c r="C52" s="198"/>
      <c r="D52" s="198"/>
      <c r="E52" s="199"/>
      <c r="F52" s="200"/>
      <c r="G52" s="201"/>
      <c r="H52" s="201"/>
      <c r="I52" s="201"/>
      <c r="J52" s="201"/>
      <c r="K52" s="200"/>
      <c r="L52" s="201"/>
      <c r="M52" s="201"/>
      <c r="N52" s="201"/>
      <c r="O52" s="201"/>
      <c r="P52" s="200"/>
      <c r="Q52" s="201"/>
      <c r="R52" s="201"/>
      <c r="S52" s="201"/>
      <c r="T52" s="201"/>
      <c r="U52" s="200"/>
      <c r="V52" s="201"/>
      <c r="W52" s="201"/>
      <c r="X52" s="201"/>
      <c r="Y52" s="201"/>
      <c r="Z52" s="200"/>
      <c r="AA52" s="201"/>
      <c r="AB52" s="201"/>
      <c r="AC52" s="201"/>
      <c r="AD52" s="201"/>
      <c r="AE52" s="200"/>
      <c r="AF52" s="201"/>
      <c r="AG52" s="201"/>
      <c r="AH52" s="201"/>
      <c r="AI52" s="201"/>
      <c r="AJ52" s="200"/>
      <c r="AK52" s="201"/>
      <c r="AL52" s="201"/>
      <c r="AM52" s="201"/>
      <c r="AN52" s="201"/>
      <c r="AO52" s="202"/>
    </row>
    <row r="53" spans="1:41" s="30" customFormat="1" ht="19" customHeight="1">
      <c r="A53" s="198"/>
      <c r="B53" s="198"/>
      <c r="C53" s="198"/>
      <c r="D53" s="198"/>
      <c r="E53" s="199"/>
      <c r="F53" s="200"/>
      <c r="G53" s="201"/>
      <c r="H53" s="201"/>
      <c r="I53" s="201"/>
      <c r="J53" s="201"/>
      <c r="K53" s="200"/>
      <c r="L53" s="201"/>
      <c r="M53" s="201"/>
      <c r="N53" s="201"/>
      <c r="O53" s="201"/>
      <c r="P53" s="200"/>
      <c r="Q53" s="201"/>
      <c r="R53" s="201"/>
      <c r="S53" s="201"/>
      <c r="T53" s="201"/>
      <c r="U53" s="200"/>
      <c r="V53" s="201"/>
      <c r="W53" s="201"/>
      <c r="X53" s="201"/>
      <c r="Y53" s="201"/>
      <c r="Z53" s="200"/>
      <c r="AA53" s="201"/>
      <c r="AB53" s="201"/>
      <c r="AC53" s="201"/>
      <c r="AD53" s="201"/>
      <c r="AE53" s="200"/>
      <c r="AF53" s="201"/>
      <c r="AG53" s="201"/>
      <c r="AH53" s="201"/>
      <c r="AI53" s="201"/>
      <c r="AJ53" s="200"/>
      <c r="AK53" s="201"/>
      <c r="AL53" s="201"/>
      <c r="AM53" s="201"/>
      <c r="AN53" s="201"/>
      <c r="AO53" s="202"/>
    </row>
    <row r="54" spans="1:41" s="30" customFormat="1" ht="19" customHeight="1">
      <c r="A54" s="198"/>
      <c r="B54" s="198"/>
      <c r="C54" s="198"/>
      <c r="D54" s="198"/>
      <c r="E54" s="199"/>
      <c r="F54" s="200"/>
      <c r="G54" s="201"/>
      <c r="H54" s="201"/>
      <c r="I54" s="201"/>
      <c r="J54" s="201"/>
      <c r="K54" s="200"/>
      <c r="L54" s="201"/>
      <c r="M54" s="201"/>
      <c r="N54" s="201"/>
      <c r="O54" s="201"/>
      <c r="P54" s="200"/>
      <c r="Q54" s="201"/>
      <c r="R54" s="201"/>
      <c r="S54" s="201"/>
      <c r="T54" s="201"/>
      <c r="U54" s="200"/>
      <c r="V54" s="201"/>
      <c r="W54" s="201"/>
      <c r="X54" s="201"/>
      <c r="Y54" s="201"/>
      <c r="Z54" s="200"/>
      <c r="AA54" s="201"/>
      <c r="AB54" s="201"/>
      <c r="AC54" s="201"/>
      <c r="AD54" s="201"/>
      <c r="AE54" s="200"/>
      <c r="AF54" s="201"/>
      <c r="AG54" s="201"/>
      <c r="AH54" s="201"/>
      <c r="AI54" s="201"/>
      <c r="AJ54" s="200"/>
      <c r="AK54" s="201"/>
      <c r="AL54" s="201"/>
      <c r="AM54" s="201"/>
      <c r="AN54" s="201"/>
      <c r="AO54" s="202"/>
    </row>
    <row r="55" spans="1:41" s="30" customFormat="1" ht="19" customHeight="1">
      <c r="A55" s="198"/>
      <c r="B55" s="198"/>
      <c r="C55" s="198"/>
      <c r="D55" s="198"/>
      <c r="E55" s="199"/>
      <c r="F55" s="200"/>
      <c r="G55" s="201"/>
      <c r="H55" s="201"/>
      <c r="I55" s="201"/>
      <c r="J55" s="201"/>
      <c r="K55" s="200"/>
      <c r="L55" s="201"/>
      <c r="M55" s="201"/>
      <c r="N55" s="201"/>
      <c r="O55" s="201"/>
      <c r="P55" s="200"/>
      <c r="Q55" s="201"/>
      <c r="R55" s="201"/>
      <c r="S55" s="201"/>
      <c r="T55" s="201"/>
      <c r="U55" s="200"/>
      <c r="V55" s="201"/>
      <c r="W55" s="201"/>
      <c r="X55" s="201"/>
      <c r="Y55" s="201"/>
      <c r="Z55" s="200"/>
      <c r="AA55" s="201"/>
      <c r="AB55" s="201"/>
      <c r="AC55" s="201"/>
      <c r="AD55" s="201"/>
      <c r="AE55" s="200"/>
      <c r="AF55" s="201"/>
      <c r="AG55" s="201"/>
      <c r="AH55" s="201"/>
      <c r="AI55" s="201"/>
      <c r="AJ55" s="200"/>
      <c r="AK55" s="201"/>
      <c r="AL55" s="201"/>
      <c r="AM55" s="201"/>
      <c r="AN55" s="201"/>
      <c r="AO55" s="202"/>
    </row>
    <row r="56" spans="1:41" s="30" customFormat="1" ht="19" customHeight="1">
      <c r="A56" s="198"/>
      <c r="B56" s="198"/>
      <c r="C56" s="198"/>
      <c r="D56" s="198"/>
      <c r="E56" s="199"/>
      <c r="F56" s="200"/>
      <c r="G56" s="201"/>
      <c r="H56" s="201"/>
      <c r="I56" s="201"/>
      <c r="J56" s="201"/>
      <c r="K56" s="200"/>
      <c r="L56" s="201"/>
      <c r="M56" s="201"/>
      <c r="N56" s="201"/>
      <c r="O56" s="201"/>
      <c r="P56" s="200"/>
      <c r="Q56" s="201"/>
      <c r="R56" s="201"/>
      <c r="S56" s="201"/>
      <c r="T56" s="201"/>
      <c r="U56" s="200"/>
      <c r="V56" s="201"/>
      <c r="W56" s="201"/>
      <c r="X56" s="201"/>
      <c r="Y56" s="201"/>
      <c r="Z56" s="200"/>
      <c r="AA56" s="201"/>
      <c r="AB56" s="201"/>
      <c r="AC56" s="201"/>
      <c r="AD56" s="201"/>
      <c r="AE56" s="200"/>
      <c r="AF56" s="201"/>
      <c r="AG56" s="201"/>
      <c r="AH56" s="201"/>
      <c r="AI56" s="201"/>
      <c r="AJ56" s="200"/>
      <c r="AK56" s="201"/>
      <c r="AL56" s="201"/>
      <c r="AM56" s="201"/>
      <c r="AN56" s="201"/>
      <c r="AO56" s="202"/>
    </row>
    <row r="57" spans="1:41" s="30" customFormat="1" ht="19" customHeight="1">
      <c r="A57" s="198"/>
      <c r="B57" s="198"/>
      <c r="C57" s="198"/>
      <c r="D57" s="198"/>
      <c r="E57" s="199"/>
      <c r="F57" s="200"/>
      <c r="G57" s="201"/>
      <c r="H57" s="201"/>
      <c r="I57" s="201"/>
      <c r="J57" s="201"/>
      <c r="K57" s="200"/>
      <c r="L57" s="201"/>
      <c r="M57" s="201"/>
      <c r="N57" s="201"/>
      <c r="O57" s="201"/>
      <c r="P57" s="200"/>
      <c r="Q57" s="201"/>
      <c r="R57" s="201"/>
      <c r="S57" s="201"/>
      <c r="T57" s="201"/>
      <c r="U57" s="200"/>
      <c r="V57" s="201"/>
      <c r="W57" s="201"/>
      <c r="X57" s="201"/>
      <c r="Y57" s="201"/>
      <c r="Z57" s="200"/>
      <c r="AA57" s="201"/>
      <c r="AB57" s="201"/>
      <c r="AC57" s="201"/>
      <c r="AD57" s="201"/>
      <c r="AE57" s="200"/>
      <c r="AF57" s="201"/>
      <c r="AG57" s="201"/>
      <c r="AH57" s="201"/>
      <c r="AI57" s="201"/>
      <c r="AJ57" s="200"/>
      <c r="AK57" s="201"/>
      <c r="AL57" s="201"/>
      <c r="AM57" s="201"/>
      <c r="AN57" s="201"/>
      <c r="AO57" s="202"/>
    </row>
    <row r="58" spans="1:41" s="30" customFormat="1" ht="19" customHeight="1">
      <c r="A58" s="198"/>
      <c r="B58" s="198"/>
      <c r="C58" s="198"/>
      <c r="D58" s="198"/>
      <c r="E58" s="199"/>
      <c r="F58" s="200"/>
      <c r="G58" s="201"/>
      <c r="H58" s="201"/>
      <c r="I58" s="201"/>
      <c r="J58" s="201"/>
      <c r="K58" s="200"/>
      <c r="L58" s="201"/>
      <c r="M58" s="201"/>
      <c r="N58" s="201"/>
      <c r="O58" s="201"/>
      <c r="P58" s="200"/>
      <c r="Q58" s="201"/>
      <c r="R58" s="201"/>
      <c r="S58" s="201"/>
      <c r="T58" s="201"/>
      <c r="U58" s="200"/>
      <c r="V58" s="201"/>
      <c r="W58" s="201"/>
      <c r="X58" s="201"/>
      <c r="Y58" s="201"/>
      <c r="Z58" s="200"/>
      <c r="AA58" s="201"/>
      <c r="AB58" s="201"/>
      <c r="AC58" s="201"/>
      <c r="AD58" s="201"/>
      <c r="AE58" s="200"/>
      <c r="AF58" s="201"/>
      <c r="AG58" s="201"/>
      <c r="AH58" s="201"/>
      <c r="AI58" s="201"/>
      <c r="AJ58" s="200"/>
      <c r="AK58" s="201"/>
      <c r="AL58" s="201"/>
      <c r="AM58" s="201"/>
      <c r="AN58" s="201"/>
      <c r="AO58" s="202"/>
    </row>
    <row r="59" spans="1:41" s="30" customFormat="1" ht="19" customHeight="1">
      <c r="A59" s="198"/>
      <c r="B59" s="198"/>
      <c r="C59" s="198"/>
      <c r="D59" s="198"/>
      <c r="E59" s="199"/>
      <c r="F59" s="200"/>
      <c r="G59" s="201"/>
      <c r="H59" s="201"/>
      <c r="I59" s="201"/>
      <c r="J59" s="201"/>
      <c r="K59" s="200"/>
      <c r="L59" s="201"/>
      <c r="M59" s="201"/>
      <c r="N59" s="201"/>
      <c r="O59" s="201"/>
      <c r="P59" s="200"/>
      <c r="Q59" s="201"/>
      <c r="R59" s="201"/>
      <c r="S59" s="201"/>
      <c r="T59" s="201"/>
      <c r="U59" s="200"/>
      <c r="V59" s="201"/>
      <c r="W59" s="201"/>
      <c r="X59" s="201"/>
      <c r="Y59" s="201"/>
      <c r="Z59" s="200"/>
      <c r="AA59" s="201"/>
      <c r="AB59" s="201"/>
      <c r="AC59" s="201"/>
      <c r="AD59" s="201"/>
      <c r="AE59" s="200"/>
      <c r="AF59" s="201"/>
      <c r="AG59" s="201"/>
      <c r="AH59" s="201"/>
      <c r="AI59" s="201"/>
      <c r="AJ59" s="200"/>
      <c r="AK59" s="201"/>
      <c r="AL59" s="201"/>
      <c r="AM59" s="201"/>
      <c r="AN59" s="201"/>
      <c r="AO59" s="202"/>
    </row>
    <row r="60" spans="1:41" s="30" customFormat="1" ht="19" customHeight="1">
      <c r="A60" s="198"/>
      <c r="B60" s="198"/>
      <c r="C60" s="198"/>
      <c r="D60" s="198"/>
      <c r="E60" s="199"/>
      <c r="F60" s="200"/>
      <c r="G60" s="201"/>
      <c r="H60" s="201"/>
      <c r="I60" s="201"/>
      <c r="J60" s="201"/>
      <c r="K60" s="200"/>
      <c r="L60" s="201"/>
      <c r="M60" s="201"/>
      <c r="N60" s="201"/>
      <c r="O60" s="201"/>
      <c r="P60" s="200"/>
      <c r="Q60" s="201"/>
      <c r="R60" s="201"/>
      <c r="S60" s="201"/>
      <c r="T60" s="201"/>
      <c r="U60" s="200"/>
      <c r="V60" s="201"/>
      <c r="W60" s="201"/>
      <c r="X60" s="201"/>
      <c r="Y60" s="201"/>
      <c r="Z60" s="200"/>
      <c r="AA60" s="201"/>
      <c r="AB60" s="201"/>
      <c r="AC60" s="201"/>
      <c r="AD60" s="201"/>
      <c r="AE60" s="200"/>
      <c r="AF60" s="201"/>
      <c r="AG60" s="201"/>
      <c r="AH60" s="201"/>
      <c r="AI60" s="201"/>
      <c r="AJ60" s="200"/>
      <c r="AK60" s="201"/>
      <c r="AL60" s="201"/>
      <c r="AM60" s="201"/>
      <c r="AN60" s="201"/>
      <c r="AO60" s="202"/>
    </row>
    <row r="61" spans="1:41" s="30" customFormat="1" ht="19" customHeight="1">
      <c r="A61" s="198"/>
      <c r="B61" s="198"/>
      <c r="C61" s="198"/>
      <c r="D61" s="198"/>
      <c r="E61" s="199"/>
      <c r="F61" s="200"/>
      <c r="G61" s="201"/>
      <c r="H61" s="201"/>
      <c r="I61" s="201"/>
      <c r="J61" s="201"/>
      <c r="K61" s="200"/>
      <c r="L61" s="201"/>
      <c r="M61" s="201"/>
      <c r="N61" s="201"/>
      <c r="O61" s="201"/>
      <c r="P61" s="200"/>
      <c r="Q61" s="201"/>
      <c r="R61" s="201"/>
      <c r="S61" s="201"/>
      <c r="T61" s="201"/>
      <c r="U61" s="200"/>
      <c r="V61" s="201"/>
      <c r="W61" s="201"/>
      <c r="X61" s="201"/>
      <c r="Y61" s="201"/>
      <c r="Z61" s="200"/>
      <c r="AA61" s="201"/>
      <c r="AB61" s="201"/>
      <c r="AC61" s="201"/>
      <c r="AD61" s="201"/>
      <c r="AE61" s="200"/>
      <c r="AF61" s="201"/>
      <c r="AG61" s="201"/>
      <c r="AH61" s="201"/>
      <c r="AI61" s="201"/>
      <c r="AJ61" s="200"/>
      <c r="AK61" s="201"/>
      <c r="AL61" s="201"/>
      <c r="AM61" s="201"/>
      <c r="AN61" s="201"/>
      <c r="AO61" s="202"/>
    </row>
    <row r="62" spans="1:41" s="30" customFormat="1" ht="19" customHeight="1">
      <c r="A62" s="198"/>
      <c r="B62" s="198"/>
      <c r="C62" s="198"/>
      <c r="D62" s="198"/>
      <c r="E62" s="199"/>
      <c r="F62" s="200"/>
      <c r="G62" s="201"/>
      <c r="H62" s="201"/>
      <c r="I62" s="201"/>
      <c r="J62" s="201"/>
      <c r="K62" s="200"/>
      <c r="L62" s="201"/>
      <c r="M62" s="201"/>
      <c r="N62" s="201"/>
      <c r="O62" s="201"/>
      <c r="P62" s="200"/>
      <c r="Q62" s="201"/>
      <c r="R62" s="201"/>
      <c r="S62" s="201"/>
      <c r="T62" s="201"/>
      <c r="U62" s="200"/>
      <c r="V62" s="201"/>
      <c r="W62" s="201"/>
      <c r="X62" s="201"/>
      <c r="Y62" s="201"/>
      <c r="Z62" s="200"/>
      <c r="AA62" s="201"/>
      <c r="AB62" s="201"/>
      <c r="AC62" s="201"/>
      <c r="AD62" s="201"/>
      <c r="AE62" s="200"/>
      <c r="AF62" s="201"/>
      <c r="AG62" s="201"/>
      <c r="AH62" s="201"/>
      <c r="AI62" s="201"/>
      <c r="AJ62" s="200"/>
      <c r="AK62" s="201"/>
      <c r="AL62" s="201"/>
      <c r="AM62" s="201"/>
      <c r="AN62" s="201"/>
      <c r="AO62" s="202"/>
    </row>
    <row r="63" spans="1:41" s="30" customFormat="1" ht="19" customHeight="1">
      <c r="A63" s="198"/>
      <c r="B63" s="198"/>
      <c r="C63" s="198"/>
      <c r="D63" s="198"/>
      <c r="E63" s="199"/>
      <c r="F63" s="200"/>
      <c r="G63" s="201"/>
      <c r="H63" s="201"/>
      <c r="I63" s="201"/>
      <c r="J63" s="201"/>
      <c r="K63" s="200"/>
      <c r="L63" s="201"/>
      <c r="M63" s="201"/>
      <c r="N63" s="201"/>
      <c r="O63" s="201"/>
      <c r="P63" s="200"/>
      <c r="Q63" s="201"/>
      <c r="R63" s="201"/>
      <c r="S63" s="201"/>
      <c r="T63" s="201"/>
      <c r="U63" s="200"/>
      <c r="V63" s="201"/>
      <c r="W63" s="201"/>
      <c r="X63" s="201"/>
      <c r="Y63" s="201"/>
      <c r="Z63" s="200"/>
      <c r="AA63" s="201"/>
      <c r="AB63" s="201"/>
      <c r="AC63" s="201"/>
      <c r="AD63" s="201"/>
      <c r="AE63" s="200"/>
      <c r="AF63" s="201"/>
      <c r="AG63" s="201"/>
      <c r="AH63" s="201"/>
      <c r="AI63" s="201"/>
      <c r="AJ63" s="200"/>
      <c r="AK63" s="201"/>
      <c r="AL63" s="201"/>
      <c r="AM63" s="201"/>
      <c r="AN63" s="201"/>
      <c r="AO63" s="202"/>
    </row>
    <row r="64" spans="1:41" s="30" customFormat="1" ht="19" customHeight="1">
      <c r="A64" s="198"/>
      <c r="B64" s="198"/>
      <c r="C64" s="198"/>
      <c r="D64" s="198"/>
      <c r="E64" s="199"/>
      <c r="F64" s="200"/>
      <c r="G64" s="201"/>
      <c r="H64" s="201"/>
      <c r="I64" s="201"/>
      <c r="J64" s="201"/>
      <c r="K64" s="200"/>
      <c r="L64" s="201"/>
      <c r="M64" s="201"/>
      <c r="N64" s="201"/>
      <c r="O64" s="201"/>
      <c r="P64" s="200"/>
      <c r="Q64" s="201"/>
      <c r="R64" s="201"/>
      <c r="S64" s="201"/>
      <c r="T64" s="201"/>
      <c r="U64" s="200"/>
      <c r="V64" s="201"/>
      <c r="W64" s="201"/>
      <c r="X64" s="201"/>
      <c r="Y64" s="201"/>
      <c r="Z64" s="200"/>
      <c r="AA64" s="201"/>
      <c r="AB64" s="201"/>
      <c r="AC64" s="201"/>
      <c r="AD64" s="201"/>
      <c r="AE64" s="200"/>
      <c r="AF64" s="201"/>
      <c r="AG64" s="201"/>
      <c r="AH64" s="201"/>
      <c r="AI64" s="201"/>
      <c r="AJ64" s="200"/>
      <c r="AK64" s="201"/>
      <c r="AL64" s="201"/>
      <c r="AM64" s="201"/>
      <c r="AN64" s="201"/>
      <c r="AO64" s="202"/>
    </row>
    <row r="65" spans="1:41" s="30" customFormat="1" ht="19" customHeight="1">
      <c r="A65" s="198"/>
      <c r="B65" s="198"/>
      <c r="C65" s="198"/>
      <c r="D65" s="198"/>
      <c r="E65" s="199"/>
      <c r="F65" s="200"/>
      <c r="G65" s="201"/>
      <c r="H65" s="201"/>
      <c r="I65" s="201"/>
      <c r="J65" s="201"/>
      <c r="K65" s="200"/>
      <c r="L65" s="201"/>
      <c r="M65" s="201"/>
      <c r="N65" s="201"/>
      <c r="O65" s="201"/>
      <c r="P65" s="200"/>
      <c r="Q65" s="201"/>
      <c r="R65" s="201"/>
      <c r="S65" s="201"/>
      <c r="T65" s="201"/>
      <c r="U65" s="200"/>
      <c r="V65" s="201"/>
      <c r="W65" s="201"/>
      <c r="X65" s="201"/>
      <c r="Y65" s="201"/>
      <c r="Z65" s="200"/>
      <c r="AA65" s="201"/>
      <c r="AB65" s="201"/>
      <c r="AC65" s="201"/>
      <c r="AD65" s="201"/>
      <c r="AE65" s="200"/>
      <c r="AF65" s="201"/>
      <c r="AG65" s="201"/>
      <c r="AH65" s="201"/>
      <c r="AI65" s="201"/>
      <c r="AJ65" s="200"/>
      <c r="AK65" s="201"/>
      <c r="AL65" s="201"/>
      <c r="AM65" s="201"/>
      <c r="AN65" s="201"/>
      <c r="AO65" s="202"/>
    </row>
    <row r="66" spans="1:41" s="30" customFormat="1" ht="19" customHeight="1">
      <c r="A66" s="198"/>
      <c r="B66" s="198"/>
      <c r="C66" s="198"/>
      <c r="D66" s="198"/>
      <c r="E66" s="199"/>
      <c r="F66" s="200"/>
      <c r="G66" s="201"/>
      <c r="H66" s="201"/>
      <c r="I66" s="201"/>
      <c r="J66" s="201"/>
      <c r="K66" s="200"/>
      <c r="L66" s="201"/>
      <c r="M66" s="201"/>
      <c r="N66" s="201"/>
      <c r="O66" s="201"/>
      <c r="P66" s="200"/>
      <c r="Q66" s="201"/>
      <c r="R66" s="201"/>
      <c r="S66" s="201"/>
      <c r="T66" s="201"/>
      <c r="U66" s="200"/>
      <c r="V66" s="201"/>
      <c r="W66" s="201"/>
      <c r="X66" s="201"/>
      <c r="Y66" s="201"/>
      <c r="Z66" s="200"/>
      <c r="AA66" s="201"/>
      <c r="AB66" s="201"/>
      <c r="AC66" s="201"/>
      <c r="AD66" s="201"/>
      <c r="AE66" s="200"/>
      <c r="AF66" s="201"/>
      <c r="AG66" s="201"/>
      <c r="AH66" s="201"/>
      <c r="AI66" s="201"/>
      <c r="AJ66" s="200"/>
      <c r="AK66" s="201"/>
      <c r="AL66" s="201"/>
      <c r="AM66" s="201"/>
      <c r="AN66" s="201"/>
      <c r="AO66" s="202"/>
    </row>
    <row r="67" spans="1:41" s="30" customFormat="1" ht="19" customHeight="1">
      <c r="A67" s="198"/>
      <c r="B67" s="198"/>
      <c r="C67" s="198"/>
      <c r="D67" s="198"/>
      <c r="E67" s="199"/>
      <c r="F67" s="200"/>
      <c r="G67" s="201"/>
      <c r="H67" s="201"/>
      <c r="I67" s="201"/>
      <c r="J67" s="201"/>
      <c r="K67" s="200"/>
      <c r="L67" s="201"/>
      <c r="M67" s="201"/>
      <c r="N67" s="201"/>
      <c r="O67" s="201"/>
      <c r="P67" s="200"/>
      <c r="Q67" s="201"/>
      <c r="R67" s="201"/>
      <c r="S67" s="201"/>
      <c r="T67" s="201"/>
      <c r="U67" s="200"/>
      <c r="V67" s="201"/>
      <c r="W67" s="201"/>
      <c r="X67" s="201"/>
      <c r="Y67" s="201"/>
      <c r="Z67" s="200"/>
      <c r="AA67" s="201"/>
      <c r="AB67" s="201"/>
      <c r="AC67" s="201"/>
      <c r="AD67" s="201"/>
      <c r="AE67" s="200"/>
      <c r="AF67" s="201"/>
      <c r="AG67" s="201"/>
      <c r="AH67" s="201"/>
      <c r="AI67" s="201"/>
      <c r="AJ67" s="200"/>
      <c r="AK67" s="201"/>
      <c r="AL67" s="201"/>
      <c r="AM67" s="201"/>
      <c r="AN67" s="201"/>
      <c r="AO67" s="202"/>
    </row>
    <row r="68" spans="1:41" s="30" customFormat="1" ht="19" customHeight="1">
      <c r="A68" s="198"/>
      <c r="B68" s="198"/>
      <c r="C68" s="198"/>
      <c r="D68" s="198"/>
      <c r="E68" s="199"/>
      <c r="F68" s="200"/>
      <c r="G68" s="201"/>
      <c r="H68" s="201"/>
      <c r="I68" s="201"/>
      <c r="J68" s="201"/>
      <c r="K68" s="200"/>
      <c r="L68" s="201"/>
      <c r="M68" s="201"/>
      <c r="N68" s="201"/>
      <c r="O68" s="201"/>
      <c r="P68" s="200"/>
      <c r="Q68" s="201"/>
      <c r="R68" s="201"/>
      <c r="S68" s="201"/>
      <c r="T68" s="201"/>
      <c r="U68" s="200"/>
      <c r="V68" s="201"/>
      <c r="W68" s="201"/>
      <c r="X68" s="201"/>
      <c r="Y68" s="201"/>
      <c r="Z68" s="200"/>
      <c r="AA68" s="201"/>
      <c r="AB68" s="201"/>
      <c r="AC68" s="201"/>
      <c r="AD68" s="201"/>
      <c r="AE68" s="200"/>
      <c r="AF68" s="201"/>
      <c r="AG68" s="201"/>
      <c r="AH68" s="201"/>
      <c r="AI68" s="201"/>
      <c r="AJ68" s="200"/>
      <c r="AK68" s="201"/>
      <c r="AL68" s="201"/>
      <c r="AM68" s="201"/>
      <c r="AN68" s="201"/>
      <c r="AO68" s="202"/>
    </row>
    <row r="69" spans="1:41" s="30" customFormat="1" ht="19" customHeight="1">
      <c r="A69" s="198"/>
      <c r="B69" s="198"/>
      <c r="C69" s="198"/>
      <c r="D69" s="198"/>
      <c r="E69" s="199"/>
      <c r="F69" s="200"/>
      <c r="G69" s="201"/>
      <c r="H69" s="201"/>
      <c r="I69" s="201"/>
      <c r="J69" s="201"/>
      <c r="K69" s="200"/>
      <c r="L69" s="201"/>
      <c r="M69" s="201"/>
      <c r="N69" s="201"/>
      <c r="O69" s="201"/>
      <c r="P69" s="200"/>
      <c r="Q69" s="201"/>
      <c r="R69" s="201"/>
      <c r="S69" s="201"/>
      <c r="T69" s="201"/>
      <c r="U69" s="200"/>
      <c r="V69" s="201"/>
      <c r="W69" s="201"/>
      <c r="X69" s="201"/>
      <c r="Y69" s="201"/>
      <c r="Z69" s="200"/>
      <c r="AA69" s="201"/>
      <c r="AB69" s="201"/>
      <c r="AC69" s="201"/>
      <c r="AD69" s="201"/>
      <c r="AE69" s="200"/>
      <c r="AF69" s="201"/>
      <c r="AG69" s="201"/>
      <c r="AH69" s="201"/>
      <c r="AI69" s="201"/>
      <c r="AJ69" s="200"/>
      <c r="AK69" s="201"/>
      <c r="AL69" s="201"/>
      <c r="AM69" s="201"/>
      <c r="AN69" s="201"/>
      <c r="AO69" s="202"/>
    </row>
    <row r="70" spans="1:41" s="30" customFormat="1" ht="19" customHeight="1">
      <c r="A70" s="198"/>
      <c r="B70" s="198"/>
      <c r="C70" s="198"/>
      <c r="D70" s="198"/>
      <c r="E70" s="199"/>
      <c r="F70" s="200"/>
      <c r="G70" s="201"/>
      <c r="H70" s="201"/>
      <c r="I70" s="201"/>
      <c r="J70" s="201"/>
      <c r="K70" s="200"/>
      <c r="L70" s="201"/>
      <c r="M70" s="201"/>
      <c r="N70" s="201"/>
      <c r="O70" s="201"/>
      <c r="P70" s="200"/>
      <c r="Q70" s="201"/>
      <c r="R70" s="201"/>
      <c r="S70" s="201"/>
      <c r="T70" s="201"/>
      <c r="U70" s="200"/>
      <c r="V70" s="201"/>
      <c r="W70" s="201"/>
      <c r="X70" s="201"/>
      <c r="Y70" s="201"/>
      <c r="Z70" s="200"/>
      <c r="AA70" s="201"/>
      <c r="AB70" s="201"/>
      <c r="AC70" s="201"/>
      <c r="AD70" s="201"/>
      <c r="AE70" s="200"/>
      <c r="AF70" s="201"/>
      <c r="AG70" s="201"/>
      <c r="AH70" s="201"/>
      <c r="AI70" s="201"/>
      <c r="AJ70" s="200"/>
      <c r="AK70" s="201"/>
      <c r="AL70" s="201"/>
      <c r="AM70" s="201"/>
      <c r="AN70" s="201"/>
      <c r="AO70" s="202"/>
    </row>
    <row r="71" spans="1:41" s="30" customFormat="1" ht="19" customHeight="1">
      <c r="A71" s="198"/>
      <c r="B71" s="198"/>
      <c r="C71" s="198"/>
      <c r="D71" s="198"/>
      <c r="E71" s="199"/>
      <c r="F71" s="200"/>
      <c r="G71" s="201"/>
      <c r="H71" s="201"/>
      <c r="I71" s="201"/>
      <c r="J71" s="201"/>
      <c r="K71" s="200"/>
      <c r="L71" s="201"/>
      <c r="M71" s="201"/>
      <c r="N71" s="201"/>
      <c r="O71" s="201"/>
      <c r="P71" s="200"/>
      <c r="Q71" s="201"/>
      <c r="R71" s="201"/>
      <c r="S71" s="201"/>
      <c r="T71" s="201"/>
      <c r="U71" s="200"/>
      <c r="V71" s="201"/>
      <c r="W71" s="201"/>
      <c r="X71" s="201"/>
      <c r="Y71" s="201"/>
      <c r="Z71" s="200"/>
      <c r="AA71" s="201"/>
      <c r="AB71" s="201"/>
      <c r="AC71" s="201"/>
      <c r="AD71" s="201"/>
      <c r="AE71" s="200"/>
      <c r="AF71" s="201"/>
      <c r="AG71" s="201"/>
      <c r="AH71" s="201"/>
      <c r="AI71" s="201"/>
      <c r="AJ71" s="200"/>
      <c r="AK71" s="201"/>
      <c r="AL71" s="201"/>
      <c r="AM71" s="201"/>
      <c r="AN71" s="201"/>
      <c r="AO71" s="202"/>
    </row>
    <row r="72" spans="1:41" s="30" customFormat="1" ht="19" customHeight="1">
      <c r="A72" s="198"/>
      <c r="B72" s="198"/>
      <c r="C72" s="198"/>
      <c r="D72" s="198"/>
      <c r="E72" s="199"/>
      <c r="F72" s="200"/>
      <c r="G72" s="201"/>
      <c r="H72" s="201"/>
      <c r="I72" s="201"/>
      <c r="J72" s="201"/>
      <c r="K72" s="200"/>
      <c r="L72" s="201"/>
      <c r="M72" s="201"/>
      <c r="N72" s="201"/>
      <c r="O72" s="201"/>
      <c r="P72" s="200"/>
      <c r="Q72" s="201"/>
      <c r="R72" s="201"/>
      <c r="S72" s="201"/>
      <c r="T72" s="201"/>
      <c r="U72" s="200"/>
      <c r="V72" s="201"/>
      <c r="W72" s="201"/>
      <c r="X72" s="201"/>
      <c r="Y72" s="201"/>
      <c r="Z72" s="200"/>
      <c r="AA72" s="201"/>
      <c r="AB72" s="201"/>
      <c r="AC72" s="201"/>
      <c r="AD72" s="201"/>
      <c r="AE72" s="200"/>
      <c r="AF72" s="201"/>
      <c r="AG72" s="201"/>
      <c r="AH72" s="201"/>
      <c r="AI72" s="201"/>
      <c r="AJ72" s="200"/>
      <c r="AK72" s="201"/>
      <c r="AL72" s="201"/>
      <c r="AM72" s="201"/>
      <c r="AN72" s="201"/>
      <c r="AO72" s="202"/>
    </row>
    <row r="73" spans="1:41" s="30" customFormat="1" ht="19" customHeight="1">
      <c r="A73" s="198"/>
      <c r="B73" s="198"/>
      <c r="C73" s="198"/>
      <c r="D73" s="198"/>
      <c r="E73" s="199"/>
      <c r="F73" s="200"/>
      <c r="G73" s="201"/>
      <c r="H73" s="201"/>
      <c r="I73" s="201"/>
      <c r="J73" s="201"/>
      <c r="K73" s="200"/>
      <c r="L73" s="201"/>
      <c r="M73" s="201"/>
      <c r="N73" s="201"/>
      <c r="O73" s="201"/>
      <c r="P73" s="200"/>
      <c r="Q73" s="201"/>
      <c r="R73" s="201"/>
      <c r="S73" s="201"/>
      <c r="T73" s="201"/>
      <c r="U73" s="200"/>
      <c r="V73" s="201"/>
      <c r="W73" s="201"/>
      <c r="X73" s="201"/>
      <c r="Y73" s="201"/>
      <c r="Z73" s="200"/>
      <c r="AA73" s="201"/>
      <c r="AB73" s="201"/>
      <c r="AC73" s="201"/>
      <c r="AD73" s="201"/>
      <c r="AE73" s="200"/>
      <c r="AF73" s="201"/>
      <c r="AG73" s="201"/>
      <c r="AH73" s="201"/>
      <c r="AI73" s="201"/>
      <c r="AJ73" s="200"/>
      <c r="AK73" s="201"/>
      <c r="AL73" s="201"/>
      <c r="AM73" s="201"/>
      <c r="AN73" s="201"/>
      <c r="AO73" s="202"/>
    </row>
    <row r="74" spans="1:41" s="30" customFormat="1" ht="19" customHeight="1">
      <c r="A74" s="198"/>
      <c r="B74" s="198"/>
      <c r="C74" s="198"/>
      <c r="D74" s="198"/>
      <c r="E74" s="199"/>
      <c r="F74" s="200"/>
      <c r="G74" s="201"/>
      <c r="H74" s="201"/>
      <c r="I74" s="201"/>
      <c r="J74" s="201"/>
      <c r="K74" s="200"/>
      <c r="L74" s="201"/>
      <c r="M74" s="201"/>
      <c r="N74" s="201"/>
      <c r="O74" s="201"/>
      <c r="P74" s="200"/>
      <c r="Q74" s="201"/>
      <c r="R74" s="201"/>
      <c r="S74" s="201"/>
      <c r="T74" s="201"/>
      <c r="U74" s="200"/>
      <c r="V74" s="201"/>
      <c r="W74" s="201"/>
      <c r="X74" s="201"/>
      <c r="Y74" s="201"/>
      <c r="Z74" s="200"/>
      <c r="AA74" s="201"/>
      <c r="AB74" s="201"/>
      <c r="AC74" s="201"/>
      <c r="AD74" s="201"/>
      <c r="AE74" s="200"/>
      <c r="AF74" s="201"/>
      <c r="AG74" s="201"/>
      <c r="AH74" s="201"/>
      <c r="AI74" s="201"/>
      <c r="AJ74" s="200"/>
      <c r="AK74" s="201"/>
      <c r="AL74" s="201"/>
      <c r="AM74" s="201"/>
      <c r="AN74" s="201"/>
      <c r="AO74" s="202"/>
    </row>
    <row r="75" spans="1:41" s="30" customFormat="1" ht="19" customHeight="1">
      <c r="A75" s="198"/>
      <c r="B75" s="198"/>
      <c r="C75" s="198"/>
      <c r="D75" s="198"/>
      <c r="E75" s="199"/>
      <c r="F75" s="200"/>
      <c r="G75" s="201"/>
      <c r="H75" s="201"/>
      <c r="I75" s="201"/>
      <c r="J75" s="201"/>
      <c r="K75" s="200"/>
      <c r="L75" s="201"/>
      <c r="M75" s="201"/>
      <c r="N75" s="201"/>
      <c r="O75" s="201"/>
      <c r="P75" s="200"/>
      <c r="Q75" s="201"/>
      <c r="R75" s="201"/>
      <c r="S75" s="201"/>
      <c r="T75" s="201"/>
      <c r="U75" s="200"/>
      <c r="V75" s="201"/>
      <c r="W75" s="201"/>
      <c r="X75" s="201"/>
      <c r="Y75" s="201"/>
      <c r="Z75" s="200"/>
      <c r="AA75" s="201"/>
      <c r="AB75" s="201"/>
      <c r="AC75" s="201"/>
      <c r="AD75" s="201"/>
      <c r="AE75" s="200"/>
      <c r="AF75" s="201"/>
      <c r="AG75" s="201"/>
      <c r="AH75" s="201"/>
      <c r="AI75" s="201"/>
      <c r="AJ75" s="200"/>
      <c r="AK75" s="201"/>
      <c r="AL75" s="201"/>
      <c r="AM75" s="201"/>
      <c r="AN75" s="201"/>
      <c r="AO75" s="202"/>
    </row>
    <row r="76" spans="1:41" s="30" customFormat="1" ht="19" customHeight="1">
      <c r="A76" s="198"/>
      <c r="B76" s="198"/>
      <c r="C76" s="198"/>
      <c r="D76" s="198"/>
      <c r="E76" s="199"/>
      <c r="F76" s="200"/>
      <c r="G76" s="201"/>
      <c r="H76" s="201"/>
      <c r="I76" s="201"/>
      <c r="J76" s="201"/>
      <c r="K76" s="200"/>
      <c r="L76" s="201"/>
      <c r="M76" s="201"/>
      <c r="N76" s="201"/>
      <c r="O76" s="201"/>
      <c r="P76" s="200"/>
      <c r="Q76" s="201"/>
      <c r="R76" s="201"/>
      <c r="S76" s="201"/>
      <c r="T76" s="201"/>
      <c r="U76" s="200"/>
      <c r="V76" s="201"/>
      <c r="W76" s="201"/>
      <c r="X76" s="201"/>
      <c r="Y76" s="201"/>
      <c r="Z76" s="200"/>
      <c r="AA76" s="201"/>
      <c r="AB76" s="201"/>
      <c r="AC76" s="201"/>
      <c r="AD76" s="201"/>
      <c r="AE76" s="200"/>
      <c r="AF76" s="201"/>
      <c r="AG76" s="201"/>
      <c r="AH76" s="201"/>
      <c r="AI76" s="201"/>
      <c r="AJ76" s="200"/>
      <c r="AK76" s="201"/>
      <c r="AL76" s="201"/>
      <c r="AM76" s="201"/>
      <c r="AN76" s="201"/>
      <c r="AO76" s="202"/>
    </row>
    <row r="77" spans="1:41" s="30" customFormat="1" ht="19" customHeight="1">
      <c r="A77" s="198"/>
      <c r="B77" s="198"/>
      <c r="C77" s="198"/>
      <c r="D77" s="198"/>
      <c r="E77" s="199"/>
      <c r="F77" s="200"/>
      <c r="G77" s="201"/>
      <c r="H77" s="201"/>
      <c r="I77" s="201"/>
      <c r="J77" s="201"/>
      <c r="K77" s="200"/>
      <c r="L77" s="201"/>
      <c r="M77" s="201"/>
      <c r="N77" s="201"/>
      <c r="O77" s="201"/>
      <c r="P77" s="200"/>
      <c r="Q77" s="201"/>
      <c r="R77" s="201"/>
      <c r="S77" s="201"/>
      <c r="T77" s="201"/>
      <c r="U77" s="200"/>
      <c r="V77" s="201"/>
      <c r="W77" s="201"/>
      <c r="X77" s="201"/>
      <c r="Y77" s="201"/>
      <c r="Z77" s="200"/>
      <c r="AA77" s="201"/>
      <c r="AB77" s="201"/>
      <c r="AC77" s="201"/>
      <c r="AD77" s="201"/>
      <c r="AE77" s="200"/>
      <c r="AF77" s="201"/>
      <c r="AG77" s="201"/>
      <c r="AH77" s="201"/>
      <c r="AI77" s="201"/>
      <c r="AJ77" s="200"/>
      <c r="AK77" s="201"/>
      <c r="AL77" s="201"/>
      <c r="AM77" s="201"/>
      <c r="AN77" s="201"/>
      <c r="AO77" s="202"/>
    </row>
    <row r="78" spans="1:41" s="30" customFormat="1" ht="19" customHeight="1">
      <c r="A78" s="198"/>
      <c r="B78" s="198"/>
      <c r="C78" s="198"/>
      <c r="D78" s="198"/>
      <c r="E78" s="199"/>
      <c r="F78" s="200"/>
      <c r="G78" s="201"/>
      <c r="H78" s="201"/>
      <c r="I78" s="201"/>
      <c r="J78" s="201"/>
      <c r="K78" s="200"/>
      <c r="L78" s="201"/>
      <c r="M78" s="201"/>
      <c r="N78" s="201"/>
      <c r="O78" s="201"/>
      <c r="P78" s="200"/>
      <c r="Q78" s="201"/>
      <c r="R78" s="201"/>
      <c r="S78" s="201"/>
      <c r="T78" s="201"/>
      <c r="U78" s="200"/>
      <c r="V78" s="201"/>
      <c r="W78" s="201"/>
      <c r="X78" s="201"/>
      <c r="Y78" s="201"/>
      <c r="Z78" s="200"/>
      <c r="AA78" s="201"/>
      <c r="AB78" s="201"/>
      <c r="AC78" s="201"/>
      <c r="AD78" s="201"/>
      <c r="AE78" s="200"/>
      <c r="AF78" s="201"/>
      <c r="AG78" s="201"/>
      <c r="AH78" s="201"/>
      <c r="AI78" s="201"/>
      <c r="AJ78" s="200"/>
      <c r="AK78" s="201"/>
      <c r="AL78" s="201"/>
      <c r="AM78" s="201"/>
      <c r="AN78" s="201"/>
      <c r="AO78" s="202"/>
    </row>
    <row r="79" spans="1:41" s="30" customFormat="1" ht="19" customHeight="1">
      <c r="A79" s="198"/>
      <c r="B79" s="198"/>
      <c r="C79" s="198"/>
      <c r="D79" s="198"/>
      <c r="E79" s="199"/>
      <c r="F79" s="200"/>
      <c r="G79" s="201"/>
      <c r="H79" s="201"/>
      <c r="I79" s="201"/>
      <c r="J79" s="201"/>
      <c r="K79" s="200"/>
      <c r="L79" s="201"/>
      <c r="M79" s="201"/>
      <c r="N79" s="201"/>
      <c r="O79" s="201"/>
      <c r="P79" s="200"/>
      <c r="Q79" s="201"/>
      <c r="R79" s="201"/>
      <c r="S79" s="201"/>
      <c r="T79" s="201"/>
      <c r="U79" s="200"/>
      <c r="V79" s="201"/>
      <c r="W79" s="201"/>
      <c r="X79" s="201"/>
      <c r="Y79" s="201"/>
      <c r="Z79" s="200"/>
      <c r="AA79" s="201"/>
      <c r="AB79" s="201"/>
      <c r="AC79" s="201"/>
      <c r="AD79" s="201"/>
      <c r="AE79" s="200"/>
      <c r="AF79" s="201"/>
      <c r="AG79" s="201"/>
      <c r="AH79" s="201"/>
      <c r="AI79" s="201"/>
      <c r="AJ79" s="200"/>
      <c r="AK79" s="201"/>
      <c r="AL79" s="201"/>
      <c r="AM79" s="201"/>
      <c r="AN79" s="201"/>
      <c r="AO79" s="202"/>
    </row>
    <row r="80" spans="1:41" s="30" customFormat="1" ht="19" customHeight="1">
      <c r="A80" s="198"/>
      <c r="B80" s="198"/>
      <c r="C80" s="198"/>
      <c r="D80" s="198"/>
      <c r="E80" s="199"/>
      <c r="F80" s="200"/>
      <c r="G80" s="201"/>
      <c r="H80" s="201"/>
      <c r="I80" s="201"/>
      <c r="J80" s="201"/>
      <c r="K80" s="200"/>
      <c r="L80" s="201"/>
      <c r="M80" s="201"/>
      <c r="N80" s="201"/>
      <c r="O80" s="201"/>
      <c r="P80" s="200"/>
      <c r="Q80" s="201"/>
      <c r="R80" s="201"/>
      <c r="S80" s="201"/>
      <c r="T80" s="201"/>
      <c r="U80" s="200"/>
      <c r="V80" s="201"/>
      <c r="W80" s="201"/>
      <c r="X80" s="201"/>
      <c r="Y80" s="201"/>
      <c r="Z80" s="200"/>
      <c r="AA80" s="201"/>
      <c r="AB80" s="201"/>
      <c r="AC80" s="201"/>
      <c r="AD80" s="201"/>
      <c r="AE80" s="200"/>
      <c r="AF80" s="201"/>
      <c r="AG80" s="201"/>
      <c r="AH80" s="201"/>
      <c r="AI80" s="201"/>
      <c r="AJ80" s="200"/>
      <c r="AK80" s="201"/>
      <c r="AL80" s="201"/>
      <c r="AM80" s="201"/>
      <c r="AN80" s="201"/>
      <c r="AO80" s="202"/>
    </row>
    <row r="81" spans="1:41" s="30" customFormat="1" ht="19" customHeight="1">
      <c r="A81" s="198"/>
      <c r="B81" s="198"/>
      <c r="C81" s="198"/>
      <c r="D81" s="198"/>
      <c r="E81" s="199"/>
      <c r="F81" s="200"/>
      <c r="G81" s="201"/>
      <c r="H81" s="201"/>
      <c r="I81" s="201"/>
      <c r="J81" s="201"/>
      <c r="K81" s="200"/>
      <c r="L81" s="201"/>
      <c r="M81" s="201"/>
      <c r="N81" s="201"/>
      <c r="O81" s="201"/>
      <c r="P81" s="200"/>
      <c r="Q81" s="201"/>
      <c r="R81" s="201"/>
      <c r="S81" s="201"/>
      <c r="T81" s="201"/>
      <c r="U81" s="200"/>
      <c r="V81" s="201"/>
      <c r="W81" s="201"/>
      <c r="X81" s="201"/>
      <c r="Y81" s="201"/>
      <c r="Z81" s="200"/>
      <c r="AA81" s="201"/>
      <c r="AB81" s="201"/>
      <c r="AC81" s="201"/>
      <c r="AD81" s="201"/>
      <c r="AE81" s="200"/>
      <c r="AF81" s="201"/>
      <c r="AG81" s="201"/>
      <c r="AH81" s="201"/>
      <c r="AI81" s="201"/>
      <c r="AJ81" s="200"/>
      <c r="AK81" s="201"/>
      <c r="AL81" s="201"/>
      <c r="AM81" s="201"/>
      <c r="AN81" s="201"/>
      <c r="AO81" s="202"/>
    </row>
    <row r="82" spans="1:41" s="30" customFormat="1" ht="19" customHeight="1">
      <c r="A82" s="198"/>
      <c r="B82" s="198"/>
      <c r="C82" s="198"/>
      <c r="D82" s="198"/>
      <c r="E82" s="199"/>
      <c r="F82" s="200"/>
      <c r="G82" s="201"/>
      <c r="H82" s="201"/>
      <c r="I82" s="201"/>
      <c r="J82" s="201"/>
      <c r="K82" s="200"/>
      <c r="L82" s="201"/>
      <c r="M82" s="201"/>
      <c r="N82" s="201"/>
      <c r="O82" s="201"/>
      <c r="P82" s="200"/>
      <c r="Q82" s="201"/>
      <c r="R82" s="201"/>
      <c r="S82" s="201"/>
      <c r="T82" s="201"/>
      <c r="U82" s="200"/>
      <c r="V82" s="201"/>
      <c r="W82" s="201"/>
      <c r="X82" s="201"/>
      <c r="Y82" s="201"/>
      <c r="Z82" s="200"/>
      <c r="AA82" s="201"/>
      <c r="AB82" s="201"/>
      <c r="AC82" s="201"/>
      <c r="AD82" s="201"/>
      <c r="AE82" s="200"/>
      <c r="AF82" s="201"/>
      <c r="AG82" s="201"/>
      <c r="AH82" s="201"/>
      <c r="AI82" s="201"/>
      <c r="AJ82" s="200"/>
      <c r="AK82" s="201"/>
      <c r="AL82" s="201"/>
      <c r="AM82" s="201"/>
      <c r="AN82" s="201"/>
      <c r="AO82" s="202"/>
    </row>
    <row r="83" spans="1:41" s="30" customFormat="1" ht="19" customHeight="1">
      <c r="A83" s="198"/>
      <c r="B83" s="198"/>
      <c r="C83" s="198"/>
      <c r="D83" s="198"/>
      <c r="E83" s="199"/>
      <c r="F83" s="200"/>
      <c r="G83" s="201"/>
      <c r="H83" s="201"/>
      <c r="I83" s="201"/>
      <c r="J83" s="201"/>
      <c r="K83" s="200"/>
      <c r="L83" s="201"/>
      <c r="M83" s="201"/>
      <c r="N83" s="201"/>
      <c r="O83" s="201"/>
      <c r="P83" s="200"/>
      <c r="Q83" s="201"/>
      <c r="R83" s="201"/>
      <c r="S83" s="201"/>
      <c r="T83" s="201"/>
      <c r="U83" s="200"/>
      <c r="V83" s="201"/>
      <c r="W83" s="201"/>
      <c r="X83" s="201"/>
      <c r="Y83" s="201"/>
      <c r="Z83" s="200"/>
      <c r="AA83" s="201"/>
      <c r="AB83" s="201"/>
      <c r="AC83" s="201"/>
      <c r="AD83" s="201"/>
      <c r="AE83" s="200"/>
      <c r="AF83" s="201"/>
      <c r="AG83" s="201"/>
      <c r="AH83" s="201"/>
      <c r="AI83" s="201"/>
      <c r="AJ83" s="200"/>
      <c r="AK83" s="201"/>
      <c r="AL83" s="201"/>
      <c r="AM83" s="201"/>
      <c r="AN83" s="201"/>
      <c r="AO83" s="202"/>
    </row>
    <row r="84" spans="1:41" s="30" customFormat="1" ht="19" customHeight="1">
      <c r="A84" s="198"/>
      <c r="B84" s="198"/>
      <c r="C84" s="198"/>
      <c r="D84" s="198"/>
      <c r="E84" s="199"/>
      <c r="F84" s="200"/>
      <c r="G84" s="201"/>
      <c r="H84" s="201"/>
      <c r="I84" s="201"/>
      <c r="J84" s="201"/>
      <c r="K84" s="200"/>
      <c r="L84" s="201"/>
      <c r="M84" s="201"/>
      <c r="N84" s="201"/>
      <c r="O84" s="201"/>
      <c r="P84" s="200"/>
      <c r="Q84" s="201"/>
      <c r="R84" s="201"/>
      <c r="S84" s="201"/>
      <c r="T84" s="201"/>
      <c r="U84" s="200"/>
      <c r="V84" s="201"/>
      <c r="W84" s="201"/>
      <c r="X84" s="201"/>
      <c r="Y84" s="201"/>
      <c r="Z84" s="200"/>
      <c r="AA84" s="201"/>
      <c r="AB84" s="201"/>
      <c r="AC84" s="201"/>
      <c r="AD84" s="201"/>
      <c r="AE84" s="200"/>
      <c r="AF84" s="201"/>
      <c r="AG84" s="201"/>
      <c r="AH84" s="201"/>
      <c r="AI84" s="201"/>
      <c r="AJ84" s="200"/>
      <c r="AK84" s="201"/>
      <c r="AL84" s="201"/>
      <c r="AM84" s="201"/>
      <c r="AN84" s="201"/>
      <c r="AO84" s="202"/>
    </row>
    <row r="85" spans="1:41" s="30" customFormat="1" ht="19" customHeight="1">
      <c r="A85" s="198"/>
      <c r="B85" s="198"/>
      <c r="C85" s="198"/>
      <c r="D85" s="198"/>
      <c r="E85" s="199"/>
      <c r="F85" s="200"/>
      <c r="G85" s="201"/>
      <c r="H85" s="201"/>
      <c r="I85" s="201"/>
      <c r="J85" s="201"/>
      <c r="K85" s="200"/>
      <c r="L85" s="201"/>
      <c r="M85" s="201"/>
      <c r="N85" s="201"/>
      <c r="O85" s="201"/>
      <c r="P85" s="200"/>
      <c r="Q85" s="201"/>
      <c r="R85" s="201"/>
      <c r="S85" s="201"/>
      <c r="T85" s="201"/>
      <c r="U85" s="200"/>
      <c r="V85" s="201"/>
      <c r="W85" s="201"/>
      <c r="X85" s="201"/>
      <c r="Y85" s="201"/>
      <c r="Z85" s="200"/>
      <c r="AA85" s="201"/>
      <c r="AB85" s="201"/>
      <c r="AC85" s="201"/>
      <c r="AD85" s="201"/>
      <c r="AE85" s="200"/>
      <c r="AF85" s="201"/>
      <c r="AG85" s="201"/>
      <c r="AH85" s="201"/>
      <c r="AI85" s="201"/>
      <c r="AJ85" s="200"/>
      <c r="AK85" s="201"/>
      <c r="AL85" s="201"/>
      <c r="AM85" s="201"/>
      <c r="AN85" s="201"/>
      <c r="AO85" s="202"/>
    </row>
    <row r="86" spans="1:41" s="30" customFormat="1" ht="19" customHeight="1">
      <c r="A86" s="198"/>
      <c r="B86" s="198"/>
      <c r="C86" s="198"/>
      <c r="D86" s="198"/>
      <c r="E86" s="199"/>
      <c r="F86" s="200"/>
      <c r="G86" s="201"/>
      <c r="H86" s="201"/>
      <c r="I86" s="201"/>
      <c r="J86" s="201"/>
      <c r="K86" s="200"/>
      <c r="L86" s="201"/>
      <c r="M86" s="201"/>
      <c r="N86" s="201"/>
      <c r="O86" s="201"/>
      <c r="P86" s="200"/>
      <c r="Q86" s="201"/>
      <c r="R86" s="201"/>
      <c r="S86" s="201"/>
      <c r="T86" s="201"/>
      <c r="U86" s="200"/>
      <c r="V86" s="201"/>
      <c r="W86" s="201"/>
      <c r="X86" s="201"/>
      <c r="Y86" s="201"/>
      <c r="Z86" s="200"/>
      <c r="AA86" s="201"/>
      <c r="AB86" s="201"/>
      <c r="AC86" s="201"/>
      <c r="AD86" s="201"/>
      <c r="AE86" s="200"/>
      <c r="AF86" s="201"/>
      <c r="AG86" s="201"/>
      <c r="AH86" s="201"/>
      <c r="AI86" s="201"/>
      <c r="AJ86" s="200"/>
      <c r="AK86" s="201"/>
      <c r="AL86" s="201"/>
      <c r="AM86" s="201"/>
      <c r="AN86" s="201"/>
      <c r="AO86" s="202"/>
    </row>
    <row r="87" spans="1:41" s="30" customFormat="1" ht="19" customHeight="1">
      <c r="A87" s="198"/>
      <c r="B87" s="198"/>
      <c r="C87" s="198"/>
      <c r="D87" s="198"/>
      <c r="E87" s="199"/>
      <c r="F87" s="200"/>
      <c r="G87" s="201"/>
      <c r="H87" s="201"/>
      <c r="I87" s="201"/>
      <c r="J87" s="201"/>
      <c r="K87" s="200"/>
      <c r="L87" s="201"/>
      <c r="M87" s="201"/>
      <c r="N87" s="201"/>
      <c r="O87" s="201"/>
      <c r="P87" s="200"/>
      <c r="Q87" s="201"/>
      <c r="R87" s="201"/>
      <c r="S87" s="201"/>
      <c r="T87" s="201"/>
      <c r="U87" s="200"/>
      <c r="V87" s="201"/>
      <c r="W87" s="201"/>
      <c r="X87" s="201"/>
      <c r="Y87" s="201"/>
      <c r="Z87" s="200"/>
      <c r="AA87" s="201"/>
      <c r="AB87" s="201"/>
      <c r="AC87" s="201"/>
      <c r="AD87" s="201"/>
      <c r="AE87" s="200"/>
      <c r="AF87" s="201"/>
      <c r="AG87" s="201"/>
      <c r="AH87" s="201"/>
      <c r="AI87" s="201"/>
      <c r="AJ87" s="200"/>
      <c r="AK87" s="201"/>
      <c r="AL87" s="201"/>
      <c r="AM87" s="201"/>
      <c r="AN87" s="201"/>
      <c r="AO87" s="202"/>
    </row>
    <row r="88" spans="1:41" s="30" customFormat="1" ht="19" customHeight="1">
      <c r="A88" s="198"/>
      <c r="B88" s="198"/>
      <c r="C88" s="198"/>
      <c r="D88" s="198"/>
      <c r="E88" s="199"/>
      <c r="F88" s="200"/>
      <c r="G88" s="201"/>
      <c r="H88" s="201"/>
      <c r="I88" s="201"/>
      <c r="J88" s="201"/>
      <c r="K88" s="200"/>
      <c r="L88" s="201"/>
      <c r="M88" s="201"/>
      <c r="N88" s="201"/>
      <c r="O88" s="201"/>
      <c r="P88" s="200"/>
      <c r="Q88" s="201"/>
      <c r="R88" s="201"/>
      <c r="S88" s="201"/>
      <c r="T88" s="201"/>
      <c r="U88" s="200"/>
      <c r="V88" s="201"/>
      <c r="W88" s="201"/>
      <c r="X88" s="201"/>
      <c r="Y88" s="201"/>
      <c r="Z88" s="200"/>
      <c r="AA88" s="201"/>
      <c r="AB88" s="201"/>
      <c r="AC88" s="201"/>
      <c r="AD88" s="201"/>
      <c r="AE88" s="200"/>
      <c r="AF88" s="201"/>
      <c r="AG88" s="201"/>
      <c r="AH88" s="201"/>
      <c r="AI88" s="201"/>
      <c r="AJ88" s="200"/>
      <c r="AK88" s="201"/>
      <c r="AL88" s="201"/>
      <c r="AM88" s="201"/>
      <c r="AN88" s="201"/>
      <c r="AO88" s="202"/>
    </row>
    <row r="89" spans="1:41" s="30" customFormat="1" ht="19" customHeight="1">
      <c r="A89" s="198"/>
      <c r="B89" s="198"/>
      <c r="C89" s="198"/>
      <c r="D89" s="198"/>
      <c r="E89" s="199"/>
      <c r="F89" s="200"/>
      <c r="G89" s="201"/>
      <c r="H89" s="201"/>
      <c r="I89" s="201"/>
      <c r="J89" s="201"/>
      <c r="K89" s="200"/>
      <c r="L89" s="201"/>
      <c r="M89" s="201"/>
      <c r="N89" s="201"/>
      <c r="O89" s="201"/>
      <c r="P89" s="200"/>
      <c r="Q89" s="201"/>
      <c r="R89" s="201"/>
      <c r="S89" s="201"/>
      <c r="T89" s="201"/>
      <c r="U89" s="200"/>
      <c r="V89" s="201"/>
      <c r="W89" s="201"/>
      <c r="X89" s="201"/>
      <c r="Y89" s="201"/>
      <c r="Z89" s="200"/>
      <c r="AA89" s="201"/>
      <c r="AB89" s="201"/>
      <c r="AC89" s="201"/>
      <c r="AD89" s="201"/>
      <c r="AE89" s="200"/>
      <c r="AF89" s="201"/>
      <c r="AG89" s="201"/>
      <c r="AH89" s="201"/>
      <c r="AI89" s="201"/>
      <c r="AJ89" s="200"/>
      <c r="AK89" s="201"/>
      <c r="AL89" s="201"/>
      <c r="AM89" s="201"/>
      <c r="AN89" s="201"/>
      <c r="AO89" s="202"/>
    </row>
    <row r="90" spans="1:41" s="30" customFormat="1" ht="19" customHeight="1">
      <c r="A90" s="198"/>
      <c r="B90" s="198"/>
      <c r="C90" s="198"/>
      <c r="D90" s="198"/>
      <c r="E90" s="199"/>
      <c r="F90" s="200"/>
      <c r="G90" s="201"/>
      <c r="H90" s="201"/>
      <c r="I90" s="201"/>
      <c r="J90" s="201"/>
      <c r="K90" s="200"/>
      <c r="L90" s="201"/>
      <c r="M90" s="201"/>
      <c r="N90" s="201"/>
      <c r="O90" s="201"/>
      <c r="P90" s="200"/>
      <c r="Q90" s="201"/>
      <c r="R90" s="201"/>
      <c r="S90" s="201"/>
      <c r="T90" s="201"/>
      <c r="U90" s="200"/>
      <c r="V90" s="201"/>
      <c r="W90" s="201"/>
      <c r="X90" s="201"/>
      <c r="Y90" s="201"/>
      <c r="Z90" s="200"/>
      <c r="AA90" s="201"/>
      <c r="AB90" s="201"/>
      <c r="AC90" s="201"/>
      <c r="AD90" s="201"/>
      <c r="AE90" s="200"/>
      <c r="AF90" s="201"/>
      <c r="AG90" s="201"/>
      <c r="AH90" s="201"/>
      <c r="AI90" s="201"/>
      <c r="AJ90" s="200"/>
      <c r="AK90" s="201"/>
      <c r="AL90" s="201"/>
      <c r="AM90" s="201"/>
      <c r="AN90" s="201"/>
      <c r="AO90" s="202"/>
    </row>
    <row r="91" spans="1:41" s="30" customFormat="1" ht="19" customHeight="1">
      <c r="A91" s="198"/>
      <c r="B91" s="198"/>
      <c r="C91" s="198"/>
      <c r="D91" s="198"/>
      <c r="E91" s="199"/>
      <c r="F91" s="200"/>
      <c r="G91" s="201"/>
      <c r="H91" s="201"/>
      <c r="I91" s="201"/>
      <c r="J91" s="201"/>
      <c r="K91" s="200"/>
      <c r="L91" s="201"/>
      <c r="M91" s="201"/>
      <c r="N91" s="201"/>
      <c r="O91" s="201"/>
      <c r="P91" s="200"/>
      <c r="Q91" s="201"/>
      <c r="R91" s="201"/>
      <c r="S91" s="201"/>
      <c r="T91" s="201"/>
      <c r="U91" s="200"/>
      <c r="V91" s="201"/>
      <c r="W91" s="201"/>
      <c r="X91" s="201"/>
      <c r="Y91" s="201"/>
      <c r="Z91" s="200"/>
      <c r="AA91" s="201"/>
      <c r="AB91" s="201"/>
      <c r="AC91" s="201"/>
      <c r="AD91" s="201"/>
      <c r="AE91" s="200"/>
      <c r="AF91" s="201"/>
      <c r="AG91" s="201"/>
      <c r="AH91" s="201"/>
      <c r="AI91" s="201"/>
      <c r="AJ91" s="200"/>
      <c r="AK91" s="201"/>
      <c r="AL91" s="201"/>
      <c r="AM91" s="201"/>
      <c r="AN91" s="201"/>
      <c r="AO91" s="202"/>
    </row>
    <row r="92" spans="1:41" s="30" customFormat="1" ht="19" customHeight="1">
      <c r="A92" s="198"/>
      <c r="B92" s="198"/>
      <c r="C92" s="198"/>
      <c r="D92" s="198"/>
      <c r="E92" s="199"/>
      <c r="F92" s="200"/>
      <c r="G92" s="201"/>
      <c r="H92" s="201"/>
      <c r="I92" s="201"/>
      <c r="J92" s="201"/>
      <c r="K92" s="200"/>
      <c r="L92" s="201"/>
      <c r="M92" s="201"/>
      <c r="N92" s="201"/>
      <c r="O92" s="201"/>
      <c r="P92" s="200"/>
      <c r="Q92" s="201"/>
      <c r="R92" s="201"/>
      <c r="S92" s="201"/>
      <c r="T92" s="201"/>
      <c r="U92" s="200"/>
      <c r="V92" s="201"/>
      <c r="W92" s="201"/>
      <c r="X92" s="201"/>
      <c r="Y92" s="201"/>
      <c r="Z92" s="200"/>
      <c r="AA92" s="201"/>
      <c r="AB92" s="201"/>
      <c r="AC92" s="201"/>
      <c r="AD92" s="201"/>
      <c r="AE92" s="200"/>
      <c r="AF92" s="201"/>
      <c r="AG92" s="201"/>
      <c r="AH92" s="201"/>
      <c r="AI92" s="201"/>
      <c r="AJ92" s="200"/>
      <c r="AK92" s="201"/>
      <c r="AL92" s="201"/>
      <c r="AM92" s="201"/>
      <c r="AN92" s="201"/>
      <c r="AO92" s="202"/>
    </row>
    <row r="93" spans="1:41" s="30" customFormat="1" ht="19" customHeight="1">
      <c r="A93" s="198"/>
      <c r="B93" s="198"/>
      <c r="C93" s="198"/>
      <c r="D93" s="198"/>
      <c r="E93" s="199"/>
      <c r="F93" s="200"/>
      <c r="G93" s="201"/>
      <c r="H93" s="201"/>
      <c r="I93" s="201"/>
      <c r="J93" s="201"/>
      <c r="K93" s="200"/>
      <c r="L93" s="201"/>
      <c r="M93" s="201"/>
      <c r="N93" s="201"/>
      <c r="O93" s="201"/>
      <c r="P93" s="200"/>
      <c r="Q93" s="201"/>
      <c r="R93" s="201"/>
      <c r="S93" s="201"/>
      <c r="T93" s="201"/>
      <c r="U93" s="200"/>
      <c r="V93" s="201"/>
      <c r="W93" s="201"/>
      <c r="X93" s="201"/>
      <c r="Y93" s="201"/>
      <c r="Z93" s="200"/>
      <c r="AA93" s="201"/>
      <c r="AB93" s="201"/>
      <c r="AC93" s="201"/>
      <c r="AD93" s="201"/>
      <c r="AE93" s="200"/>
      <c r="AF93" s="201"/>
      <c r="AG93" s="201"/>
      <c r="AH93" s="201"/>
      <c r="AI93" s="201"/>
      <c r="AJ93" s="200"/>
      <c r="AK93" s="201"/>
      <c r="AL93" s="201"/>
      <c r="AM93" s="201"/>
      <c r="AN93" s="201"/>
      <c r="AO93" s="202"/>
    </row>
    <row r="94" spans="1:41" s="30" customFormat="1" ht="19" customHeight="1">
      <c r="A94" s="198"/>
      <c r="B94" s="198"/>
      <c r="C94" s="198"/>
      <c r="D94" s="198"/>
      <c r="E94" s="199"/>
      <c r="F94" s="200"/>
      <c r="G94" s="201"/>
      <c r="H94" s="201"/>
      <c r="I94" s="201"/>
      <c r="J94" s="201"/>
      <c r="K94" s="200"/>
      <c r="L94" s="201"/>
      <c r="M94" s="201"/>
      <c r="N94" s="201"/>
      <c r="O94" s="201"/>
      <c r="P94" s="200"/>
      <c r="Q94" s="201"/>
      <c r="R94" s="201"/>
      <c r="S94" s="201"/>
      <c r="T94" s="201"/>
      <c r="U94" s="200"/>
      <c r="V94" s="201"/>
      <c r="W94" s="201"/>
      <c r="X94" s="201"/>
      <c r="Y94" s="201"/>
      <c r="Z94" s="200"/>
      <c r="AA94" s="201"/>
      <c r="AB94" s="201"/>
      <c r="AC94" s="201"/>
      <c r="AD94" s="201"/>
      <c r="AE94" s="200"/>
      <c r="AF94" s="201"/>
      <c r="AG94" s="201"/>
      <c r="AH94" s="201"/>
      <c r="AI94" s="201"/>
      <c r="AJ94" s="200"/>
      <c r="AK94" s="201"/>
      <c r="AL94" s="201"/>
      <c r="AM94" s="201"/>
      <c r="AN94" s="201"/>
      <c r="AO94" s="202"/>
    </row>
    <row r="95" spans="1:41" s="30" customFormat="1" ht="19" customHeight="1">
      <c r="A95" s="198"/>
      <c r="B95" s="198"/>
      <c r="C95" s="198"/>
      <c r="D95" s="198"/>
      <c r="E95" s="199"/>
      <c r="F95" s="200"/>
      <c r="G95" s="201"/>
      <c r="H95" s="201"/>
      <c r="I95" s="201"/>
      <c r="J95" s="201"/>
      <c r="K95" s="200"/>
      <c r="L95" s="201"/>
      <c r="M95" s="201"/>
      <c r="N95" s="201"/>
      <c r="O95" s="201"/>
      <c r="P95" s="200"/>
      <c r="Q95" s="201"/>
      <c r="R95" s="201"/>
      <c r="S95" s="201"/>
      <c r="T95" s="201"/>
      <c r="U95" s="200"/>
      <c r="V95" s="201"/>
      <c r="W95" s="201"/>
      <c r="X95" s="201"/>
      <c r="Y95" s="201"/>
      <c r="Z95" s="200"/>
      <c r="AA95" s="201"/>
      <c r="AB95" s="201"/>
      <c r="AC95" s="201"/>
      <c r="AD95" s="201"/>
      <c r="AE95" s="200"/>
      <c r="AF95" s="201"/>
      <c r="AG95" s="201"/>
      <c r="AH95" s="201"/>
      <c r="AI95" s="201"/>
      <c r="AJ95" s="200"/>
      <c r="AK95" s="201"/>
      <c r="AL95" s="201"/>
      <c r="AM95" s="201"/>
      <c r="AN95" s="201"/>
      <c r="AO95" s="202"/>
    </row>
    <row r="96" spans="1:41" s="30" customFormat="1" ht="19" customHeight="1">
      <c r="A96" s="198"/>
      <c r="B96" s="198"/>
      <c r="C96" s="198"/>
      <c r="D96" s="198"/>
      <c r="E96" s="199"/>
      <c r="F96" s="200"/>
      <c r="G96" s="201"/>
      <c r="H96" s="201"/>
      <c r="I96" s="201"/>
      <c r="J96" s="201"/>
      <c r="K96" s="200"/>
      <c r="L96" s="201"/>
      <c r="M96" s="201"/>
      <c r="N96" s="201"/>
      <c r="O96" s="201"/>
      <c r="P96" s="200"/>
      <c r="Q96" s="201"/>
      <c r="R96" s="201"/>
      <c r="S96" s="201"/>
      <c r="T96" s="201"/>
      <c r="U96" s="200"/>
      <c r="V96" s="201"/>
      <c r="W96" s="201"/>
      <c r="X96" s="201"/>
      <c r="Y96" s="201"/>
      <c r="Z96" s="200"/>
      <c r="AA96" s="201"/>
      <c r="AB96" s="201"/>
      <c r="AC96" s="201"/>
      <c r="AD96" s="201"/>
      <c r="AE96" s="200"/>
      <c r="AF96" s="201"/>
      <c r="AG96" s="201"/>
      <c r="AH96" s="201"/>
      <c r="AI96" s="201"/>
      <c r="AJ96" s="200"/>
      <c r="AK96" s="201"/>
      <c r="AL96" s="201"/>
      <c r="AM96" s="201"/>
      <c r="AN96" s="201"/>
      <c r="AO96" s="202"/>
    </row>
    <row r="97" spans="1:41" s="30" customFormat="1" ht="19" customHeight="1">
      <c r="A97" s="198"/>
      <c r="B97" s="198"/>
      <c r="C97" s="198"/>
      <c r="D97" s="198"/>
      <c r="E97" s="199"/>
      <c r="F97" s="200"/>
      <c r="G97" s="201"/>
      <c r="H97" s="201"/>
      <c r="I97" s="201"/>
      <c r="J97" s="201"/>
      <c r="K97" s="200"/>
      <c r="L97" s="201"/>
      <c r="M97" s="201"/>
      <c r="N97" s="201"/>
      <c r="O97" s="201"/>
      <c r="P97" s="200"/>
      <c r="Q97" s="201"/>
      <c r="R97" s="201"/>
      <c r="S97" s="201"/>
      <c r="T97" s="201"/>
      <c r="U97" s="200"/>
      <c r="V97" s="201"/>
      <c r="W97" s="201"/>
      <c r="X97" s="201"/>
      <c r="Y97" s="201"/>
      <c r="Z97" s="200"/>
      <c r="AA97" s="201"/>
      <c r="AB97" s="201"/>
      <c r="AC97" s="201"/>
      <c r="AD97" s="201"/>
      <c r="AE97" s="200"/>
      <c r="AF97" s="201"/>
      <c r="AG97" s="201"/>
      <c r="AH97" s="201"/>
      <c r="AI97" s="201"/>
      <c r="AJ97" s="200"/>
      <c r="AK97" s="201"/>
      <c r="AL97" s="201"/>
      <c r="AM97" s="201"/>
      <c r="AN97" s="201"/>
      <c r="AO97" s="202"/>
    </row>
    <row r="98" spans="1:41" s="30" customFormat="1" ht="19" customHeight="1">
      <c r="A98" s="198"/>
      <c r="B98" s="198"/>
      <c r="C98" s="198"/>
      <c r="D98" s="198"/>
      <c r="E98" s="199"/>
      <c r="F98" s="200"/>
      <c r="G98" s="201"/>
      <c r="H98" s="201"/>
      <c r="I98" s="201"/>
      <c r="J98" s="201"/>
      <c r="K98" s="200"/>
      <c r="L98" s="201"/>
      <c r="M98" s="201"/>
      <c r="N98" s="201"/>
      <c r="O98" s="201"/>
      <c r="P98" s="200"/>
      <c r="Q98" s="201"/>
      <c r="R98" s="201"/>
      <c r="S98" s="201"/>
      <c r="T98" s="201"/>
      <c r="U98" s="200"/>
      <c r="V98" s="201"/>
      <c r="W98" s="201"/>
      <c r="X98" s="201"/>
      <c r="Y98" s="201"/>
      <c r="Z98" s="200"/>
      <c r="AA98" s="201"/>
      <c r="AB98" s="201"/>
      <c r="AC98" s="201"/>
      <c r="AD98" s="201"/>
      <c r="AE98" s="200"/>
      <c r="AF98" s="201"/>
      <c r="AG98" s="201"/>
      <c r="AH98" s="201"/>
      <c r="AI98" s="201"/>
      <c r="AJ98" s="200"/>
      <c r="AK98" s="201"/>
      <c r="AL98" s="201"/>
      <c r="AM98" s="201"/>
      <c r="AN98" s="201"/>
      <c r="AO98" s="202"/>
    </row>
    <row r="99" spans="1:41" s="30" customFormat="1" ht="19" customHeight="1">
      <c r="A99" s="198"/>
      <c r="B99" s="198"/>
      <c r="C99" s="198"/>
      <c r="D99" s="198"/>
      <c r="E99" s="199"/>
      <c r="F99" s="200"/>
      <c r="G99" s="201"/>
      <c r="H99" s="201"/>
      <c r="I99" s="201"/>
      <c r="J99" s="201"/>
      <c r="K99" s="200"/>
      <c r="L99" s="201"/>
      <c r="M99" s="201"/>
      <c r="N99" s="201"/>
      <c r="O99" s="201"/>
      <c r="P99" s="200"/>
      <c r="Q99" s="201"/>
      <c r="R99" s="201"/>
      <c r="S99" s="201"/>
      <c r="T99" s="201"/>
      <c r="U99" s="200"/>
      <c r="V99" s="201"/>
      <c r="W99" s="201"/>
      <c r="X99" s="201"/>
      <c r="Y99" s="201"/>
      <c r="Z99" s="200"/>
      <c r="AA99" s="201"/>
      <c r="AB99" s="201"/>
      <c r="AC99" s="201"/>
      <c r="AD99" s="201"/>
      <c r="AE99" s="200"/>
      <c r="AF99" s="201"/>
      <c r="AG99" s="201"/>
      <c r="AH99" s="201"/>
      <c r="AI99" s="201"/>
      <c r="AJ99" s="200"/>
      <c r="AK99" s="201"/>
      <c r="AL99" s="201"/>
      <c r="AM99" s="201"/>
      <c r="AN99" s="201"/>
      <c r="AO99" s="202"/>
    </row>
    <row r="100" spans="1:41" s="30" customFormat="1" ht="19" customHeight="1">
      <c r="A100" s="198"/>
      <c r="B100" s="198"/>
      <c r="C100" s="198"/>
      <c r="D100" s="198"/>
      <c r="E100" s="199"/>
      <c r="F100" s="200"/>
      <c r="G100" s="201"/>
      <c r="H100" s="201"/>
      <c r="I100" s="201"/>
      <c r="J100" s="201"/>
      <c r="K100" s="200"/>
      <c r="L100" s="201"/>
      <c r="M100" s="201"/>
      <c r="N100" s="201"/>
      <c r="O100" s="201"/>
      <c r="P100" s="200"/>
      <c r="Q100" s="201"/>
      <c r="R100" s="201"/>
      <c r="S100" s="201"/>
      <c r="T100" s="201"/>
      <c r="U100" s="200"/>
      <c r="V100" s="201"/>
      <c r="W100" s="201"/>
      <c r="X100" s="201"/>
      <c r="Y100" s="201"/>
      <c r="Z100" s="200"/>
      <c r="AA100" s="201"/>
      <c r="AB100" s="201"/>
      <c r="AC100" s="201"/>
      <c r="AD100" s="201"/>
      <c r="AE100" s="200"/>
      <c r="AF100" s="201"/>
      <c r="AG100" s="201"/>
      <c r="AH100" s="201"/>
      <c r="AI100" s="201"/>
      <c r="AJ100" s="200"/>
      <c r="AK100" s="201"/>
      <c r="AL100" s="201"/>
      <c r="AM100" s="201"/>
      <c r="AN100" s="201"/>
      <c r="AO100" s="202"/>
    </row>
    <row r="101" spans="1:41" s="30" customFormat="1" ht="19" customHeight="1">
      <c r="A101" s="198"/>
      <c r="B101" s="198"/>
      <c r="C101" s="198"/>
      <c r="D101" s="198"/>
      <c r="E101" s="199"/>
      <c r="F101" s="200"/>
      <c r="G101" s="201"/>
      <c r="H101" s="201"/>
      <c r="I101" s="201"/>
      <c r="J101" s="201"/>
      <c r="K101" s="200"/>
      <c r="L101" s="201"/>
      <c r="M101" s="201"/>
      <c r="N101" s="201"/>
      <c r="O101" s="201"/>
      <c r="P101" s="200"/>
      <c r="Q101" s="201"/>
      <c r="R101" s="201"/>
      <c r="S101" s="201"/>
      <c r="T101" s="201"/>
      <c r="U101" s="200"/>
      <c r="V101" s="201"/>
      <c r="W101" s="201"/>
      <c r="X101" s="201"/>
      <c r="Y101" s="201"/>
      <c r="Z101" s="200"/>
      <c r="AA101" s="201"/>
      <c r="AB101" s="201"/>
      <c r="AC101" s="201"/>
      <c r="AD101" s="201"/>
      <c r="AE101" s="200"/>
      <c r="AF101" s="201"/>
      <c r="AG101" s="201"/>
      <c r="AH101" s="201"/>
      <c r="AI101" s="201"/>
      <c r="AJ101" s="200"/>
      <c r="AK101" s="201"/>
      <c r="AL101" s="201"/>
      <c r="AM101" s="201"/>
      <c r="AN101" s="201"/>
      <c r="AO101" s="202"/>
    </row>
    <row r="102" spans="1:41" s="30" customFormat="1" ht="19" customHeight="1">
      <c r="A102" s="198"/>
      <c r="B102" s="198"/>
      <c r="C102" s="198"/>
      <c r="D102" s="198"/>
      <c r="E102" s="199"/>
      <c r="F102" s="200"/>
      <c r="G102" s="201"/>
      <c r="H102" s="201"/>
      <c r="I102" s="201"/>
      <c r="J102" s="201"/>
      <c r="K102" s="200"/>
      <c r="L102" s="201"/>
      <c r="M102" s="201"/>
      <c r="N102" s="201"/>
      <c r="O102" s="201"/>
      <c r="P102" s="200"/>
      <c r="Q102" s="201"/>
      <c r="R102" s="201"/>
      <c r="S102" s="201"/>
      <c r="T102" s="201"/>
      <c r="U102" s="200"/>
      <c r="V102" s="201"/>
      <c r="W102" s="201"/>
      <c r="X102" s="201"/>
      <c r="Y102" s="201"/>
      <c r="Z102" s="200"/>
      <c r="AA102" s="201"/>
      <c r="AB102" s="201"/>
      <c r="AC102" s="201"/>
      <c r="AD102" s="201"/>
      <c r="AE102" s="200"/>
      <c r="AF102" s="201"/>
      <c r="AG102" s="201"/>
      <c r="AH102" s="201"/>
      <c r="AI102" s="201"/>
      <c r="AJ102" s="200"/>
      <c r="AK102" s="201"/>
      <c r="AL102" s="201"/>
      <c r="AM102" s="201"/>
      <c r="AN102" s="201"/>
      <c r="AO102" s="202"/>
    </row>
    <row r="103" spans="1:41" s="30" customFormat="1" ht="19" customHeight="1">
      <c r="A103" s="198"/>
      <c r="B103" s="198"/>
      <c r="C103" s="198"/>
      <c r="D103" s="198"/>
      <c r="E103" s="199"/>
      <c r="F103" s="200"/>
      <c r="G103" s="201"/>
      <c r="H103" s="201"/>
      <c r="I103" s="201"/>
      <c r="J103" s="201"/>
      <c r="K103" s="200"/>
      <c r="L103" s="201"/>
      <c r="M103" s="201"/>
      <c r="N103" s="201"/>
      <c r="O103" s="201"/>
      <c r="P103" s="200"/>
      <c r="Q103" s="201"/>
      <c r="R103" s="201"/>
      <c r="S103" s="201"/>
      <c r="T103" s="201"/>
      <c r="U103" s="200"/>
      <c r="V103" s="201"/>
      <c r="W103" s="201"/>
      <c r="X103" s="201"/>
      <c r="Y103" s="201"/>
      <c r="Z103" s="200"/>
      <c r="AA103" s="201"/>
      <c r="AB103" s="201"/>
      <c r="AC103" s="201"/>
      <c r="AD103" s="201"/>
      <c r="AE103" s="200"/>
      <c r="AF103" s="201"/>
      <c r="AG103" s="201"/>
      <c r="AH103" s="201"/>
      <c r="AI103" s="201"/>
      <c r="AJ103" s="200"/>
      <c r="AK103" s="201"/>
      <c r="AL103" s="201"/>
      <c r="AM103" s="201"/>
      <c r="AN103" s="201"/>
      <c r="AO103" s="202"/>
    </row>
    <row r="104" spans="1:41" s="30" customFormat="1" ht="19" customHeight="1">
      <c r="A104" s="198"/>
      <c r="B104" s="198"/>
      <c r="C104" s="198"/>
      <c r="D104" s="198"/>
      <c r="E104" s="199"/>
      <c r="F104" s="200"/>
      <c r="G104" s="201"/>
      <c r="H104" s="201"/>
      <c r="I104" s="201"/>
      <c r="J104" s="201"/>
      <c r="K104" s="200"/>
      <c r="L104" s="201"/>
      <c r="M104" s="201"/>
      <c r="N104" s="201"/>
      <c r="O104" s="201"/>
      <c r="P104" s="200"/>
      <c r="Q104" s="201"/>
      <c r="R104" s="201"/>
      <c r="S104" s="201"/>
      <c r="T104" s="201"/>
      <c r="U104" s="200"/>
      <c r="V104" s="201"/>
      <c r="W104" s="201"/>
      <c r="X104" s="201"/>
      <c r="Y104" s="201"/>
      <c r="Z104" s="200"/>
      <c r="AA104" s="201"/>
      <c r="AB104" s="201"/>
      <c r="AC104" s="201"/>
      <c r="AD104" s="201"/>
      <c r="AE104" s="200"/>
      <c r="AF104" s="201"/>
      <c r="AG104" s="201"/>
      <c r="AH104" s="201"/>
      <c r="AI104" s="201"/>
      <c r="AJ104" s="200"/>
      <c r="AK104" s="201"/>
      <c r="AL104" s="201"/>
      <c r="AM104" s="201"/>
      <c r="AN104" s="201"/>
      <c r="AO104" s="202"/>
    </row>
    <row r="105" spans="1:41" s="30" customFormat="1" ht="19" customHeight="1">
      <c r="A105" s="198"/>
      <c r="B105" s="198"/>
      <c r="C105" s="198"/>
      <c r="D105" s="198"/>
      <c r="E105" s="199"/>
      <c r="F105" s="200"/>
      <c r="G105" s="201"/>
      <c r="H105" s="201"/>
      <c r="I105" s="201"/>
      <c r="J105" s="201"/>
      <c r="K105" s="200"/>
      <c r="L105" s="201"/>
      <c r="M105" s="201"/>
      <c r="N105" s="201"/>
      <c r="O105" s="201"/>
      <c r="P105" s="200"/>
      <c r="Q105" s="201"/>
      <c r="R105" s="201"/>
      <c r="S105" s="201"/>
      <c r="T105" s="201"/>
      <c r="U105" s="200"/>
      <c r="V105" s="201"/>
      <c r="W105" s="201"/>
      <c r="X105" s="201"/>
      <c r="Y105" s="201"/>
      <c r="Z105" s="200"/>
      <c r="AA105" s="201"/>
      <c r="AB105" s="201"/>
      <c r="AC105" s="201"/>
      <c r="AD105" s="201"/>
      <c r="AE105" s="200"/>
      <c r="AF105" s="201"/>
      <c r="AG105" s="201"/>
      <c r="AH105" s="201"/>
      <c r="AI105" s="201"/>
      <c r="AJ105" s="200"/>
      <c r="AK105" s="201"/>
      <c r="AL105" s="201"/>
      <c r="AM105" s="201"/>
      <c r="AN105" s="201"/>
      <c r="AO105" s="202"/>
    </row>
    <row r="106" spans="1:41" s="30" customFormat="1" ht="19" customHeight="1">
      <c r="A106" s="198"/>
      <c r="B106" s="198"/>
      <c r="C106" s="198"/>
      <c r="D106" s="198"/>
      <c r="E106" s="199"/>
      <c r="F106" s="200"/>
      <c r="G106" s="201"/>
      <c r="H106" s="201"/>
      <c r="I106" s="201"/>
      <c r="J106" s="201"/>
      <c r="K106" s="200"/>
      <c r="L106" s="201"/>
      <c r="M106" s="201"/>
      <c r="N106" s="201"/>
      <c r="O106" s="201"/>
      <c r="P106" s="200"/>
      <c r="Q106" s="201"/>
      <c r="R106" s="201"/>
      <c r="S106" s="201"/>
      <c r="T106" s="201"/>
      <c r="U106" s="200"/>
      <c r="V106" s="201"/>
      <c r="W106" s="201"/>
      <c r="X106" s="201"/>
      <c r="Y106" s="201"/>
      <c r="Z106" s="200"/>
      <c r="AA106" s="201"/>
      <c r="AB106" s="201"/>
      <c r="AC106" s="201"/>
      <c r="AD106" s="201"/>
      <c r="AE106" s="200"/>
      <c r="AF106" s="201"/>
      <c r="AG106" s="201"/>
      <c r="AH106" s="201"/>
      <c r="AI106" s="201"/>
      <c r="AJ106" s="200"/>
      <c r="AK106" s="201"/>
      <c r="AL106" s="201"/>
      <c r="AM106" s="201"/>
      <c r="AN106" s="201"/>
      <c r="AO106" s="202"/>
    </row>
    <row r="107" spans="1:41" s="30" customFormat="1" ht="19" customHeight="1">
      <c r="A107" s="198"/>
      <c r="B107" s="198"/>
      <c r="C107" s="198"/>
      <c r="D107" s="198"/>
      <c r="E107" s="199"/>
      <c r="F107" s="200"/>
      <c r="G107" s="201"/>
      <c r="H107" s="201"/>
      <c r="I107" s="201"/>
      <c r="J107" s="201"/>
      <c r="K107" s="200"/>
      <c r="L107" s="201"/>
      <c r="M107" s="201"/>
      <c r="N107" s="201"/>
      <c r="O107" s="201"/>
      <c r="P107" s="200"/>
      <c r="Q107" s="201"/>
      <c r="R107" s="201"/>
      <c r="S107" s="201"/>
      <c r="T107" s="201"/>
      <c r="U107" s="200"/>
      <c r="V107" s="201"/>
      <c r="W107" s="201"/>
      <c r="X107" s="201"/>
      <c r="Y107" s="201"/>
      <c r="Z107" s="200"/>
      <c r="AA107" s="201"/>
      <c r="AB107" s="201"/>
      <c r="AC107" s="201"/>
      <c r="AD107" s="201"/>
      <c r="AE107" s="200"/>
      <c r="AF107" s="201"/>
      <c r="AG107" s="201"/>
      <c r="AH107" s="201"/>
      <c r="AI107" s="201"/>
      <c r="AJ107" s="200"/>
      <c r="AK107" s="201"/>
      <c r="AL107" s="201"/>
      <c r="AM107" s="201"/>
      <c r="AN107" s="201"/>
      <c r="AO107" s="202"/>
    </row>
    <row r="108" spans="1:41" s="30" customFormat="1" ht="19" customHeight="1">
      <c r="A108" s="198"/>
      <c r="B108" s="198"/>
      <c r="C108" s="198"/>
      <c r="D108" s="198"/>
      <c r="E108" s="199"/>
      <c r="F108" s="200"/>
      <c r="G108" s="201"/>
      <c r="H108" s="201"/>
      <c r="I108" s="201"/>
      <c r="J108" s="201"/>
      <c r="K108" s="200"/>
      <c r="L108" s="201"/>
      <c r="M108" s="201"/>
      <c r="N108" s="201"/>
      <c r="O108" s="201"/>
      <c r="P108" s="200"/>
      <c r="Q108" s="201"/>
      <c r="R108" s="201"/>
      <c r="S108" s="201"/>
      <c r="T108" s="201"/>
      <c r="U108" s="200"/>
      <c r="V108" s="201"/>
      <c r="W108" s="201"/>
      <c r="X108" s="201"/>
      <c r="Y108" s="201"/>
      <c r="Z108" s="200"/>
      <c r="AA108" s="201"/>
      <c r="AB108" s="201"/>
      <c r="AC108" s="201"/>
      <c r="AD108" s="201"/>
      <c r="AE108" s="200"/>
      <c r="AF108" s="201"/>
      <c r="AG108" s="201"/>
      <c r="AH108" s="201"/>
      <c r="AI108" s="201"/>
      <c r="AJ108" s="200"/>
      <c r="AK108" s="201"/>
      <c r="AL108" s="201"/>
      <c r="AM108" s="201"/>
      <c r="AN108" s="201"/>
      <c r="AO108" s="202"/>
    </row>
    <row r="109" spans="1:41" s="30" customFormat="1" ht="19" customHeight="1">
      <c r="A109" s="198"/>
      <c r="B109" s="198"/>
      <c r="C109" s="198"/>
      <c r="D109" s="198"/>
      <c r="E109" s="199"/>
      <c r="F109" s="200"/>
      <c r="G109" s="201"/>
      <c r="H109" s="201"/>
      <c r="I109" s="201"/>
      <c r="J109" s="201"/>
      <c r="K109" s="200"/>
      <c r="L109" s="201"/>
      <c r="M109" s="201"/>
      <c r="N109" s="201"/>
      <c r="O109" s="201"/>
      <c r="P109" s="200"/>
      <c r="Q109" s="201"/>
      <c r="R109" s="201"/>
      <c r="S109" s="201"/>
      <c r="T109" s="201"/>
      <c r="U109" s="200"/>
      <c r="V109" s="201"/>
      <c r="W109" s="201"/>
      <c r="X109" s="201"/>
      <c r="Y109" s="201"/>
      <c r="Z109" s="200"/>
      <c r="AA109" s="201"/>
      <c r="AB109" s="201"/>
      <c r="AC109" s="201"/>
      <c r="AD109" s="201"/>
      <c r="AE109" s="200"/>
      <c r="AF109" s="201"/>
      <c r="AG109" s="201"/>
      <c r="AH109" s="201"/>
      <c r="AI109" s="201"/>
      <c r="AJ109" s="200"/>
      <c r="AK109" s="201"/>
      <c r="AL109" s="201"/>
      <c r="AM109" s="201"/>
      <c r="AN109" s="201"/>
      <c r="AO109" s="202"/>
    </row>
    <row r="110" spans="1:41" s="30" customFormat="1" ht="19" customHeight="1">
      <c r="A110" s="198"/>
      <c r="B110" s="198"/>
      <c r="C110" s="198"/>
      <c r="D110" s="198"/>
      <c r="E110" s="199"/>
      <c r="F110" s="200"/>
      <c r="G110" s="201"/>
      <c r="H110" s="201"/>
      <c r="I110" s="201"/>
      <c r="J110" s="201"/>
      <c r="K110" s="200"/>
      <c r="L110" s="201"/>
      <c r="M110" s="201"/>
      <c r="N110" s="201"/>
      <c r="O110" s="201"/>
      <c r="P110" s="200"/>
      <c r="Q110" s="201"/>
      <c r="R110" s="201"/>
      <c r="S110" s="201"/>
      <c r="T110" s="201"/>
      <c r="U110" s="200"/>
      <c r="V110" s="201"/>
      <c r="W110" s="201"/>
      <c r="X110" s="201"/>
      <c r="Y110" s="201"/>
      <c r="Z110" s="200"/>
      <c r="AA110" s="201"/>
      <c r="AB110" s="201"/>
      <c r="AC110" s="201"/>
      <c r="AD110" s="201"/>
      <c r="AE110" s="200"/>
      <c r="AF110" s="201"/>
      <c r="AG110" s="201"/>
      <c r="AH110" s="201"/>
      <c r="AI110" s="201"/>
      <c r="AJ110" s="200"/>
      <c r="AK110" s="201"/>
      <c r="AL110" s="201"/>
      <c r="AM110" s="201"/>
      <c r="AN110" s="201"/>
      <c r="AO110" s="202"/>
    </row>
    <row r="111" spans="1:41" s="30" customFormat="1" ht="19" customHeight="1">
      <c r="A111" s="198"/>
      <c r="B111" s="198"/>
      <c r="C111" s="198"/>
      <c r="D111" s="198"/>
      <c r="E111" s="199"/>
      <c r="F111" s="200"/>
      <c r="G111" s="201"/>
      <c r="H111" s="201"/>
      <c r="I111" s="201"/>
      <c r="J111" s="201"/>
      <c r="K111" s="200"/>
      <c r="L111" s="201"/>
      <c r="M111" s="201"/>
      <c r="N111" s="201"/>
      <c r="O111" s="201"/>
      <c r="P111" s="200"/>
      <c r="Q111" s="201"/>
      <c r="R111" s="201"/>
      <c r="S111" s="201"/>
      <c r="T111" s="201"/>
      <c r="U111" s="200"/>
      <c r="V111" s="201"/>
      <c r="W111" s="201"/>
      <c r="X111" s="201"/>
      <c r="Y111" s="201"/>
      <c r="Z111" s="200"/>
      <c r="AA111" s="201"/>
      <c r="AB111" s="201"/>
      <c r="AC111" s="201"/>
      <c r="AD111" s="201"/>
      <c r="AE111" s="200"/>
      <c r="AF111" s="201"/>
      <c r="AG111" s="201"/>
      <c r="AH111" s="201"/>
      <c r="AI111" s="201"/>
      <c r="AJ111" s="200"/>
      <c r="AK111" s="201"/>
      <c r="AL111" s="201"/>
      <c r="AM111" s="201"/>
      <c r="AN111" s="201"/>
      <c r="AO111" s="202"/>
    </row>
    <row r="112" spans="1:41" s="30" customFormat="1" ht="19" customHeight="1">
      <c r="A112" s="198"/>
      <c r="B112" s="198"/>
      <c r="C112" s="198"/>
      <c r="D112" s="198"/>
      <c r="E112" s="199"/>
      <c r="F112" s="200"/>
      <c r="G112" s="201"/>
      <c r="H112" s="201"/>
      <c r="I112" s="201"/>
      <c r="J112" s="201"/>
      <c r="K112" s="200"/>
      <c r="L112" s="201"/>
      <c r="M112" s="201"/>
      <c r="N112" s="201"/>
      <c r="O112" s="201"/>
      <c r="P112" s="200"/>
      <c r="Q112" s="201"/>
      <c r="R112" s="201"/>
      <c r="S112" s="201"/>
      <c r="T112" s="201"/>
      <c r="U112" s="200"/>
      <c r="V112" s="201"/>
      <c r="W112" s="201"/>
      <c r="X112" s="201"/>
      <c r="Y112" s="201"/>
      <c r="Z112" s="200"/>
      <c r="AA112" s="201"/>
      <c r="AB112" s="201"/>
      <c r="AC112" s="201"/>
      <c r="AD112" s="201"/>
      <c r="AE112" s="200"/>
      <c r="AF112" s="201"/>
      <c r="AG112" s="201"/>
      <c r="AH112" s="201"/>
      <c r="AI112" s="201"/>
      <c r="AJ112" s="200"/>
      <c r="AK112" s="201"/>
      <c r="AL112" s="201"/>
      <c r="AM112" s="201"/>
      <c r="AN112" s="201"/>
      <c r="AO112" s="202"/>
    </row>
    <row r="113" spans="1:41" s="30" customFormat="1" ht="19" customHeight="1">
      <c r="A113" s="198"/>
      <c r="B113" s="198"/>
      <c r="C113" s="198"/>
      <c r="D113" s="198"/>
      <c r="E113" s="199"/>
      <c r="F113" s="200"/>
      <c r="G113" s="201"/>
      <c r="H113" s="201"/>
      <c r="I113" s="201"/>
      <c r="J113" s="201"/>
      <c r="K113" s="200"/>
      <c r="L113" s="201"/>
      <c r="M113" s="201"/>
      <c r="N113" s="201"/>
      <c r="O113" s="201"/>
      <c r="P113" s="200"/>
      <c r="Q113" s="201"/>
      <c r="R113" s="201"/>
      <c r="S113" s="201"/>
      <c r="T113" s="201"/>
      <c r="U113" s="200"/>
      <c r="V113" s="201"/>
      <c r="W113" s="201"/>
      <c r="X113" s="201"/>
      <c r="Y113" s="201"/>
      <c r="Z113" s="200"/>
      <c r="AA113" s="201"/>
      <c r="AB113" s="201"/>
      <c r="AC113" s="201"/>
      <c r="AD113" s="201"/>
      <c r="AE113" s="200"/>
      <c r="AF113" s="201"/>
      <c r="AG113" s="201"/>
      <c r="AH113" s="201"/>
      <c r="AI113" s="201"/>
      <c r="AJ113" s="200"/>
      <c r="AK113" s="201"/>
      <c r="AL113" s="201"/>
      <c r="AM113" s="201"/>
      <c r="AN113" s="201"/>
      <c r="AO113" s="202"/>
    </row>
    <row r="114" spans="1:41" s="30" customFormat="1" ht="19" customHeight="1">
      <c r="A114" s="198"/>
      <c r="B114" s="198"/>
      <c r="C114" s="198"/>
      <c r="D114" s="198"/>
      <c r="E114" s="199"/>
      <c r="F114" s="200"/>
      <c r="G114" s="201"/>
      <c r="H114" s="201"/>
      <c r="I114" s="201"/>
      <c r="J114" s="201"/>
      <c r="K114" s="200"/>
      <c r="L114" s="201"/>
      <c r="M114" s="201"/>
      <c r="N114" s="201"/>
      <c r="O114" s="201"/>
      <c r="P114" s="200"/>
      <c r="Q114" s="201"/>
      <c r="R114" s="201"/>
      <c r="S114" s="201"/>
      <c r="T114" s="201"/>
      <c r="U114" s="200"/>
      <c r="V114" s="201"/>
      <c r="W114" s="201"/>
      <c r="X114" s="201"/>
      <c r="Y114" s="201"/>
      <c r="Z114" s="200"/>
      <c r="AA114" s="201"/>
      <c r="AB114" s="201"/>
      <c r="AC114" s="201"/>
      <c r="AD114" s="201"/>
      <c r="AE114" s="200"/>
      <c r="AF114" s="201"/>
      <c r="AG114" s="201"/>
      <c r="AH114" s="201"/>
      <c r="AI114" s="201"/>
      <c r="AJ114" s="200"/>
      <c r="AK114" s="201"/>
      <c r="AL114" s="201"/>
      <c r="AM114" s="201"/>
      <c r="AN114" s="201"/>
      <c r="AO114" s="202"/>
    </row>
    <row r="115" spans="1:41" s="30" customFormat="1" ht="19" customHeight="1">
      <c r="A115" s="198"/>
      <c r="B115" s="198"/>
      <c r="C115" s="198"/>
      <c r="D115" s="198"/>
      <c r="E115" s="199"/>
      <c r="F115" s="200"/>
      <c r="G115" s="201"/>
      <c r="H115" s="201"/>
      <c r="I115" s="201"/>
      <c r="J115" s="201"/>
      <c r="K115" s="200"/>
      <c r="L115" s="201"/>
      <c r="M115" s="201"/>
      <c r="N115" s="201"/>
      <c r="O115" s="201"/>
      <c r="P115" s="200"/>
      <c r="Q115" s="201"/>
      <c r="R115" s="201"/>
      <c r="S115" s="201"/>
      <c r="T115" s="201"/>
      <c r="U115" s="200"/>
      <c r="V115" s="201"/>
      <c r="W115" s="201"/>
      <c r="X115" s="201"/>
      <c r="Y115" s="201"/>
      <c r="Z115" s="200"/>
      <c r="AA115" s="201"/>
      <c r="AB115" s="201"/>
      <c r="AC115" s="201"/>
      <c r="AD115" s="201"/>
      <c r="AE115" s="200"/>
      <c r="AF115" s="201"/>
      <c r="AG115" s="201"/>
      <c r="AH115" s="201"/>
      <c r="AI115" s="201"/>
      <c r="AJ115" s="200"/>
      <c r="AK115" s="201"/>
      <c r="AL115" s="201"/>
      <c r="AM115" s="201"/>
      <c r="AN115" s="201"/>
      <c r="AO115" s="202"/>
    </row>
    <row r="116" spans="1:41" s="30" customFormat="1" ht="19" customHeight="1">
      <c r="A116" s="198"/>
      <c r="B116" s="198"/>
      <c r="C116" s="198"/>
      <c r="D116" s="198"/>
      <c r="E116" s="199"/>
      <c r="F116" s="200"/>
      <c r="G116" s="201"/>
      <c r="H116" s="201"/>
      <c r="I116" s="201"/>
      <c r="J116" s="201"/>
      <c r="K116" s="200"/>
      <c r="L116" s="201"/>
      <c r="M116" s="201"/>
      <c r="N116" s="201"/>
      <c r="O116" s="201"/>
      <c r="P116" s="200"/>
      <c r="Q116" s="201"/>
      <c r="R116" s="201"/>
      <c r="S116" s="201"/>
      <c r="T116" s="201"/>
      <c r="U116" s="200"/>
      <c r="V116" s="201"/>
      <c r="W116" s="201"/>
      <c r="X116" s="201"/>
      <c r="Y116" s="201"/>
      <c r="Z116" s="200"/>
      <c r="AA116" s="201"/>
      <c r="AB116" s="201"/>
      <c r="AC116" s="201"/>
      <c r="AD116" s="201"/>
      <c r="AE116" s="200"/>
      <c r="AF116" s="201"/>
      <c r="AG116" s="201"/>
      <c r="AH116" s="201"/>
      <c r="AI116" s="201"/>
      <c r="AJ116" s="200"/>
      <c r="AK116" s="201"/>
      <c r="AL116" s="201"/>
      <c r="AM116" s="201"/>
      <c r="AN116" s="201"/>
      <c r="AO116" s="202"/>
    </row>
    <row r="117" spans="1:41" s="30" customFormat="1" ht="19" customHeight="1">
      <c r="A117" s="198"/>
      <c r="B117" s="198"/>
      <c r="C117" s="198"/>
      <c r="D117" s="198"/>
      <c r="E117" s="199"/>
      <c r="F117" s="200"/>
      <c r="G117" s="201"/>
      <c r="H117" s="201"/>
      <c r="I117" s="201"/>
      <c r="J117" s="201"/>
      <c r="K117" s="200"/>
      <c r="L117" s="201"/>
      <c r="M117" s="201"/>
      <c r="N117" s="201"/>
      <c r="O117" s="201"/>
      <c r="P117" s="200"/>
      <c r="Q117" s="201"/>
      <c r="R117" s="201"/>
      <c r="S117" s="201"/>
      <c r="T117" s="201"/>
      <c r="U117" s="200"/>
      <c r="V117" s="201"/>
      <c r="W117" s="201"/>
      <c r="X117" s="201"/>
      <c r="Y117" s="201"/>
      <c r="Z117" s="200"/>
      <c r="AA117" s="201"/>
      <c r="AB117" s="201"/>
      <c r="AC117" s="201"/>
      <c r="AD117" s="201"/>
      <c r="AE117" s="200"/>
      <c r="AF117" s="201"/>
      <c r="AG117" s="201"/>
      <c r="AH117" s="201"/>
      <c r="AI117" s="201"/>
      <c r="AJ117" s="200"/>
      <c r="AK117" s="201"/>
      <c r="AL117" s="201"/>
      <c r="AM117" s="201"/>
      <c r="AN117" s="201"/>
      <c r="AO117" s="202"/>
    </row>
    <row r="118" spans="1:41" s="30" customFormat="1" ht="19" customHeight="1">
      <c r="A118" s="198"/>
      <c r="B118" s="198"/>
      <c r="C118" s="198"/>
      <c r="D118" s="198"/>
      <c r="E118" s="199"/>
      <c r="F118" s="200"/>
      <c r="G118" s="201"/>
      <c r="H118" s="201"/>
      <c r="I118" s="201"/>
      <c r="J118" s="201"/>
      <c r="K118" s="200"/>
      <c r="L118" s="201"/>
      <c r="M118" s="201"/>
      <c r="N118" s="201"/>
      <c r="O118" s="201"/>
      <c r="P118" s="200"/>
      <c r="Q118" s="201"/>
      <c r="R118" s="201"/>
      <c r="S118" s="201"/>
      <c r="T118" s="201"/>
      <c r="U118" s="200"/>
      <c r="V118" s="201"/>
      <c r="W118" s="201"/>
      <c r="X118" s="201"/>
      <c r="Y118" s="201"/>
      <c r="Z118" s="200"/>
      <c r="AA118" s="201"/>
      <c r="AB118" s="201"/>
      <c r="AC118" s="201"/>
      <c r="AD118" s="201"/>
      <c r="AE118" s="200"/>
      <c r="AF118" s="201"/>
      <c r="AG118" s="201"/>
      <c r="AH118" s="201"/>
      <c r="AI118" s="201"/>
      <c r="AJ118" s="200"/>
      <c r="AK118" s="201"/>
      <c r="AL118" s="201"/>
      <c r="AM118" s="201"/>
      <c r="AN118" s="201"/>
      <c r="AO118" s="202"/>
    </row>
    <row r="119" spans="1:41" s="30" customFormat="1" ht="19" customHeight="1">
      <c r="A119" s="198"/>
      <c r="B119" s="198"/>
      <c r="C119" s="198"/>
      <c r="D119" s="198"/>
      <c r="E119" s="199"/>
      <c r="F119" s="200"/>
      <c r="G119" s="201"/>
      <c r="H119" s="201"/>
      <c r="I119" s="201"/>
      <c r="J119" s="201"/>
      <c r="K119" s="200"/>
      <c r="L119" s="201"/>
      <c r="M119" s="201"/>
      <c r="N119" s="201"/>
      <c r="O119" s="201"/>
      <c r="P119" s="200"/>
      <c r="Q119" s="201"/>
      <c r="R119" s="201"/>
      <c r="S119" s="201"/>
      <c r="T119" s="201"/>
      <c r="U119" s="200"/>
      <c r="V119" s="201"/>
      <c r="W119" s="201"/>
      <c r="X119" s="201"/>
      <c r="Y119" s="201"/>
      <c r="Z119" s="200"/>
      <c r="AA119" s="201"/>
      <c r="AB119" s="201"/>
      <c r="AC119" s="201"/>
      <c r="AD119" s="201"/>
      <c r="AE119" s="200"/>
      <c r="AF119" s="201"/>
      <c r="AG119" s="201"/>
      <c r="AH119" s="201"/>
      <c r="AI119" s="201"/>
      <c r="AJ119" s="200"/>
      <c r="AK119" s="201"/>
      <c r="AL119" s="201"/>
      <c r="AM119" s="201"/>
      <c r="AN119" s="201"/>
      <c r="AO119" s="202"/>
    </row>
    <row r="120" spans="1:41" s="30" customFormat="1" ht="19" customHeight="1">
      <c r="A120" s="198"/>
      <c r="B120" s="198"/>
      <c r="C120" s="198"/>
      <c r="D120" s="198"/>
      <c r="E120" s="199"/>
      <c r="F120" s="200"/>
      <c r="G120" s="201"/>
      <c r="H120" s="201"/>
      <c r="I120" s="201"/>
      <c r="J120" s="201"/>
      <c r="K120" s="200"/>
      <c r="L120" s="201"/>
      <c r="M120" s="201"/>
      <c r="N120" s="201"/>
      <c r="O120" s="201"/>
      <c r="P120" s="200"/>
      <c r="Q120" s="201"/>
      <c r="R120" s="201"/>
      <c r="S120" s="201"/>
      <c r="T120" s="201"/>
      <c r="U120" s="200"/>
      <c r="V120" s="201"/>
      <c r="W120" s="201"/>
      <c r="X120" s="201"/>
      <c r="Y120" s="201"/>
      <c r="Z120" s="200"/>
      <c r="AA120" s="201"/>
      <c r="AB120" s="201"/>
      <c r="AC120" s="201"/>
      <c r="AD120" s="201"/>
      <c r="AE120" s="200"/>
      <c r="AF120" s="201"/>
      <c r="AG120" s="201"/>
      <c r="AH120" s="201"/>
      <c r="AI120" s="201"/>
      <c r="AJ120" s="200"/>
      <c r="AK120" s="201"/>
      <c r="AL120" s="201"/>
      <c r="AM120" s="201"/>
      <c r="AN120" s="201"/>
      <c r="AO120" s="202"/>
    </row>
    <row r="121" spans="1:41" s="30" customFormat="1" ht="19" customHeight="1">
      <c r="A121" s="198"/>
      <c r="B121" s="198"/>
      <c r="C121" s="198"/>
      <c r="D121" s="198"/>
      <c r="E121" s="199"/>
      <c r="F121" s="200"/>
      <c r="G121" s="201"/>
      <c r="H121" s="201"/>
      <c r="I121" s="201"/>
      <c r="J121" s="201"/>
      <c r="K121" s="200"/>
      <c r="L121" s="201"/>
      <c r="M121" s="201"/>
      <c r="N121" s="201"/>
      <c r="O121" s="201"/>
      <c r="P121" s="200"/>
      <c r="Q121" s="201"/>
      <c r="R121" s="201"/>
      <c r="S121" s="201"/>
      <c r="T121" s="201"/>
      <c r="U121" s="200"/>
      <c r="V121" s="201"/>
      <c r="W121" s="201"/>
      <c r="X121" s="201"/>
      <c r="Y121" s="201"/>
      <c r="Z121" s="200"/>
      <c r="AA121" s="201"/>
      <c r="AB121" s="201"/>
      <c r="AC121" s="201"/>
      <c r="AD121" s="201"/>
      <c r="AE121" s="200"/>
      <c r="AF121" s="201"/>
      <c r="AG121" s="201"/>
      <c r="AH121" s="201"/>
      <c r="AI121" s="201"/>
      <c r="AJ121" s="200"/>
      <c r="AK121" s="201"/>
      <c r="AL121" s="201"/>
      <c r="AM121" s="201"/>
      <c r="AN121" s="201"/>
      <c r="AO121" s="202"/>
    </row>
    <row r="122" spans="1:41" s="30" customFormat="1" ht="19" customHeight="1">
      <c r="A122" s="198"/>
      <c r="B122" s="198"/>
      <c r="C122" s="198"/>
      <c r="D122" s="198"/>
      <c r="E122" s="199"/>
      <c r="F122" s="200"/>
      <c r="G122" s="201"/>
      <c r="H122" s="201"/>
      <c r="I122" s="201"/>
      <c r="J122" s="201"/>
      <c r="K122" s="200"/>
      <c r="L122" s="201"/>
      <c r="M122" s="201"/>
      <c r="N122" s="201"/>
      <c r="O122" s="201"/>
      <c r="P122" s="200"/>
      <c r="Q122" s="201"/>
      <c r="R122" s="201"/>
      <c r="S122" s="201"/>
      <c r="T122" s="201"/>
      <c r="U122" s="200"/>
      <c r="V122" s="201"/>
      <c r="W122" s="201"/>
      <c r="X122" s="201"/>
      <c r="Y122" s="201"/>
      <c r="Z122" s="200"/>
      <c r="AA122" s="201"/>
      <c r="AB122" s="201"/>
      <c r="AC122" s="201"/>
      <c r="AD122" s="201"/>
      <c r="AE122" s="200"/>
      <c r="AF122" s="201"/>
      <c r="AG122" s="201"/>
      <c r="AH122" s="201"/>
      <c r="AI122" s="201"/>
      <c r="AJ122" s="200"/>
      <c r="AK122" s="201"/>
      <c r="AL122" s="201"/>
      <c r="AM122" s="201"/>
      <c r="AN122" s="201"/>
      <c r="AO122" s="202"/>
    </row>
    <row r="123" spans="1:41" s="30" customFormat="1" ht="19" customHeight="1">
      <c r="A123" s="198"/>
      <c r="B123" s="198"/>
      <c r="C123" s="198"/>
      <c r="D123" s="198"/>
      <c r="E123" s="199"/>
      <c r="F123" s="200"/>
      <c r="G123" s="201"/>
      <c r="H123" s="201"/>
      <c r="I123" s="201"/>
      <c r="J123" s="201"/>
      <c r="K123" s="200"/>
      <c r="L123" s="201"/>
      <c r="M123" s="201"/>
      <c r="N123" s="201"/>
      <c r="O123" s="201"/>
      <c r="P123" s="200"/>
      <c r="Q123" s="201"/>
      <c r="R123" s="201"/>
      <c r="S123" s="201"/>
      <c r="T123" s="201"/>
      <c r="U123" s="200"/>
      <c r="V123" s="201"/>
      <c r="W123" s="201"/>
      <c r="X123" s="201"/>
      <c r="Y123" s="201"/>
      <c r="Z123" s="200"/>
      <c r="AA123" s="201"/>
      <c r="AB123" s="201"/>
      <c r="AC123" s="201"/>
      <c r="AD123" s="201"/>
      <c r="AE123" s="200"/>
      <c r="AF123" s="201"/>
      <c r="AG123" s="201"/>
      <c r="AH123" s="201"/>
      <c r="AI123" s="201"/>
      <c r="AJ123" s="200"/>
      <c r="AK123" s="201"/>
      <c r="AL123" s="201"/>
      <c r="AM123" s="201"/>
      <c r="AN123" s="201"/>
      <c r="AO123" s="202"/>
    </row>
    <row r="124" spans="1:41" s="30" customFormat="1" ht="19" customHeight="1">
      <c r="A124" s="198"/>
      <c r="B124" s="198"/>
      <c r="C124" s="198"/>
      <c r="D124" s="198"/>
      <c r="E124" s="199"/>
      <c r="F124" s="200"/>
      <c r="G124" s="201"/>
      <c r="H124" s="201"/>
      <c r="I124" s="201"/>
      <c r="J124" s="201"/>
      <c r="K124" s="200"/>
      <c r="L124" s="201"/>
      <c r="M124" s="201"/>
      <c r="N124" s="201"/>
      <c r="O124" s="201"/>
      <c r="P124" s="200"/>
      <c r="Q124" s="201"/>
      <c r="R124" s="201"/>
      <c r="S124" s="201"/>
      <c r="T124" s="201"/>
      <c r="U124" s="200"/>
      <c r="V124" s="201"/>
      <c r="W124" s="201"/>
      <c r="X124" s="201"/>
      <c r="Y124" s="201"/>
      <c r="Z124" s="200"/>
      <c r="AA124" s="201"/>
      <c r="AB124" s="201"/>
      <c r="AC124" s="201"/>
      <c r="AD124" s="201"/>
      <c r="AE124" s="200"/>
      <c r="AF124" s="201"/>
      <c r="AG124" s="201"/>
      <c r="AH124" s="201"/>
      <c r="AI124" s="201"/>
      <c r="AJ124" s="200"/>
      <c r="AK124" s="201"/>
      <c r="AL124" s="201"/>
      <c r="AM124" s="201"/>
      <c r="AN124" s="201"/>
      <c r="AO124" s="202"/>
    </row>
    <row r="125" spans="1:41" s="30" customFormat="1" ht="19" customHeight="1">
      <c r="A125" s="198"/>
      <c r="B125" s="198"/>
      <c r="C125" s="198"/>
      <c r="D125" s="198"/>
      <c r="E125" s="199"/>
      <c r="F125" s="200"/>
      <c r="G125" s="201"/>
      <c r="H125" s="201"/>
      <c r="I125" s="201"/>
      <c r="J125" s="201"/>
      <c r="K125" s="200"/>
      <c r="L125" s="201"/>
      <c r="M125" s="201"/>
      <c r="N125" s="201"/>
      <c r="O125" s="201"/>
      <c r="P125" s="200"/>
      <c r="Q125" s="201"/>
      <c r="R125" s="201"/>
      <c r="S125" s="201"/>
      <c r="T125" s="201"/>
      <c r="U125" s="200"/>
      <c r="V125" s="201"/>
      <c r="W125" s="201"/>
      <c r="X125" s="201"/>
      <c r="Y125" s="201"/>
      <c r="Z125" s="200"/>
      <c r="AA125" s="201"/>
      <c r="AB125" s="201"/>
      <c r="AC125" s="201"/>
      <c r="AD125" s="201"/>
      <c r="AE125" s="200"/>
      <c r="AF125" s="201"/>
      <c r="AG125" s="201"/>
      <c r="AH125" s="201"/>
      <c r="AI125" s="201"/>
      <c r="AJ125" s="200"/>
      <c r="AK125" s="201"/>
      <c r="AL125" s="201"/>
      <c r="AM125" s="201"/>
      <c r="AN125" s="201"/>
      <c r="AO125" s="202"/>
    </row>
    <row r="126" spans="1:41" s="30" customFormat="1" ht="19" customHeight="1">
      <c r="A126" s="198"/>
      <c r="B126" s="198"/>
      <c r="C126" s="198"/>
      <c r="D126" s="198"/>
      <c r="E126" s="199"/>
      <c r="F126" s="200"/>
      <c r="G126" s="201"/>
      <c r="H126" s="201"/>
      <c r="I126" s="201"/>
      <c r="J126" s="201"/>
      <c r="K126" s="200"/>
      <c r="L126" s="201"/>
      <c r="M126" s="201"/>
      <c r="N126" s="201"/>
      <c r="O126" s="201"/>
      <c r="P126" s="200"/>
      <c r="Q126" s="201"/>
      <c r="R126" s="201"/>
      <c r="S126" s="201"/>
      <c r="T126" s="201"/>
      <c r="U126" s="200"/>
      <c r="V126" s="201"/>
      <c r="W126" s="201"/>
      <c r="X126" s="201"/>
      <c r="Y126" s="201"/>
      <c r="Z126" s="200"/>
      <c r="AA126" s="201"/>
      <c r="AB126" s="201"/>
      <c r="AC126" s="201"/>
      <c r="AD126" s="201"/>
      <c r="AE126" s="200"/>
      <c r="AF126" s="201"/>
      <c r="AG126" s="201"/>
      <c r="AH126" s="201"/>
      <c r="AI126" s="201"/>
      <c r="AJ126" s="200"/>
      <c r="AK126" s="201"/>
      <c r="AL126" s="201"/>
      <c r="AM126" s="201"/>
      <c r="AN126" s="201"/>
      <c r="AO126" s="202"/>
    </row>
    <row r="127" spans="1:41" s="30" customFormat="1" ht="19" customHeight="1">
      <c r="A127" s="198"/>
      <c r="B127" s="198"/>
      <c r="C127" s="198"/>
      <c r="D127" s="198"/>
      <c r="E127" s="199"/>
      <c r="F127" s="200"/>
      <c r="G127" s="201"/>
      <c r="H127" s="201"/>
      <c r="I127" s="201"/>
      <c r="J127" s="201"/>
      <c r="K127" s="200"/>
      <c r="L127" s="201"/>
      <c r="M127" s="201"/>
      <c r="N127" s="201"/>
      <c r="O127" s="201"/>
      <c r="P127" s="200"/>
      <c r="Q127" s="201"/>
      <c r="R127" s="201"/>
      <c r="S127" s="201"/>
      <c r="T127" s="201"/>
      <c r="U127" s="200"/>
      <c r="V127" s="201"/>
      <c r="W127" s="201"/>
      <c r="X127" s="201"/>
      <c r="Y127" s="201"/>
      <c r="Z127" s="200"/>
      <c r="AA127" s="201"/>
      <c r="AB127" s="201"/>
      <c r="AC127" s="201"/>
      <c r="AD127" s="201"/>
      <c r="AE127" s="200"/>
      <c r="AF127" s="201"/>
      <c r="AG127" s="201"/>
      <c r="AH127" s="201"/>
      <c r="AI127" s="201"/>
      <c r="AJ127" s="200"/>
      <c r="AK127" s="201"/>
      <c r="AL127" s="201"/>
      <c r="AM127" s="201"/>
      <c r="AN127" s="201"/>
      <c r="AO127" s="202"/>
    </row>
    <row r="128" spans="1:41" s="30" customFormat="1" ht="19" customHeight="1">
      <c r="A128" s="198"/>
      <c r="B128" s="198"/>
      <c r="C128" s="198"/>
      <c r="D128" s="198"/>
      <c r="E128" s="199"/>
      <c r="F128" s="200"/>
      <c r="G128" s="201"/>
      <c r="H128" s="201"/>
      <c r="I128" s="201"/>
      <c r="J128" s="201"/>
      <c r="K128" s="200"/>
      <c r="L128" s="201"/>
      <c r="M128" s="201"/>
      <c r="N128" s="201"/>
      <c r="O128" s="201"/>
      <c r="P128" s="200"/>
      <c r="Q128" s="201"/>
      <c r="R128" s="201"/>
      <c r="S128" s="201"/>
      <c r="T128" s="201"/>
      <c r="U128" s="200"/>
      <c r="V128" s="201"/>
      <c r="W128" s="201"/>
      <c r="X128" s="201"/>
      <c r="Y128" s="201"/>
      <c r="Z128" s="200"/>
      <c r="AA128" s="201"/>
      <c r="AB128" s="201"/>
      <c r="AC128" s="201"/>
      <c r="AD128" s="201"/>
      <c r="AE128" s="200"/>
      <c r="AF128" s="201"/>
      <c r="AG128" s="201"/>
      <c r="AH128" s="201"/>
      <c r="AI128" s="201"/>
      <c r="AJ128" s="200"/>
      <c r="AK128" s="201"/>
      <c r="AL128" s="201"/>
      <c r="AM128" s="201"/>
      <c r="AN128" s="201"/>
      <c r="AO128" s="202"/>
    </row>
    <row r="129" spans="1:41" s="30" customFormat="1" ht="19" customHeight="1">
      <c r="A129" s="198"/>
      <c r="B129" s="198"/>
      <c r="C129" s="198"/>
      <c r="D129" s="198"/>
      <c r="E129" s="199"/>
      <c r="F129" s="200"/>
      <c r="G129" s="201"/>
      <c r="H129" s="201"/>
      <c r="I129" s="201"/>
      <c r="J129" s="201"/>
      <c r="K129" s="200"/>
      <c r="L129" s="201"/>
      <c r="M129" s="201"/>
      <c r="N129" s="201"/>
      <c r="O129" s="201"/>
      <c r="P129" s="200"/>
      <c r="Q129" s="201"/>
      <c r="R129" s="201"/>
      <c r="S129" s="201"/>
      <c r="T129" s="201"/>
      <c r="U129" s="200"/>
      <c r="V129" s="201"/>
      <c r="W129" s="201"/>
      <c r="X129" s="201"/>
      <c r="Y129" s="201"/>
      <c r="Z129" s="200"/>
      <c r="AA129" s="201"/>
      <c r="AB129" s="201"/>
      <c r="AC129" s="201"/>
      <c r="AD129" s="201"/>
      <c r="AE129" s="200"/>
      <c r="AF129" s="201"/>
      <c r="AG129" s="201"/>
      <c r="AH129" s="201"/>
      <c r="AI129" s="201"/>
      <c r="AJ129" s="200"/>
      <c r="AK129" s="201"/>
      <c r="AL129" s="201"/>
      <c r="AM129" s="201"/>
      <c r="AN129" s="201"/>
      <c r="AO129" s="202"/>
    </row>
    <row r="130" spans="1:41" s="30" customFormat="1" ht="19" customHeight="1">
      <c r="A130" s="198"/>
      <c r="B130" s="198"/>
      <c r="C130" s="198"/>
      <c r="D130" s="198"/>
      <c r="E130" s="199"/>
      <c r="F130" s="200"/>
      <c r="G130" s="201"/>
      <c r="H130" s="201"/>
      <c r="I130" s="201"/>
      <c r="J130" s="201"/>
      <c r="K130" s="200"/>
      <c r="L130" s="201"/>
      <c r="M130" s="201"/>
      <c r="N130" s="201"/>
      <c r="O130" s="201"/>
      <c r="P130" s="200"/>
      <c r="Q130" s="201"/>
      <c r="R130" s="201"/>
      <c r="S130" s="201"/>
      <c r="T130" s="201"/>
      <c r="U130" s="200"/>
      <c r="V130" s="201"/>
      <c r="W130" s="201"/>
      <c r="X130" s="201"/>
      <c r="Y130" s="201"/>
      <c r="Z130" s="200"/>
      <c r="AA130" s="201"/>
      <c r="AB130" s="201"/>
      <c r="AC130" s="201"/>
      <c r="AD130" s="201"/>
      <c r="AE130" s="200"/>
      <c r="AF130" s="201"/>
      <c r="AG130" s="201"/>
      <c r="AH130" s="201"/>
      <c r="AI130" s="201"/>
      <c r="AJ130" s="200"/>
      <c r="AK130" s="201"/>
      <c r="AL130" s="201"/>
      <c r="AM130" s="201"/>
      <c r="AN130" s="201"/>
      <c r="AO130" s="202"/>
    </row>
    <row r="131" spans="1:41" s="30" customFormat="1" ht="19" customHeight="1">
      <c r="A131" s="198"/>
      <c r="B131" s="198"/>
      <c r="C131" s="198"/>
      <c r="D131" s="198"/>
      <c r="E131" s="199"/>
      <c r="F131" s="200"/>
      <c r="G131" s="201"/>
      <c r="H131" s="201"/>
      <c r="I131" s="201"/>
      <c r="J131" s="201"/>
      <c r="K131" s="200"/>
      <c r="L131" s="201"/>
      <c r="M131" s="201"/>
      <c r="N131" s="201"/>
      <c r="O131" s="201"/>
      <c r="P131" s="200"/>
      <c r="Q131" s="201"/>
      <c r="R131" s="201"/>
      <c r="S131" s="201"/>
      <c r="T131" s="201"/>
      <c r="U131" s="200"/>
      <c r="V131" s="201"/>
      <c r="W131" s="201"/>
      <c r="X131" s="201"/>
      <c r="Y131" s="201"/>
      <c r="Z131" s="200"/>
      <c r="AA131" s="201"/>
      <c r="AB131" s="201"/>
      <c r="AC131" s="201"/>
      <c r="AD131" s="201"/>
      <c r="AE131" s="200"/>
      <c r="AF131" s="201"/>
      <c r="AG131" s="201"/>
      <c r="AH131" s="201"/>
      <c r="AI131" s="201"/>
      <c r="AJ131" s="200"/>
      <c r="AK131" s="201"/>
      <c r="AL131" s="201"/>
      <c r="AM131" s="201"/>
      <c r="AN131" s="201"/>
      <c r="AO131" s="202"/>
    </row>
    <row r="132" spans="1:41" s="30" customFormat="1" ht="19" customHeight="1">
      <c r="A132" s="198"/>
      <c r="B132" s="198"/>
      <c r="C132" s="198"/>
      <c r="D132" s="198"/>
      <c r="E132" s="199"/>
      <c r="F132" s="200"/>
      <c r="G132" s="201"/>
      <c r="H132" s="201"/>
      <c r="I132" s="201"/>
      <c r="J132" s="201"/>
      <c r="K132" s="200"/>
      <c r="L132" s="201"/>
      <c r="M132" s="201"/>
      <c r="N132" s="201"/>
      <c r="O132" s="201"/>
      <c r="P132" s="200"/>
      <c r="Q132" s="201"/>
      <c r="R132" s="201"/>
      <c r="S132" s="201"/>
      <c r="T132" s="201"/>
      <c r="U132" s="200"/>
      <c r="V132" s="201"/>
      <c r="W132" s="201"/>
      <c r="X132" s="201"/>
      <c r="Y132" s="201"/>
      <c r="Z132" s="200"/>
      <c r="AA132" s="201"/>
      <c r="AB132" s="201"/>
      <c r="AC132" s="201"/>
      <c r="AD132" s="201"/>
      <c r="AE132" s="200"/>
      <c r="AF132" s="201"/>
      <c r="AG132" s="201"/>
      <c r="AH132" s="201"/>
      <c r="AI132" s="201"/>
      <c r="AJ132" s="200"/>
      <c r="AK132" s="201"/>
      <c r="AL132" s="201"/>
      <c r="AM132" s="201"/>
      <c r="AN132" s="201"/>
      <c r="AO132" s="202"/>
    </row>
    <row r="133" spans="1:41" s="30" customFormat="1" ht="19" customHeight="1">
      <c r="A133" s="198"/>
      <c r="B133" s="198"/>
      <c r="C133" s="198"/>
      <c r="D133" s="198"/>
      <c r="E133" s="199"/>
      <c r="F133" s="200"/>
      <c r="G133" s="201"/>
      <c r="H133" s="201"/>
      <c r="I133" s="201"/>
      <c r="J133" s="201"/>
      <c r="K133" s="200"/>
      <c r="L133" s="201"/>
      <c r="M133" s="201"/>
      <c r="N133" s="201"/>
      <c r="O133" s="201"/>
      <c r="P133" s="200"/>
      <c r="Q133" s="201"/>
      <c r="R133" s="201"/>
      <c r="S133" s="201"/>
      <c r="T133" s="201"/>
      <c r="U133" s="200"/>
      <c r="V133" s="201"/>
      <c r="W133" s="201"/>
      <c r="X133" s="201"/>
      <c r="Y133" s="201"/>
      <c r="Z133" s="200"/>
      <c r="AA133" s="201"/>
      <c r="AB133" s="201"/>
      <c r="AC133" s="201"/>
      <c r="AD133" s="201"/>
      <c r="AE133" s="200"/>
      <c r="AF133" s="201"/>
      <c r="AG133" s="201"/>
      <c r="AH133" s="201"/>
      <c r="AI133" s="201"/>
      <c r="AJ133" s="200"/>
      <c r="AK133" s="201"/>
      <c r="AL133" s="201"/>
      <c r="AM133" s="201"/>
      <c r="AN133" s="201"/>
      <c r="AO133" s="202"/>
    </row>
    <row r="134" spans="1:41" s="30" customFormat="1" ht="19" customHeight="1">
      <c r="A134" s="198"/>
      <c r="B134" s="198"/>
      <c r="C134" s="198"/>
      <c r="D134" s="198"/>
      <c r="E134" s="199"/>
      <c r="F134" s="200"/>
      <c r="G134" s="201"/>
      <c r="H134" s="201"/>
      <c r="I134" s="201"/>
      <c r="J134" s="201"/>
      <c r="K134" s="200"/>
      <c r="L134" s="201"/>
      <c r="M134" s="201"/>
      <c r="N134" s="201"/>
      <c r="O134" s="201"/>
      <c r="P134" s="200"/>
      <c r="Q134" s="201"/>
      <c r="R134" s="201"/>
      <c r="S134" s="201"/>
      <c r="T134" s="201"/>
      <c r="U134" s="200"/>
      <c r="V134" s="201"/>
      <c r="W134" s="201"/>
      <c r="X134" s="201"/>
      <c r="Y134" s="201"/>
      <c r="Z134" s="200"/>
      <c r="AA134" s="201"/>
      <c r="AB134" s="201"/>
      <c r="AC134" s="201"/>
      <c r="AD134" s="201"/>
      <c r="AE134" s="200"/>
      <c r="AF134" s="201"/>
      <c r="AG134" s="201"/>
      <c r="AH134" s="201"/>
      <c r="AI134" s="201"/>
      <c r="AJ134" s="200"/>
      <c r="AK134" s="201"/>
      <c r="AL134" s="201"/>
      <c r="AM134" s="201"/>
      <c r="AN134" s="201"/>
      <c r="AO134" s="202"/>
    </row>
    <row r="135" spans="1:41" s="30" customFormat="1" ht="19" customHeight="1">
      <c r="A135" s="198"/>
      <c r="B135" s="198"/>
      <c r="C135" s="198"/>
      <c r="D135" s="198"/>
      <c r="E135" s="199"/>
      <c r="F135" s="200"/>
      <c r="G135" s="201"/>
      <c r="H135" s="201"/>
      <c r="I135" s="201"/>
      <c r="J135" s="201"/>
      <c r="K135" s="200"/>
      <c r="L135" s="201"/>
      <c r="M135" s="201"/>
      <c r="N135" s="201"/>
      <c r="O135" s="201"/>
      <c r="P135" s="200"/>
      <c r="Q135" s="201"/>
      <c r="R135" s="201"/>
      <c r="S135" s="201"/>
      <c r="T135" s="201"/>
      <c r="U135" s="200"/>
      <c r="V135" s="201"/>
      <c r="W135" s="201"/>
      <c r="X135" s="201"/>
      <c r="Y135" s="201"/>
      <c r="Z135" s="200"/>
      <c r="AA135" s="201"/>
      <c r="AB135" s="201"/>
      <c r="AC135" s="201"/>
      <c r="AD135" s="201"/>
      <c r="AE135" s="200"/>
      <c r="AF135" s="201"/>
      <c r="AG135" s="201"/>
      <c r="AH135" s="201"/>
      <c r="AI135" s="201"/>
      <c r="AJ135" s="200"/>
      <c r="AK135" s="201"/>
      <c r="AL135" s="201"/>
      <c r="AM135" s="201"/>
      <c r="AN135" s="201"/>
      <c r="AO135" s="202"/>
    </row>
    <row r="136" spans="1:41" s="30" customFormat="1" ht="19" customHeight="1">
      <c r="A136" s="198"/>
      <c r="B136" s="198"/>
      <c r="C136" s="198"/>
      <c r="D136" s="198"/>
      <c r="E136" s="199"/>
      <c r="F136" s="200"/>
      <c r="G136" s="201"/>
      <c r="H136" s="201"/>
      <c r="I136" s="201"/>
      <c r="J136" s="201"/>
      <c r="K136" s="200"/>
      <c r="L136" s="201"/>
      <c r="M136" s="201"/>
      <c r="N136" s="201"/>
      <c r="O136" s="201"/>
      <c r="P136" s="200"/>
      <c r="Q136" s="201"/>
      <c r="R136" s="201"/>
      <c r="S136" s="201"/>
      <c r="T136" s="201"/>
      <c r="U136" s="200"/>
      <c r="V136" s="201"/>
      <c r="W136" s="201"/>
      <c r="X136" s="201"/>
      <c r="Y136" s="201"/>
      <c r="Z136" s="200"/>
      <c r="AA136" s="201"/>
      <c r="AB136" s="201"/>
      <c r="AC136" s="201"/>
      <c r="AD136" s="201"/>
      <c r="AE136" s="200"/>
      <c r="AF136" s="201"/>
      <c r="AG136" s="201"/>
      <c r="AH136" s="201"/>
      <c r="AI136" s="201"/>
      <c r="AJ136" s="200"/>
      <c r="AK136" s="201"/>
      <c r="AL136" s="201"/>
      <c r="AM136" s="201"/>
      <c r="AN136" s="201"/>
      <c r="AO136" s="202"/>
    </row>
    <row r="137" spans="1:41" s="30" customFormat="1" ht="19" customHeight="1">
      <c r="A137" s="198"/>
      <c r="B137" s="198"/>
      <c r="C137" s="198"/>
      <c r="D137" s="198"/>
      <c r="E137" s="199"/>
      <c r="F137" s="200"/>
      <c r="G137" s="201"/>
      <c r="H137" s="201"/>
      <c r="I137" s="201"/>
      <c r="J137" s="201"/>
      <c r="K137" s="200"/>
      <c r="L137" s="201"/>
      <c r="M137" s="201"/>
      <c r="N137" s="201"/>
      <c r="O137" s="201"/>
      <c r="P137" s="200"/>
      <c r="Q137" s="201"/>
      <c r="R137" s="201"/>
      <c r="S137" s="201"/>
      <c r="T137" s="201"/>
      <c r="U137" s="200"/>
      <c r="V137" s="201"/>
      <c r="W137" s="201"/>
      <c r="X137" s="201"/>
      <c r="Y137" s="201"/>
      <c r="Z137" s="200"/>
      <c r="AA137" s="201"/>
      <c r="AB137" s="201"/>
      <c r="AC137" s="201"/>
      <c r="AD137" s="201"/>
      <c r="AE137" s="200"/>
      <c r="AF137" s="201"/>
      <c r="AG137" s="201"/>
      <c r="AH137" s="201"/>
      <c r="AI137" s="201"/>
      <c r="AJ137" s="200"/>
      <c r="AK137" s="201"/>
      <c r="AL137" s="201"/>
      <c r="AM137" s="201"/>
      <c r="AN137" s="201"/>
      <c r="AO137" s="202"/>
    </row>
    <row r="138" spans="1:41" s="30" customFormat="1" ht="19" customHeight="1">
      <c r="A138" s="198"/>
      <c r="B138" s="198"/>
      <c r="C138" s="198"/>
      <c r="D138" s="198"/>
      <c r="E138" s="199"/>
      <c r="F138" s="200"/>
      <c r="G138" s="201"/>
      <c r="H138" s="201"/>
      <c r="I138" s="201"/>
      <c r="J138" s="201"/>
      <c r="K138" s="200"/>
      <c r="L138" s="201"/>
      <c r="M138" s="201"/>
      <c r="N138" s="201"/>
      <c r="O138" s="201"/>
      <c r="P138" s="200"/>
      <c r="Q138" s="201"/>
      <c r="R138" s="201"/>
      <c r="S138" s="201"/>
      <c r="T138" s="201"/>
      <c r="U138" s="200"/>
      <c r="V138" s="201"/>
      <c r="W138" s="201"/>
      <c r="X138" s="201"/>
      <c r="Y138" s="201"/>
      <c r="Z138" s="200"/>
      <c r="AA138" s="201"/>
      <c r="AB138" s="201"/>
      <c r="AC138" s="201"/>
      <c r="AD138" s="201"/>
      <c r="AE138" s="200"/>
      <c r="AF138" s="201"/>
      <c r="AG138" s="201"/>
      <c r="AH138" s="201"/>
      <c r="AI138" s="201"/>
      <c r="AJ138" s="200"/>
      <c r="AK138" s="201"/>
      <c r="AL138" s="201"/>
      <c r="AM138" s="201"/>
      <c r="AN138" s="201"/>
      <c r="AO138" s="202"/>
    </row>
    <row r="139" spans="1:41" s="30" customFormat="1" ht="19" customHeight="1">
      <c r="A139" s="198"/>
      <c r="B139" s="198"/>
      <c r="C139" s="198"/>
      <c r="D139" s="198"/>
      <c r="E139" s="199"/>
      <c r="F139" s="200"/>
      <c r="G139" s="201"/>
      <c r="H139" s="201"/>
      <c r="I139" s="201"/>
      <c r="J139" s="201"/>
      <c r="K139" s="200"/>
      <c r="L139" s="201"/>
      <c r="M139" s="201"/>
      <c r="N139" s="201"/>
      <c r="O139" s="201"/>
      <c r="P139" s="200"/>
      <c r="Q139" s="201"/>
      <c r="R139" s="201"/>
      <c r="S139" s="201"/>
      <c r="T139" s="201"/>
      <c r="U139" s="200"/>
      <c r="V139" s="201"/>
      <c r="W139" s="201"/>
      <c r="X139" s="201"/>
      <c r="Y139" s="201"/>
      <c r="Z139" s="200"/>
      <c r="AA139" s="201"/>
      <c r="AB139" s="201"/>
      <c r="AC139" s="201"/>
      <c r="AD139" s="201"/>
      <c r="AE139" s="200"/>
      <c r="AF139" s="201"/>
      <c r="AG139" s="201"/>
      <c r="AH139" s="201"/>
      <c r="AI139" s="201"/>
      <c r="AJ139" s="200"/>
      <c r="AK139" s="201"/>
      <c r="AL139" s="201"/>
      <c r="AM139" s="201"/>
      <c r="AN139" s="201"/>
      <c r="AO139" s="202"/>
    </row>
    <row r="140" spans="1:41" s="30" customFormat="1" ht="19" customHeight="1">
      <c r="A140" s="198"/>
      <c r="B140" s="198"/>
      <c r="C140" s="198"/>
      <c r="D140" s="198"/>
      <c r="E140" s="199"/>
      <c r="F140" s="200"/>
      <c r="G140" s="201"/>
      <c r="H140" s="201"/>
      <c r="I140" s="201"/>
      <c r="J140" s="201"/>
      <c r="K140" s="200"/>
      <c r="L140" s="201"/>
      <c r="M140" s="201"/>
      <c r="N140" s="201"/>
      <c r="O140" s="201"/>
      <c r="P140" s="200"/>
      <c r="Q140" s="201"/>
      <c r="R140" s="201"/>
      <c r="S140" s="201"/>
      <c r="T140" s="201"/>
      <c r="U140" s="200"/>
      <c r="V140" s="201"/>
      <c r="W140" s="201"/>
      <c r="X140" s="201"/>
      <c r="Y140" s="201"/>
      <c r="Z140" s="200"/>
      <c r="AA140" s="201"/>
      <c r="AB140" s="201"/>
      <c r="AC140" s="201"/>
      <c r="AD140" s="201"/>
      <c r="AE140" s="200"/>
      <c r="AF140" s="201"/>
      <c r="AG140" s="201"/>
      <c r="AH140" s="201"/>
      <c r="AI140" s="201"/>
      <c r="AJ140" s="200"/>
      <c r="AK140" s="201"/>
      <c r="AL140" s="201"/>
      <c r="AM140" s="201"/>
      <c r="AN140" s="201"/>
      <c r="AO140" s="202"/>
    </row>
    <row r="141" spans="1:41" s="30" customFormat="1" ht="19" customHeight="1">
      <c r="A141" s="198"/>
      <c r="B141" s="198"/>
      <c r="C141" s="198"/>
      <c r="D141" s="198"/>
      <c r="E141" s="199"/>
      <c r="F141" s="200"/>
      <c r="G141" s="201"/>
      <c r="H141" s="201"/>
      <c r="I141" s="201"/>
      <c r="J141" s="201"/>
      <c r="K141" s="200"/>
      <c r="L141" s="201"/>
      <c r="M141" s="201"/>
      <c r="N141" s="201"/>
      <c r="O141" s="201"/>
      <c r="P141" s="200"/>
      <c r="Q141" s="201"/>
      <c r="R141" s="201"/>
      <c r="S141" s="201"/>
      <c r="T141" s="201"/>
      <c r="U141" s="200"/>
      <c r="V141" s="201"/>
      <c r="W141" s="201"/>
      <c r="X141" s="201"/>
      <c r="Y141" s="201"/>
      <c r="Z141" s="200"/>
      <c r="AA141" s="201"/>
      <c r="AB141" s="201"/>
      <c r="AC141" s="201"/>
      <c r="AD141" s="201"/>
      <c r="AE141" s="200"/>
      <c r="AF141" s="201"/>
      <c r="AG141" s="201"/>
      <c r="AH141" s="201"/>
      <c r="AI141" s="201"/>
      <c r="AJ141" s="200"/>
      <c r="AK141" s="201"/>
      <c r="AL141" s="201"/>
      <c r="AM141" s="201"/>
      <c r="AN141" s="201"/>
      <c r="AO141" s="202"/>
    </row>
    <row r="142" spans="1:41" s="30" customFormat="1" ht="19" customHeight="1">
      <c r="A142" s="198"/>
      <c r="B142" s="198"/>
      <c r="C142" s="198"/>
      <c r="D142" s="198"/>
      <c r="E142" s="199"/>
      <c r="F142" s="200"/>
      <c r="G142" s="201"/>
      <c r="H142" s="201"/>
      <c r="I142" s="201"/>
      <c r="J142" s="201"/>
      <c r="K142" s="200"/>
      <c r="L142" s="201"/>
      <c r="M142" s="201"/>
      <c r="N142" s="201"/>
      <c r="O142" s="201"/>
      <c r="P142" s="200"/>
      <c r="Q142" s="201"/>
      <c r="R142" s="201"/>
      <c r="S142" s="201"/>
      <c r="T142" s="201"/>
      <c r="U142" s="200"/>
      <c r="V142" s="201"/>
      <c r="W142" s="201"/>
      <c r="X142" s="201"/>
      <c r="Y142" s="201"/>
      <c r="Z142" s="200"/>
      <c r="AA142" s="201"/>
      <c r="AB142" s="201"/>
      <c r="AC142" s="201"/>
      <c r="AD142" s="201"/>
      <c r="AE142" s="200"/>
      <c r="AF142" s="201"/>
      <c r="AG142" s="201"/>
      <c r="AH142" s="201"/>
      <c r="AI142" s="201"/>
      <c r="AJ142" s="200"/>
      <c r="AK142" s="201"/>
      <c r="AL142" s="201"/>
      <c r="AM142" s="201"/>
      <c r="AN142" s="201"/>
      <c r="AO142" s="202"/>
    </row>
    <row r="143" spans="1:41" s="30" customFormat="1" ht="19" customHeight="1">
      <c r="A143" s="198"/>
      <c r="B143" s="198"/>
      <c r="C143" s="198"/>
      <c r="D143" s="198"/>
      <c r="E143" s="199"/>
      <c r="F143" s="200"/>
      <c r="G143" s="201"/>
      <c r="H143" s="201"/>
      <c r="I143" s="201"/>
      <c r="J143" s="201"/>
      <c r="K143" s="200"/>
      <c r="L143" s="201"/>
      <c r="M143" s="201"/>
      <c r="N143" s="201"/>
      <c r="O143" s="201"/>
      <c r="P143" s="200"/>
      <c r="Q143" s="201"/>
      <c r="R143" s="201"/>
      <c r="S143" s="201"/>
      <c r="T143" s="201"/>
      <c r="U143" s="200"/>
      <c r="V143" s="201"/>
      <c r="W143" s="201"/>
      <c r="X143" s="201"/>
      <c r="Y143" s="201"/>
      <c r="Z143" s="200"/>
      <c r="AA143" s="201"/>
      <c r="AB143" s="201"/>
      <c r="AC143" s="201"/>
      <c r="AD143" s="201"/>
      <c r="AE143" s="200"/>
      <c r="AF143" s="201"/>
      <c r="AG143" s="201"/>
      <c r="AH143" s="201"/>
      <c r="AI143" s="201"/>
      <c r="AJ143" s="200"/>
      <c r="AK143" s="201"/>
      <c r="AL143" s="201"/>
      <c r="AM143" s="201"/>
      <c r="AN143" s="201"/>
      <c r="AO143" s="202"/>
    </row>
    <row r="144" spans="1:41" s="30" customFormat="1" ht="19" customHeight="1">
      <c r="A144" s="198"/>
      <c r="B144" s="198"/>
      <c r="C144" s="198"/>
      <c r="D144" s="198"/>
      <c r="E144" s="199"/>
      <c r="F144" s="200"/>
      <c r="G144" s="201"/>
      <c r="H144" s="201"/>
      <c r="I144" s="201"/>
      <c r="J144" s="201"/>
      <c r="K144" s="200"/>
      <c r="L144" s="201"/>
      <c r="M144" s="201"/>
      <c r="N144" s="201"/>
      <c r="O144" s="201"/>
      <c r="P144" s="200"/>
      <c r="Q144" s="201"/>
      <c r="R144" s="201"/>
      <c r="S144" s="201"/>
      <c r="T144" s="201"/>
      <c r="U144" s="200"/>
      <c r="V144" s="201"/>
      <c r="W144" s="201"/>
      <c r="X144" s="201"/>
      <c r="Y144" s="201"/>
      <c r="Z144" s="200"/>
      <c r="AA144" s="201"/>
      <c r="AB144" s="201"/>
      <c r="AC144" s="201"/>
      <c r="AD144" s="201"/>
      <c r="AE144" s="200"/>
      <c r="AF144" s="201"/>
      <c r="AG144" s="201"/>
      <c r="AH144" s="201"/>
      <c r="AI144" s="201"/>
      <c r="AJ144" s="200"/>
      <c r="AK144" s="201"/>
      <c r="AL144" s="201"/>
      <c r="AM144" s="201"/>
      <c r="AN144" s="201"/>
      <c r="AO144" s="202"/>
    </row>
    <row r="145" spans="1:41" s="30" customFormat="1" ht="19" customHeight="1">
      <c r="A145" s="198"/>
      <c r="B145" s="198"/>
      <c r="C145" s="198"/>
      <c r="D145" s="198"/>
      <c r="E145" s="199"/>
      <c r="F145" s="200"/>
      <c r="G145" s="201"/>
      <c r="H145" s="201"/>
      <c r="I145" s="201"/>
      <c r="J145" s="201"/>
      <c r="K145" s="200"/>
      <c r="L145" s="201"/>
      <c r="M145" s="201"/>
      <c r="N145" s="201"/>
      <c r="O145" s="201"/>
      <c r="P145" s="200"/>
      <c r="Q145" s="201"/>
      <c r="R145" s="201"/>
      <c r="S145" s="201"/>
      <c r="T145" s="201"/>
      <c r="U145" s="200"/>
      <c r="V145" s="201"/>
      <c r="W145" s="201"/>
      <c r="X145" s="201"/>
      <c r="Y145" s="201"/>
      <c r="Z145" s="200"/>
      <c r="AA145" s="201"/>
      <c r="AB145" s="201"/>
      <c r="AC145" s="201"/>
      <c r="AD145" s="201"/>
      <c r="AE145" s="200"/>
      <c r="AF145" s="201"/>
      <c r="AG145" s="201"/>
      <c r="AH145" s="201"/>
      <c r="AI145" s="201"/>
      <c r="AJ145" s="200"/>
      <c r="AK145" s="201"/>
      <c r="AL145" s="201"/>
      <c r="AM145" s="201"/>
      <c r="AN145" s="201"/>
      <c r="AO145" s="202"/>
    </row>
    <row r="146" spans="1:41" s="30" customFormat="1" ht="19" customHeight="1">
      <c r="A146" s="198"/>
      <c r="B146" s="198"/>
      <c r="C146" s="198"/>
      <c r="D146" s="198"/>
      <c r="E146" s="199"/>
      <c r="F146" s="200"/>
      <c r="G146" s="201"/>
      <c r="H146" s="201"/>
      <c r="I146" s="201"/>
      <c r="J146" s="201"/>
      <c r="K146" s="200"/>
      <c r="L146" s="201"/>
      <c r="M146" s="201"/>
      <c r="N146" s="201"/>
      <c r="O146" s="201"/>
      <c r="P146" s="200"/>
      <c r="Q146" s="201"/>
      <c r="R146" s="201"/>
      <c r="S146" s="201"/>
      <c r="T146" s="201"/>
      <c r="U146" s="200"/>
      <c r="V146" s="201"/>
      <c r="W146" s="201"/>
      <c r="X146" s="201"/>
      <c r="Y146" s="201"/>
      <c r="Z146" s="200"/>
      <c r="AA146" s="201"/>
      <c r="AB146" s="201"/>
      <c r="AC146" s="201"/>
      <c r="AD146" s="201"/>
      <c r="AE146" s="200"/>
      <c r="AF146" s="201"/>
      <c r="AG146" s="201"/>
      <c r="AH146" s="201"/>
      <c r="AI146" s="201"/>
      <c r="AJ146" s="200"/>
      <c r="AK146" s="201"/>
      <c r="AL146" s="201"/>
      <c r="AM146" s="201"/>
      <c r="AN146" s="201"/>
      <c r="AO146" s="202"/>
    </row>
    <row r="147" spans="1:41" s="30" customFormat="1" ht="19" customHeight="1">
      <c r="A147" s="198"/>
      <c r="B147" s="198"/>
      <c r="C147" s="198"/>
      <c r="D147" s="198"/>
      <c r="E147" s="199"/>
      <c r="F147" s="200"/>
      <c r="G147" s="201"/>
      <c r="H147" s="201"/>
      <c r="I147" s="201"/>
      <c r="J147" s="201"/>
      <c r="K147" s="200"/>
      <c r="L147" s="201"/>
      <c r="M147" s="201"/>
      <c r="N147" s="201"/>
      <c r="O147" s="201"/>
      <c r="P147" s="200"/>
      <c r="Q147" s="201"/>
      <c r="R147" s="201"/>
      <c r="S147" s="201"/>
      <c r="T147" s="201"/>
      <c r="U147" s="200"/>
      <c r="V147" s="201"/>
      <c r="W147" s="201"/>
      <c r="X147" s="201"/>
      <c r="Y147" s="201"/>
      <c r="Z147" s="200"/>
      <c r="AA147" s="201"/>
      <c r="AB147" s="201"/>
      <c r="AC147" s="201"/>
      <c r="AD147" s="201"/>
      <c r="AE147" s="200"/>
      <c r="AF147" s="201"/>
      <c r="AG147" s="201"/>
      <c r="AH147" s="201"/>
      <c r="AI147" s="201"/>
      <c r="AJ147" s="200"/>
      <c r="AK147" s="201"/>
      <c r="AL147" s="201"/>
      <c r="AM147" s="201"/>
      <c r="AN147" s="201"/>
      <c r="AO147" s="202"/>
    </row>
    <row r="148" spans="1:41" s="30" customFormat="1" ht="19" customHeight="1">
      <c r="A148" s="198"/>
      <c r="B148" s="198"/>
      <c r="C148" s="198"/>
      <c r="D148" s="198"/>
      <c r="E148" s="199"/>
      <c r="F148" s="200"/>
      <c r="G148" s="201"/>
      <c r="H148" s="201"/>
      <c r="I148" s="201"/>
      <c r="J148" s="201"/>
      <c r="K148" s="200"/>
      <c r="L148" s="201"/>
      <c r="M148" s="201"/>
      <c r="N148" s="201"/>
      <c r="O148" s="201"/>
      <c r="P148" s="200"/>
      <c r="Q148" s="201"/>
      <c r="R148" s="201"/>
      <c r="S148" s="201"/>
      <c r="T148" s="201"/>
      <c r="U148" s="200"/>
      <c r="V148" s="201"/>
      <c r="W148" s="201"/>
      <c r="X148" s="201"/>
      <c r="Y148" s="201"/>
      <c r="Z148" s="200"/>
      <c r="AA148" s="201"/>
      <c r="AB148" s="201"/>
      <c r="AC148" s="201"/>
      <c r="AD148" s="201"/>
      <c r="AE148" s="200"/>
      <c r="AF148" s="201"/>
      <c r="AG148" s="201"/>
      <c r="AH148" s="201"/>
      <c r="AI148" s="201"/>
      <c r="AJ148" s="200"/>
      <c r="AK148" s="201"/>
      <c r="AL148" s="201"/>
      <c r="AM148" s="201"/>
      <c r="AN148" s="201"/>
      <c r="AO148" s="202"/>
    </row>
    <row r="149" spans="1:41" s="30" customFormat="1" ht="19" customHeight="1">
      <c r="A149" s="198"/>
      <c r="B149" s="198"/>
      <c r="C149" s="198"/>
      <c r="D149" s="198"/>
      <c r="E149" s="199"/>
      <c r="F149" s="200"/>
      <c r="G149" s="201"/>
      <c r="H149" s="201"/>
      <c r="I149" s="201"/>
      <c r="J149" s="201"/>
      <c r="K149" s="200"/>
      <c r="L149" s="201"/>
      <c r="M149" s="201"/>
      <c r="N149" s="201"/>
      <c r="O149" s="201"/>
      <c r="P149" s="200"/>
      <c r="Q149" s="201"/>
      <c r="R149" s="201"/>
      <c r="S149" s="201"/>
      <c r="T149" s="201"/>
      <c r="U149" s="200"/>
      <c r="V149" s="201"/>
      <c r="W149" s="201"/>
      <c r="X149" s="201"/>
      <c r="Y149" s="201"/>
      <c r="Z149" s="200"/>
      <c r="AA149" s="201"/>
      <c r="AB149" s="201"/>
      <c r="AC149" s="201"/>
      <c r="AD149" s="201"/>
      <c r="AE149" s="200"/>
      <c r="AF149" s="201"/>
      <c r="AG149" s="201"/>
      <c r="AH149" s="201"/>
      <c r="AI149" s="201"/>
      <c r="AJ149" s="200"/>
      <c r="AK149" s="201"/>
      <c r="AL149" s="201"/>
      <c r="AM149" s="201"/>
      <c r="AN149" s="201"/>
      <c r="AO149" s="202"/>
    </row>
    <row r="150" spans="1:41" s="30" customFormat="1" ht="19" customHeight="1">
      <c r="A150" s="198"/>
      <c r="B150" s="198"/>
      <c r="C150" s="198"/>
      <c r="D150" s="198"/>
      <c r="E150" s="199"/>
      <c r="F150" s="200"/>
      <c r="G150" s="201"/>
      <c r="H150" s="201"/>
      <c r="I150" s="201"/>
      <c r="J150" s="201"/>
      <c r="K150" s="200"/>
      <c r="L150" s="201"/>
      <c r="M150" s="201"/>
      <c r="N150" s="201"/>
      <c r="O150" s="201"/>
      <c r="P150" s="200"/>
      <c r="Q150" s="201"/>
      <c r="R150" s="201"/>
      <c r="S150" s="201"/>
      <c r="T150" s="201"/>
      <c r="U150" s="200"/>
      <c r="V150" s="201"/>
      <c r="W150" s="201"/>
      <c r="X150" s="201"/>
      <c r="Y150" s="201"/>
      <c r="Z150" s="200"/>
      <c r="AA150" s="201"/>
      <c r="AB150" s="201"/>
      <c r="AC150" s="201"/>
      <c r="AD150" s="201"/>
      <c r="AE150" s="200"/>
      <c r="AF150" s="201"/>
      <c r="AG150" s="201"/>
      <c r="AH150" s="201"/>
      <c r="AI150" s="201"/>
      <c r="AJ150" s="200"/>
      <c r="AK150" s="201"/>
      <c r="AL150" s="201"/>
      <c r="AM150" s="201"/>
      <c r="AN150" s="201"/>
      <c r="AO150" s="202"/>
    </row>
    <row r="151" spans="1:41" s="30" customFormat="1" ht="19" customHeight="1">
      <c r="A151" s="198"/>
      <c r="B151" s="198"/>
      <c r="C151" s="198"/>
      <c r="D151" s="198"/>
      <c r="E151" s="199"/>
      <c r="F151" s="200"/>
      <c r="G151" s="201"/>
      <c r="H151" s="201"/>
      <c r="I151" s="201"/>
      <c r="J151" s="201"/>
      <c r="K151" s="200"/>
      <c r="L151" s="201"/>
      <c r="M151" s="201"/>
      <c r="N151" s="201"/>
      <c r="O151" s="201"/>
      <c r="P151" s="200"/>
      <c r="Q151" s="201"/>
      <c r="R151" s="201"/>
      <c r="S151" s="201"/>
      <c r="T151" s="201"/>
      <c r="U151" s="200"/>
      <c r="V151" s="201"/>
      <c r="W151" s="201"/>
      <c r="X151" s="201"/>
      <c r="Y151" s="201"/>
      <c r="Z151" s="200"/>
      <c r="AA151" s="201"/>
      <c r="AB151" s="201"/>
      <c r="AC151" s="201"/>
      <c r="AD151" s="201"/>
      <c r="AE151" s="200"/>
      <c r="AF151" s="201"/>
      <c r="AG151" s="201"/>
      <c r="AH151" s="201"/>
      <c r="AI151" s="201"/>
      <c r="AJ151" s="200"/>
      <c r="AK151" s="201"/>
      <c r="AL151" s="201"/>
      <c r="AM151" s="201"/>
      <c r="AN151" s="201"/>
      <c r="AO151" s="202"/>
    </row>
    <row r="152" spans="1:41" s="30" customFormat="1" ht="19" customHeight="1">
      <c r="A152" s="198"/>
      <c r="B152" s="198"/>
      <c r="C152" s="198"/>
      <c r="D152" s="198"/>
      <c r="E152" s="199"/>
      <c r="F152" s="200"/>
      <c r="G152" s="201"/>
      <c r="H152" s="201"/>
      <c r="I152" s="201"/>
      <c r="J152" s="201"/>
      <c r="K152" s="200"/>
      <c r="L152" s="201"/>
      <c r="M152" s="201"/>
      <c r="N152" s="201"/>
      <c r="O152" s="201"/>
      <c r="P152" s="200"/>
      <c r="Q152" s="201"/>
      <c r="R152" s="201"/>
      <c r="S152" s="201"/>
      <c r="T152" s="201"/>
      <c r="U152" s="200"/>
      <c r="V152" s="201"/>
      <c r="W152" s="201"/>
      <c r="X152" s="201"/>
      <c r="Y152" s="201"/>
      <c r="Z152" s="200"/>
      <c r="AA152" s="201"/>
      <c r="AB152" s="201"/>
      <c r="AC152" s="201"/>
      <c r="AD152" s="201"/>
      <c r="AE152" s="200"/>
      <c r="AF152" s="201"/>
      <c r="AG152" s="201"/>
      <c r="AH152" s="201"/>
      <c r="AI152" s="201"/>
      <c r="AJ152" s="200"/>
      <c r="AK152" s="201"/>
      <c r="AL152" s="201"/>
      <c r="AM152" s="201"/>
      <c r="AN152" s="201"/>
      <c r="AO152" s="202"/>
    </row>
    <row r="153" spans="1:41" s="30" customFormat="1" ht="19" customHeight="1">
      <c r="A153" s="198"/>
      <c r="B153" s="198"/>
      <c r="C153" s="198"/>
      <c r="D153" s="198"/>
      <c r="E153" s="199"/>
      <c r="F153" s="200"/>
      <c r="G153" s="201"/>
      <c r="H153" s="201"/>
      <c r="I153" s="201"/>
      <c r="J153" s="201"/>
      <c r="K153" s="200"/>
      <c r="L153" s="201"/>
      <c r="M153" s="201"/>
      <c r="N153" s="201"/>
      <c r="O153" s="201"/>
      <c r="P153" s="200"/>
      <c r="Q153" s="201"/>
      <c r="R153" s="201"/>
      <c r="S153" s="201"/>
      <c r="T153" s="201"/>
      <c r="U153" s="200"/>
      <c r="V153" s="201"/>
      <c r="W153" s="201"/>
      <c r="X153" s="201"/>
      <c r="Y153" s="201"/>
      <c r="Z153" s="200"/>
      <c r="AA153" s="201"/>
      <c r="AB153" s="201"/>
      <c r="AC153" s="201"/>
      <c r="AD153" s="201"/>
      <c r="AE153" s="200"/>
      <c r="AF153" s="201"/>
      <c r="AG153" s="201"/>
      <c r="AH153" s="201"/>
      <c r="AI153" s="201"/>
      <c r="AJ153" s="200"/>
      <c r="AK153" s="201"/>
      <c r="AL153" s="201"/>
      <c r="AM153" s="201"/>
      <c r="AN153" s="201"/>
      <c r="AO153" s="202"/>
    </row>
    <row r="154" spans="1:41" s="30" customFormat="1" ht="19" customHeight="1">
      <c r="A154" s="198"/>
      <c r="B154" s="198"/>
      <c r="C154" s="198"/>
      <c r="D154" s="198"/>
      <c r="E154" s="199"/>
      <c r="F154" s="200"/>
      <c r="G154" s="201"/>
      <c r="H154" s="201"/>
      <c r="I154" s="201"/>
      <c r="J154" s="201"/>
      <c r="K154" s="200"/>
      <c r="L154" s="201"/>
      <c r="M154" s="201"/>
      <c r="N154" s="201"/>
      <c r="O154" s="201"/>
      <c r="P154" s="200"/>
      <c r="Q154" s="201"/>
      <c r="R154" s="201"/>
      <c r="S154" s="201"/>
      <c r="T154" s="201"/>
      <c r="U154" s="200"/>
      <c r="V154" s="201"/>
      <c r="W154" s="201"/>
      <c r="X154" s="201"/>
      <c r="Y154" s="201"/>
      <c r="Z154" s="200"/>
      <c r="AA154" s="201"/>
      <c r="AB154" s="201"/>
      <c r="AC154" s="201"/>
      <c r="AD154" s="201"/>
      <c r="AE154" s="200"/>
      <c r="AF154" s="201"/>
      <c r="AG154" s="201"/>
      <c r="AH154" s="201"/>
      <c r="AI154" s="201"/>
      <c r="AJ154" s="200"/>
      <c r="AK154" s="201"/>
      <c r="AL154" s="201"/>
      <c r="AM154" s="201"/>
      <c r="AN154" s="201"/>
      <c r="AO154" s="202"/>
    </row>
    <row r="155" spans="1:41" s="30" customFormat="1" ht="19" customHeight="1">
      <c r="A155" s="198"/>
      <c r="B155" s="198"/>
      <c r="C155" s="198"/>
      <c r="D155" s="198"/>
      <c r="E155" s="199"/>
      <c r="F155" s="200"/>
      <c r="G155" s="201"/>
      <c r="H155" s="201"/>
      <c r="I155" s="201"/>
      <c r="J155" s="201"/>
      <c r="K155" s="200"/>
      <c r="L155" s="201"/>
      <c r="M155" s="201"/>
      <c r="N155" s="201"/>
      <c r="O155" s="201"/>
      <c r="P155" s="200"/>
      <c r="Q155" s="201"/>
      <c r="R155" s="201"/>
      <c r="S155" s="201"/>
      <c r="T155" s="201"/>
      <c r="U155" s="200"/>
      <c r="V155" s="201"/>
      <c r="W155" s="201"/>
      <c r="X155" s="201"/>
      <c r="Y155" s="201"/>
      <c r="Z155" s="200"/>
      <c r="AA155" s="201"/>
      <c r="AB155" s="201"/>
      <c r="AC155" s="201"/>
      <c r="AD155" s="201"/>
      <c r="AE155" s="200"/>
      <c r="AF155" s="201"/>
      <c r="AG155" s="201"/>
      <c r="AH155" s="201"/>
      <c r="AI155" s="201"/>
      <c r="AJ155" s="200"/>
      <c r="AK155" s="201"/>
      <c r="AL155" s="201"/>
      <c r="AM155" s="201"/>
      <c r="AN155" s="201"/>
      <c r="AO155" s="202"/>
    </row>
    <row r="156" spans="1:41" s="30" customFormat="1" ht="19" customHeight="1">
      <c r="A156" s="198"/>
      <c r="B156" s="198"/>
      <c r="C156" s="198"/>
      <c r="D156" s="198"/>
      <c r="E156" s="199"/>
      <c r="F156" s="200"/>
      <c r="G156" s="201"/>
      <c r="H156" s="201"/>
      <c r="I156" s="201"/>
      <c r="J156" s="201"/>
      <c r="K156" s="200"/>
      <c r="L156" s="201"/>
      <c r="M156" s="201"/>
      <c r="N156" s="201"/>
      <c r="O156" s="201"/>
      <c r="P156" s="200"/>
      <c r="Q156" s="201"/>
      <c r="R156" s="201"/>
      <c r="S156" s="201"/>
      <c r="T156" s="201"/>
      <c r="U156" s="200"/>
      <c r="V156" s="201"/>
      <c r="W156" s="201"/>
      <c r="X156" s="201"/>
      <c r="Y156" s="201"/>
      <c r="Z156" s="200"/>
      <c r="AA156" s="201"/>
      <c r="AB156" s="201"/>
      <c r="AC156" s="201"/>
      <c r="AD156" s="201"/>
      <c r="AE156" s="200"/>
      <c r="AF156" s="201"/>
      <c r="AG156" s="201"/>
      <c r="AH156" s="201"/>
      <c r="AI156" s="201"/>
      <c r="AJ156" s="200"/>
      <c r="AK156" s="201"/>
      <c r="AL156" s="201"/>
      <c r="AM156" s="201"/>
      <c r="AN156" s="201"/>
      <c r="AO156" s="202"/>
    </row>
    <row r="157" spans="1:41" s="30" customFormat="1" ht="19" customHeight="1">
      <c r="A157" s="198"/>
      <c r="B157" s="198"/>
      <c r="C157" s="198"/>
      <c r="D157" s="198"/>
      <c r="E157" s="199"/>
      <c r="F157" s="200"/>
      <c r="G157" s="201"/>
      <c r="H157" s="201"/>
      <c r="I157" s="201"/>
      <c r="J157" s="201"/>
      <c r="K157" s="200"/>
      <c r="L157" s="201"/>
      <c r="M157" s="201"/>
      <c r="N157" s="201"/>
      <c r="O157" s="201"/>
      <c r="P157" s="200"/>
      <c r="Q157" s="201"/>
      <c r="R157" s="201"/>
      <c r="S157" s="201"/>
      <c r="T157" s="201"/>
      <c r="U157" s="200"/>
      <c r="V157" s="201"/>
      <c r="W157" s="201"/>
      <c r="X157" s="201"/>
      <c r="Y157" s="201"/>
      <c r="Z157" s="200"/>
      <c r="AA157" s="201"/>
      <c r="AB157" s="201"/>
      <c r="AC157" s="201"/>
      <c r="AD157" s="201"/>
      <c r="AE157" s="200"/>
      <c r="AF157" s="201"/>
      <c r="AG157" s="201"/>
      <c r="AH157" s="201"/>
      <c r="AI157" s="201"/>
      <c r="AJ157" s="200"/>
      <c r="AK157" s="201"/>
      <c r="AL157" s="201"/>
      <c r="AM157" s="201"/>
      <c r="AN157" s="201"/>
      <c r="AO157" s="202"/>
    </row>
    <row r="158" spans="1:41" s="30" customFormat="1" ht="19" customHeight="1">
      <c r="A158" s="198"/>
      <c r="B158" s="198"/>
      <c r="C158" s="198"/>
      <c r="D158" s="198"/>
      <c r="E158" s="199"/>
      <c r="F158" s="200"/>
      <c r="G158" s="201"/>
      <c r="H158" s="201"/>
      <c r="I158" s="201"/>
      <c r="J158" s="201"/>
      <c r="K158" s="200"/>
      <c r="L158" s="201"/>
      <c r="M158" s="201"/>
      <c r="N158" s="201"/>
      <c r="O158" s="201"/>
      <c r="P158" s="200"/>
      <c r="Q158" s="201"/>
      <c r="R158" s="201"/>
      <c r="S158" s="201"/>
      <c r="T158" s="201"/>
      <c r="U158" s="200"/>
      <c r="V158" s="201"/>
      <c r="W158" s="201"/>
      <c r="X158" s="201"/>
      <c r="Y158" s="201"/>
      <c r="Z158" s="200"/>
      <c r="AA158" s="201"/>
      <c r="AB158" s="201"/>
      <c r="AC158" s="201"/>
      <c r="AD158" s="201"/>
      <c r="AE158" s="200"/>
      <c r="AF158" s="201"/>
      <c r="AG158" s="201"/>
      <c r="AH158" s="201"/>
      <c r="AI158" s="201"/>
      <c r="AJ158" s="200"/>
      <c r="AK158" s="201"/>
      <c r="AL158" s="201"/>
      <c r="AM158" s="201"/>
      <c r="AN158" s="201"/>
      <c r="AO158" s="202"/>
    </row>
    <row r="159" spans="1:41" s="30" customFormat="1" ht="19" customHeight="1">
      <c r="A159" s="198"/>
      <c r="B159" s="198"/>
      <c r="C159" s="198"/>
      <c r="D159" s="198"/>
      <c r="E159" s="199"/>
      <c r="F159" s="200"/>
      <c r="G159" s="201"/>
      <c r="H159" s="201"/>
      <c r="I159" s="201"/>
      <c r="J159" s="201"/>
      <c r="K159" s="200"/>
      <c r="L159" s="201"/>
      <c r="M159" s="201"/>
      <c r="N159" s="201"/>
      <c r="O159" s="201"/>
      <c r="P159" s="200"/>
      <c r="Q159" s="201"/>
      <c r="R159" s="201"/>
      <c r="S159" s="201"/>
      <c r="T159" s="201"/>
      <c r="U159" s="200"/>
      <c r="V159" s="201"/>
      <c r="W159" s="201"/>
      <c r="X159" s="201"/>
      <c r="Y159" s="201"/>
      <c r="Z159" s="200"/>
      <c r="AA159" s="201"/>
      <c r="AB159" s="201"/>
      <c r="AC159" s="201"/>
      <c r="AD159" s="201"/>
      <c r="AE159" s="200"/>
      <c r="AF159" s="201"/>
      <c r="AG159" s="201"/>
      <c r="AH159" s="201"/>
      <c r="AI159" s="201"/>
      <c r="AJ159" s="200"/>
      <c r="AK159" s="201"/>
      <c r="AL159" s="201"/>
      <c r="AM159" s="201"/>
      <c r="AN159" s="201"/>
      <c r="AO159" s="202"/>
    </row>
    <row r="160" spans="1:41" s="30" customFormat="1" ht="19" customHeight="1">
      <c r="A160" s="198"/>
      <c r="B160" s="198"/>
      <c r="C160" s="198"/>
      <c r="D160" s="198"/>
      <c r="E160" s="199"/>
      <c r="F160" s="200"/>
      <c r="G160" s="201"/>
      <c r="H160" s="201"/>
      <c r="I160" s="201"/>
      <c r="J160" s="201"/>
      <c r="K160" s="200"/>
      <c r="L160" s="201"/>
      <c r="M160" s="201"/>
      <c r="N160" s="201"/>
      <c r="O160" s="201"/>
      <c r="P160" s="200"/>
      <c r="Q160" s="201"/>
      <c r="R160" s="201"/>
      <c r="S160" s="201"/>
      <c r="T160" s="201"/>
      <c r="U160" s="200"/>
      <c r="V160" s="201"/>
      <c r="W160" s="201"/>
      <c r="X160" s="201"/>
      <c r="Y160" s="201"/>
      <c r="Z160" s="200"/>
      <c r="AA160" s="201"/>
      <c r="AB160" s="201"/>
      <c r="AC160" s="201"/>
      <c r="AD160" s="201"/>
      <c r="AE160" s="200"/>
      <c r="AF160" s="201"/>
      <c r="AG160" s="201"/>
      <c r="AH160" s="201"/>
      <c r="AI160" s="201"/>
      <c r="AJ160" s="200"/>
      <c r="AK160" s="201"/>
      <c r="AL160" s="201"/>
      <c r="AM160" s="201"/>
      <c r="AN160" s="201"/>
      <c r="AO160" s="202"/>
    </row>
    <row r="161" spans="1:41" s="30" customFormat="1" ht="19" customHeight="1">
      <c r="A161" s="198"/>
      <c r="B161" s="198"/>
      <c r="C161" s="198"/>
      <c r="D161" s="198"/>
      <c r="E161" s="199"/>
      <c r="F161" s="200"/>
      <c r="G161" s="201"/>
      <c r="H161" s="201"/>
      <c r="I161" s="201"/>
      <c r="J161" s="201"/>
      <c r="K161" s="200"/>
      <c r="L161" s="201"/>
      <c r="M161" s="201"/>
      <c r="N161" s="201"/>
      <c r="O161" s="201"/>
      <c r="P161" s="200"/>
      <c r="Q161" s="201"/>
      <c r="R161" s="201"/>
      <c r="S161" s="201"/>
      <c r="T161" s="201"/>
      <c r="U161" s="200"/>
      <c r="V161" s="201"/>
      <c r="W161" s="201"/>
      <c r="X161" s="201"/>
      <c r="Y161" s="201"/>
      <c r="Z161" s="200"/>
      <c r="AA161" s="201"/>
      <c r="AB161" s="201"/>
      <c r="AC161" s="201"/>
      <c r="AD161" s="201"/>
      <c r="AE161" s="200"/>
      <c r="AF161" s="201"/>
      <c r="AG161" s="201"/>
      <c r="AH161" s="201"/>
      <c r="AI161" s="201"/>
      <c r="AJ161" s="200"/>
      <c r="AK161" s="201"/>
      <c r="AL161" s="201"/>
      <c r="AM161" s="201"/>
      <c r="AN161" s="201"/>
      <c r="AO161" s="202"/>
    </row>
    <row r="162" spans="1:41" s="30" customFormat="1" ht="19" customHeight="1">
      <c r="A162" s="198"/>
      <c r="B162" s="198"/>
      <c r="C162" s="198"/>
      <c r="D162" s="198"/>
      <c r="E162" s="199"/>
      <c r="F162" s="200"/>
      <c r="G162" s="201"/>
      <c r="H162" s="201"/>
      <c r="I162" s="201"/>
      <c r="J162" s="201"/>
      <c r="K162" s="200"/>
      <c r="L162" s="201"/>
      <c r="M162" s="201"/>
      <c r="N162" s="201"/>
      <c r="O162" s="201"/>
      <c r="P162" s="200"/>
      <c r="Q162" s="201"/>
      <c r="R162" s="201"/>
      <c r="S162" s="201"/>
      <c r="T162" s="201"/>
      <c r="U162" s="200"/>
      <c r="V162" s="201"/>
      <c r="W162" s="201"/>
      <c r="X162" s="201"/>
      <c r="Y162" s="201"/>
      <c r="Z162" s="200"/>
      <c r="AA162" s="201"/>
      <c r="AB162" s="201"/>
      <c r="AC162" s="201"/>
      <c r="AD162" s="201"/>
      <c r="AE162" s="200"/>
      <c r="AF162" s="201"/>
      <c r="AG162" s="201"/>
      <c r="AH162" s="201"/>
      <c r="AI162" s="201"/>
      <c r="AJ162" s="200"/>
      <c r="AK162" s="201"/>
      <c r="AL162" s="201"/>
      <c r="AM162" s="201"/>
      <c r="AN162" s="201"/>
      <c r="AO162" s="202"/>
    </row>
    <row r="163" spans="1:41" s="30" customFormat="1" ht="19" customHeight="1">
      <c r="A163" s="198"/>
      <c r="B163" s="198"/>
      <c r="C163" s="198"/>
      <c r="D163" s="198"/>
      <c r="E163" s="199"/>
      <c r="F163" s="200"/>
      <c r="G163" s="201"/>
      <c r="H163" s="201"/>
      <c r="I163" s="201"/>
      <c r="J163" s="201"/>
      <c r="K163" s="200"/>
      <c r="L163" s="201"/>
      <c r="M163" s="201"/>
      <c r="N163" s="201"/>
      <c r="O163" s="201"/>
      <c r="P163" s="200"/>
      <c r="Q163" s="201"/>
      <c r="R163" s="201"/>
      <c r="S163" s="201"/>
      <c r="T163" s="201"/>
      <c r="U163" s="200"/>
      <c r="V163" s="201"/>
      <c r="W163" s="201"/>
      <c r="X163" s="201"/>
      <c r="Y163" s="201"/>
      <c r="Z163" s="200"/>
      <c r="AA163" s="201"/>
      <c r="AB163" s="201"/>
      <c r="AC163" s="201"/>
      <c r="AD163" s="201"/>
      <c r="AE163" s="200"/>
      <c r="AF163" s="201"/>
      <c r="AG163" s="201"/>
      <c r="AH163" s="201"/>
      <c r="AI163" s="201"/>
      <c r="AJ163" s="200"/>
      <c r="AK163" s="201"/>
      <c r="AL163" s="201"/>
      <c r="AM163" s="201"/>
      <c r="AN163" s="201"/>
      <c r="AO163" s="202"/>
    </row>
    <row r="164" spans="1:41" s="30" customFormat="1" ht="19" customHeight="1">
      <c r="A164" s="198"/>
      <c r="B164" s="198"/>
      <c r="C164" s="198"/>
      <c r="D164" s="198"/>
      <c r="E164" s="199"/>
      <c r="F164" s="200"/>
      <c r="G164" s="201"/>
      <c r="H164" s="201"/>
      <c r="I164" s="201"/>
      <c r="J164" s="201"/>
      <c r="K164" s="200"/>
      <c r="L164" s="201"/>
      <c r="M164" s="201"/>
      <c r="N164" s="201"/>
      <c r="O164" s="201"/>
      <c r="P164" s="200"/>
      <c r="Q164" s="201"/>
      <c r="R164" s="201"/>
      <c r="S164" s="201"/>
      <c r="T164" s="201"/>
      <c r="U164" s="200"/>
      <c r="V164" s="201"/>
      <c r="W164" s="201"/>
      <c r="X164" s="201"/>
      <c r="Y164" s="201"/>
      <c r="Z164" s="200"/>
      <c r="AA164" s="201"/>
      <c r="AB164" s="201"/>
      <c r="AC164" s="201"/>
      <c r="AD164" s="201"/>
      <c r="AE164" s="200"/>
      <c r="AF164" s="201"/>
      <c r="AG164" s="201"/>
      <c r="AH164" s="201"/>
      <c r="AI164" s="201"/>
      <c r="AJ164" s="200"/>
      <c r="AK164" s="201"/>
      <c r="AL164" s="201"/>
      <c r="AM164" s="201"/>
      <c r="AN164" s="201"/>
      <c r="AO164" s="202"/>
    </row>
    <row r="165" spans="1:41" s="30" customFormat="1" ht="19" customHeight="1">
      <c r="A165" s="198"/>
      <c r="B165" s="198"/>
      <c r="C165" s="198"/>
      <c r="D165" s="198"/>
      <c r="E165" s="199"/>
      <c r="F165" s="200"/>
      <c r="G165" s="201"/>
      <c r="H165" s="201"/>
      <c r="I165" s="201"/>
      <c r="J165" s="201"/>
      <c r="K165" s="200"/>
      <c r="L165" s="201"/>
      <c r="M165" s="201"/>
      <c r="N165" s="201"/>
      <c r="O165" s="201"/>
      <c r="P165" s="200"/>
      <c r="Q165" s="201"/>
      <c r="R165" s="201"/>
      <c r="S165" s="201"/>
      <c r="T165" s="201"/>
      <c r="U165" s="200"/>
      <c r="V165" s="201"/>
      <c r="W165" s="201"/>
      <c r="X165" s="201"/>
      <c r="Y165" s="201"/>
      <c r="Z165" s="200"/>
      <c r="AA165" s="201"/>
      <c r="AB165" s="201"/>
      <c r="AC165" s="201"/>
      <c r="AD165" s="201"/>
      <c r="AE165" s="200"/>
      <c r="AF165" s="201"/>
      <c r="AG165" s="201"/>
      <c r="AH165" s="201"/>
      <c r="AI165" s="201"/>
      <c r="AJ165" s="200"/>
      <c r="AK165" s="201"/>
      <c r="AL165" s="201"/>
      <c r="AM165" s="201"/>
      <c r="AN165" s="201"/>
      <c r="AO165" s="202"/>
    </row>
    <row r="166" spans="1:41" s="30" customFormat="1" ht="19" customHeight="1">
      <c r="A166" s="198"/>
      <c r="B166" s="198"/>
      <c r="C166" s="198"/>
      <c r="D166" s="198"/>
      <c r="E166" s="199"/>
      <c r="F166" s="200"/>
      <c r="G166" s="201"/>
      <c r="H166" s="201"/>
      <c r="I166" s="201"/>
      <c r="J166" s="201"/>
      <c r="K166" s="200"/>
      <c r="L166" s="201"/>
      <c r="M166" s="201"/>
      <c r="N166" s="201"/>
      <c r="O166" s="201"/>
      <c r="P166" s="200"/>
      <c r="Q166" s="201"/>
      <c r="R166" s="201"/>
      <c r="S166" s="201"/>
      <c r="T166" s="201"/>
      <c r="U166" s="200"/>
      <c r="V166" s="201"/>
      <c r="W166" s="201"/>
      <c r="X166" s="201"/>
      <c r="Y166" s="201"/>
      <c r="Z166" s="200"/>
      <c r="AA166" s="201"/>
      <c r="AB166" s="201"/>
      <c r="AC166" s="201"/>
      <c r="AD166" s="201"/>
      <c r="AE166" s="200"/>
      <c r="AF166" s="201"/>
      <c r="AG166" s="201"/>
      <c r="AH166" s="201"/>
      <c r="AI166" s="201"/>
      <c r="AJ166" s="200"/>
      <c r="AK166" s="201"/>
      <c r="AL166" s="201"/>
      <c r="AM166" s="201"/>
      <c r="AN166" s="201"/>
      <c r="AO166" s="202"/>
    </row>
    <row r="167" spans="1:41" s="30" customFormat="1" ht="19" customHeight="1">
      <c r="A167" s="198"/>
      <c r="B167" s="198"/>
      <c r="C167" s="198"/>
      <c r="D167" s="198"/>
      <c r="E167" s="199"/>
      <c r="F167" s="200"/>
      <c r="G167" s="201"/>
      <c r="H167" s="201"/>
      <c r="I167" s="201"/>
      <c r="J167" s="201"/>
      <c r="K167" s="200"/>
      <c r="L167" s="201"/>
      <c r="M167" s="201"/>
      <c r="N167" s="201"/>
      <c r="O167" s="201"/>
      <c r="P167" s="200"/>
      <c r="Q167" s="201"/>
      <c r="R167" s="201"/>
      <c r="S167" s="201"/>
      <c r="T167" s="201"/>
      <c r="U167" s="200"/>
      <c r="V167" s="201"/>
      <c r="W167" s="201"/>
      <c r="X167" s="201"/>
      <c r="Y167" s="201"/>
      <c r="Z167" s="200"/>
      <c r="AA167" s="201"/>
      <c r="AB167" s="201"/>
      <c r="AC167" s="201"/>
      <c r="AD167" s="201"/>
      <c r="AE167" s="200"/>
      <c r="AF167" s="201"/>
      <c r="AG167" s="201"/>
      <c r="AH167" s="201"/>
      <c r="AI167" s="201"/>
      <c r="AJ167" s="200"/>
      <c r="AK167" s="201"/>
      <c r="AL167" s="201"/>
      <c r="AM167" s="201"/>
      <c r="AN167" s="201"/>
      <c r="AO167" s="202"/>
    </row>
    <row r="168" spans="1:41" s="30" customFormat="1" ht="19" customHeight="1">
      <c r="A168" s="198"/>
      <c r="B168" s="198"/>
      <c r="C168" s="198"/>
      <c r="D168" s="198"/>
      <c r="E168" s="199"/>
      <c r="F168" s="200"/>
      <c r="G168" s="201"/>
      <c r="H168" s="201"/>
      <c r="I168" s="201"/>
      <c r="J168" s="201"/>
      <c r="K168" s="200"/>
      <c r="L168" s="201"/>
      <c r="M168" s="201"/>
      <c r="N168" s="201"/>
      <c r="O168" s="201"/>
      <c r="P168" s="200"/>
      <c r="Q168" s="201"/>
      <c r="R168" s="201"/>
      <c r="S168" s="201"/>
      <c r="T168" s="201"/>
      <c r="U168" s="200"/>
      <c r="V168" s="201"/>
      <c r="W168" s="201"/>
      <c r="X168" s="201"/>
      <c r="Y168" s="201"/>
      <c r="Z168" s="200"/>
      <c r="AA168" s="201"/>
      <c r="AB168" s="201"/>
      <c r="AC168" s="201"/>
      <c r="AD168" s="201"/>
      <c r="AE168" s="200"/>
      <c r="AF168" s="201"/>
      <c r="AG168" s="201"/>
      <c r="AH168" s="201"/>
      <c r="AI168" s="201"/>
      <c r="AJ168" s="200"/>
      <c r="AK168" s="201"/>
      <c r="AL168" s="201"/>
      <c r="AM168" s="201"/>
      <c r="AN168" s="201"/>
      <c r="AO168" s="202"/>
    </row>
    <row r="169" spans="1:41" s="30" customFormat="1" ht="19" customHeight="1">
      <c r="A169" s="198"/>
      <c r="B169" s="198"/>
      <c r="C169" s="198"/>
      <c r="D169" s="198"/>
      <c r="E169" s="199"/>
      <c r="F169" s="200"/>
      <c r="G169" s="201"/>
      <c r="H169" s="201"/>
      <c r="I169" s="201"/>
      <c r="J169" s="201"/>
      <c r="K169" s="200"/>
      <c r="L169" s="201"/>
      <c r="M169" s="201"/>
      <c r="N169" s="201"/>
      <c r="O169" s="201"/>
      <c r="P169" s="200"/>
      <c r="Q169" s="201"/>
      <c r="R169" s="201"/>
      <c r="S169" s="201"/>
      <c r="T169" s="201"/>
      <c r="U169" s="200"/>
      <c r="V169" s="201"/>
      <c r="W169" s="201"/>
      <c r="X169" s="201"/>
      <c r="Y169" s="201"/>
      <c r="Z169" s="200"/>
      <c r="AA169" s="201"/>
      <c r="AB169" s="201"/>
      <c r="AC169" s="201"/>
      <c r="AD169" s="201"/>
      <c r="AE169" s="200"/>
      <c r="AF169" s="201"/>
      <c r="AG169" s="201"/>
      <c r="AH169" s="201"/>
      <c r="AI169" s="201"/>
      <c r="AJ169" s="200"/>
      <c r="AK169" s="201"/>
      <c r="AL169" s="201"/>
      <c r="AM169" s="201"/>
      <c r="AN169" s="201"/>
      <c r="AO169" s="202"/>
    </row>
    <row r="170" spans="1:41" s="30" customFormat="1" ht="19" customHeight="1">
      <c r="A170" s="198"/>
      <c r="B170" s="198"/>
      <c r="C170" s="198"/>
      <c r="D170" s="198"/>
      <c r="E170" s="199"/>
      <c r="F170" s="200"/>
      <c r="G170" s="201"/>
      <c r="H170" s="201"/>
      <c r="I170" s="201"/>
      <c r="J170" s="201"/>
      <c r="K170" s="200"/>
      <c r="L170" s="201"/>
      <c r="M170" s="201"/>
      <c r="N170" s="201"/>
      <c r="O170" s="201"/>
      <c r="P170" s="200"/>
      <c r="Q170" s="201"/>
      <c r="R170" s="201"/>
      <c r="S170" s="201"/>
      <c r="T170" s="201"/>
      <c r="U170" s="200"/>
      <c r="V170" s="201"/>
      <c r="W170" s="201"/>
      <c r="X170" s="201"/>
      <c r="Y170" s="201"/>
      <c r="Z170" s="200"/>
      <c r="AA170" s="201"/>
      <c r="AB170" s="201"/>
      <c r="AC170" s="201"/>
      <c r="AD170" s="201"/>
      <c r="AE170" s="200"/>
      <c r="AF170" s="201"/>
      <c r="AG170" s="201"/>
      <c r="AH170" s="201"/>
      <c r="AI170" s="201"/>
      <c r="AJ170" s="200"/>
      <c r="AK170" s="201"/>
      <c r="AL170" s="201"/>
      <c r="AM170" s="201"/>
      <c r="AN170" s="201"/>
      <c r="AO170" s="202"/>
    </row>
    <row r="171" spans="1:41" s="30" customFormat="1" ht="19" customHeight="1">
      <c r="A171" s="198"/>
      <c r="B171" s="198"/>
      <c r="C171" s="198"/>
      <c r="D171" s="198"/>
      <c r="E171" s="199"/>
      <c r="F171" s="200"/>
      <c r="G171" s="201"/>
      <c r="H171" s="201"/>
      <c r="I171" s="201"/>
      <c r="J171" s="201"/>
      <c r="K171" s="200"/>
      <c r="L171" s="201"/>
      <c r="M171" s="201"/>
      <c r="N171" s="201"/>
      <c r="O171" s="201"/>
      <c r="P171" s="200"/>
      <c r="Q171" s="201"/>
      <c r="R171" s="201"/>
      <c r="S171" s="201"/>
      <c r="T171" s="201"/>
      <c r="U171" s="200"/>
      <c r="V171" s="201"/>
      <c r="W171" s="201"/>
      <c r="X171" s="201"/>
      <c r="Y171" s="201"/>
      <c r="Z171" s="200"/>
      <c r="AA171" s="201"/>
      <c r="AB171" s="201"/>
      <c r="AC171" s="201"/>
      <c r="AD171" s="201"/>
      <c r="AE171" s="200"/>
      <c r="AF171" s="201"/>
      <c r="AG171" s="201"/>
      <c r="AH171" s="201"/>
      <c r="AI171" s="201"/>
      <c r="AJ171" s="200"/>
      <c r="AK171" s="201"/>
      <c r="AL171" s="201"/>
      <c r="AM171" s="201"/>
      <c r="AN171" s="201"/>
      <c r="AO171" s="202"/>
    </row>
    <row r="172" spans="1:41" s="30" customFormat="1" ht="19" customHeight="1">
      <c r="A172" s="198"/>
      <c r="B172" s="198"/>
      <c r="C172" s="198"/>
      <c r="D172" s="198"/>
      <c r="E172" s="199"/>
      <c r="F172" s="200"/>
      <c r="G172" s="201"/>
      <c r="H172" s="201"/>
      <c r="I172" s="201"/>
      <c r="J172" s="201"/>
      <c r="K172" s="200"/>
      <c r="L172" s="201"/>
      <c r="M172" s="201"/>
      <c r="N172" s="201"/>
      <c r="O172" s="201"/>
      <c r="P172" s="200"/>
      <c r="Q172" s="201"/>
      <c r="R172" s="201"/>
      <c r="S172" s="201"/>
      <c r="T172" s="201"/>
      <c r="U172" s="200"/>
      <c r="V172" s="201"/>
      <c r="W172" s="201"/>
      <c r="X172" s="201"/>
      <c r="Y172" s="201"/>
      <c r="Z172" s="200"/>
      <c r="AA172" s="201"/>
      <c r="AB172" s="201"/>
      <c r="AC172" s="201"/>
      <c r="AD172" s="201"/>
      <c r="AE172" s="200"/>
      <c r="AF172" s="201"/>
      <c r="AG172" s="201"/>
      <c r="AH172" s="201"/>
      <c r="AI172" s="201"/>
      <c r="AJ172" s="200"/>
      <c r="AK172" s="201"/>
      <c r="AL172" s="201"/>
      <c r="AM172" s="201"/>
      <c r="AN172" s="201"/>
      <c r="AO172" s="202"/>
    </row>
    <row r="173" spans="1:41" s="30" customFormat="1" ht="19" customHeight="1">
      <c r="A173" s="198"/>
      <c r="B173" s="198"/>
      <c r="C173" s="198"/>
      <c r="D173" s="198"/>
      <c r="E173" s="199"/>
      <c r="F173" s="200"/>
      <c r="G173" s="201"/>
      <c r="H173" s="201"/>
      <c r="I173" s="201"/>
      <c r="J173" s="201"/>
      <c r="K173" s="200"/>
      <c r="L173" s="201"/>
      <c r="M173" s="201"/>
      <c r="N173" s="201"/>
      <c r="O173" s="201"/>
      <c r="P173" s="200"/>
      <c r="Q173" s="201"/>
      <c r="R173" s="201"/>
      <c r="S173" s="201"/>
      <c r="T173" s="201"/>
      <c r="U173" s="200"/>
      <c r="V173" s="201"/>
      <c r="W173" s="201"/>
      <c r="X173" s="201"/>
      <c r="Y173" s="201"/>
      <c r="Z173" s="200"/>
      <c r="AA173" s="201"/>
      <c r="AB173" s="201"/>
      <c r="AC173" s="201"/>
      <c r="AD173" s="201"/>
      <c r="AE173" s="200"/>
      <c r="AF173" s="201"/>
      <c r="AG173" s="201"/>
      <c r="AH173" s="201"/>
      <c r="AI173" s="201"/>
      <c r="AJ173" s="200"/>
      <c r="AK173" s="201"/>
      <c r="AL173" s="201"/>
      <c r="AM173" s="201"/>
      <c r="AN173" s="201"/>
      <c r="AO173" s="202"/>
    </row>
    <row r="174" spans="1:41" s="30" customFormat="1" ht="19" customHeight="1">
      <c r="A174" s="198"/>
      <c r="B174" s="198"/>
      <c r="C174" s="198"/>
      <c r="D174" s="198"/>
      <c r="E174" s="199"/>
      <c r="F174" s="200"/>
      <c r="G174" s="201"/>
      <c r="H174" s="201"/>
      <c r="I174" s="201"/>
      <c r="J174" s="201"/>
      <c r="K174" s="200"/>
      <c r="L174" s="201"/>
      <c r="M174" s="201"/>
      <c r="N174" s="201"/>
      <c r="O174" s="201"/>
      <c r="P174" s="200"/>
      <c r="Q174" s="201"/>
      <c r="R174" s="201"/>
      <c r="S174" s="201"/>
      <c r="T174" s="201"/>
      <c r="U174" s="200"/>
      <c r="V174" s="201"/>
      <c r="W174" s="201"/>
      <c r="X174" s="201"/>
      <c r="Y174" s="201"/>
      <c r="Z174" s="200"/>
      <c r="AA174" s="201"/>
      <c r="AB174" s="201"/>
      <c r="AC174" s="201"/>
      <c r="AD174" s="201"/>
      <c r="AE174" s="200"/>
      <c r="AF174" s="201"/>
      <c r="AG174" s="201"/>
      <c r="AH174" s="201"/>
      <c r="AI174" s="201"/>
      <c r="AJ174" s="200"/>
      <c r="AK174" s="201"/>
      <c r="AL174" s="201"/>
      <c r="AM174" s="201"/>
      <c r="AN174" s="201"/>
      <c r="AO174" s="202"/>
    </row>
    <row r="175" spans="1:41" s="30" customFormat="1" ht="19" customHeight="1">
      <c r="A175" s="198"/>
      <c r="B175" s="198"/>
      <c r="C175" s="198"/>
      <c r="D175" s="198"/>
      <c r="E175" s="199"/>
      <c r="F175" s="200"/>
      <c r="G175" s="201"/>
      <c r="H175" s="201"/>
      <c r="I175" s="201"/>
      <c r="J175" s="201"/>
      <c r="K175" s="200"/>
      <c r="L175" s="201"/>
      <c r="M175" s="201"/>
      <c r="N175" s="201"/>
      <c r="O175" s="201"/>
      <c r="P175" s="200"/>
      <c r="Q175" s="201"/>
      <c r="R175" s="201"/>
      <c r="S175" s="201"/>
      <c r="T175" s="201"/>
      <c r="U175" s="200"/>
      <c r="V175" s="201"/>
      <c r="W175" s="201"/>
      <c r="X175" s="201"/>
      <c r="Y175" s="201"/>
      <c r="Z175" s="200"/>
      <c r="AA175" s="201"/>
      <c r="AB175" s="201"/>
      <c r="AC175" s="201"/>
      <c r="AD175" s="201"/>
      <c r="AE175" s="200"/>
      <c r="AF175" s="201"/>
      <c r="AG175" s="201"/>
      <c r="AH175" s="201"/>
      <c r="AI175" s="201"/>
      <c r="AJ175" s="200"/>
      <c r="AK175" s="201"/>
      <c r="AL175" s="201"/>
      <c r="AM175" s="201"/>
      <c r="AN175" s="201"/>
      <c r="AO175" s="202"/>
    </row>
    <row r="176" spans="1:41" s="30" customFormat="1" ht="19" customHeight="1">
      <c r="A176" s="198"/>
      <c r="B176" s="198"/>
      <c r="C176" s="198"/>
      <c r="D176" s="198"/>
      <c r="E176" s="199"/>
      <c r="F176" s="200"/>
      <c r="G176" s="201"/>
      <c r="H176" s="201"/>
      <c r="I176" s="201"/>
      <c r="J176" s="201"/>
      <c r="K176" s="200"/>
      <c r="L176" s="201"/>
      <c r="M176" s="201"/>
      <c r="N176" s="201"/>
      <c r="O176" s="201"/>
      <c r="P176" s="200"/>
      <c r="Q176" s="201"/>
      <c r="R176" s="201"/>
      <c r="S176" s="201"/>
      <c r="T176" s="201"/>
      <c r="U176" s="200"/>
      <c r="V176" s="201"/>
      <c r="W176" s="201"/>
      <c r="X176" s="201"/>
      <c r="Y176" s="201"/>
      <c r="Z176" s="200"/>
      <c r="AA176" s="201"/>
      <c r="AB176" s="201"/>
      <c r="AC176" s="201"/>
      <c r="AD176" s="201"/>
      <c r="AE176" s="200"/>
      <c r="AF176" s="201"/>
      <c r="AG176" s="201"/>
      <c r="AH176" s="201"/>
      <c r="AI176" s="201"/>
      <c r="AJ176" s="200"/>
      <c r="AK176" s="201"/>
      <c r="AL176" s="201"/>
      <c r="AM176" s="201"/>
      <c r="AN176" s="201"/>
      <c r="AO176" s="202"/>
    </row>
    <row r="177" spans="1:41" s="30" customFormat="1" ht="19" customHeight="1">
      <c r="A177" s="198"/>
      <c r="B177" s="198"/>
      <c r="C177" s="198"/>
      <c r="D177" s="198"/>
      <c r="E177" s="199"/>
      <c r="F177" s="200"/>
      <c r="G177" s="201"/>
      <c r="H177" s="201"/>
      <c r="I177" s="201"/>
      <c r="J177" s="201"/>
      <c r="K177" s="200"/>
      <c r="L177" s="201"/>
      <c r="M177" s="201"/>
      <c r="N177" s="201"/>
      <c r="O177" s="201"/>
      <c r="P177" s="200"/>
      <c r="Q177" s="201"/>
      <c r="R177" s="201"/>
      <c r="S177" s="201"/>
      <c r="T177" s="201"/>
      <c r="U177" s="200"/>
      <c r="V177" s="201"/>
      <c r="W177" s="201"/>
      <c r="X177" s="201"/>
      <c r="Y177" s="201"/>
      <c r="Z177" s="200"/>
      <c r="AA177" s="201"/>
      <c r="AB177" s="201"/>
      <c r="AC177" s="201"/>
      <c r="AD177" s="201"/>
      <c r="AE177" s="200"/>
      <c r="AF177" s="201"/>
      <c r="AG177" s="201"/>
      <c r="AH177" s="201"/>
      <c r="AI177" s="201"/>
      <c r="AJ177" s="200"/>
      <c r="AK177" s="201"/>
      <c r="AL177" s="201"/>
      <c r="AM177" s="201"/>
      <c r="AN177" s="201"/>
      <c r="AO177" s="202"/>
    </row>
    <row r="178" spans="1:41" s="30" customFormat="1" ht="19" customHeight="1">
      <c r="A178" s="198"/>
      <c r="B178" s="198"/>
      <c r="C178" s="198"/>
      <c r="D178" s="198"/>
      <c r="E178" s="199"/>
      <c r="F178" s="200"/>
      <c r="G178" s="201"/>
      <c r="H178" s="201"/>
      <c r="I178" s="201"/>
      <c r="J178" s="201"/>
      <c r="K178" s="200"/>
      <c r="L178" s="201"/>
      <c r="M178" s="201"/>
      <c r="N178" s="201"/>
      <c r="O178" s="201"/>
      <c r="P178" s="200"/>
      <c r="Q178" s="201"/>
      <c r="R178" s="201"/>
      <c r="S178" s="201"/>
      <c r="T178" s="201"/>
      <c r="U178" s="200"/>
      <c r="V178" s="201"/>
      <c r="W178" s="201"/>
      <c r="X178" s="201"/>
      <c r="Y178" s="201"/>
      <c r="Z178" s="200"/>
      <c r="AA178" s="201"/>
      <c r="AB178" s="201"/>
      <c r="AC178" s="201"/>
      <c r="AD178" s="201"/>
      <c r="AE178" s="200"/>
      <c r="AF178" s="201"/>
      <c r="AG178" s="201"/>
      <c r="AH178" s="201"/>
      <c r="AI178" s="201"/>
      <c r="AJ178" s="200"/>
      <c r="AK178" s="201"/>
      <c r="AL178" s="201"/>
      <c r="AM178" s="201"/>
      <c r="AN178" s="201"/>
      <c r="AO178" s="202"/>
    </row>
    <row r="179" spans="1:41" s="30" customFormat="1" ht="19" customHeight="1">
      <c r="A179" s="198"/>
      <c r="B179" s="198"/>
      <c r="C179" s="198"/>
      <c r="D179" s="198"/>
      <c r="E179" s="199"/>
      <c r="F179" s="200"/>
      <c r="G179" s="201"/>
      <c r="H179" s="201"/>
      <c r="I179" s="201"/>
      <c r="J179" s="201"/>
      <c r="K179" s="200"/>
      <c r="L179" s="201"/>
      <c r="M179" s="201"/>
      <c r="N179" s="201"/>
      <c r="O179" s="201"/>
      <c r="P179" s="200"/>
      <c r="Q179" s="201"/>
      <c r="R179" s="201"/>
      <c r="S179" s="201"/>
      <c r="T179" s="201"/>
      <c r="U179" s="200"/>
      <c r="V179" s="201"/>
      <c r="W179" s="201"/>
      <c r="X179" s="201"/>
      <c r="Y179" s="201"/>
      <c r="Z179" s="200"/>
      <c r="AA179" s="201"/>
      <c r="AB179" s="201"/>
      <c r="AC179" s="201"/>
      <c r="AD179" s="201"/>
      <c r="AE179" s="200"/>
      <c r="AF179" s="201"/>
      <c r="AG179" s="201"/>
      <c r="AH179" s="201"/>
      <c r="AI179" s="201"/>
      <c r="AJ179" s="200"/>
      <c r="AK179" s="201"/>
      <c r="AL179" s="201"/>
      <c r="AM179" s="201"/>
      <c r="AN179" s="201"/>
      <c r="AO179" s="202"/>
    </row>
    <row r="180" spans="1:41" s="30" customFormat="1" ht="19" customHeight="1">
      <c r="A180" s="198"/>
      <c r="B180" s="198"/>
      <c r="C180" s="198"/>
      <c r="D180" s="198"/>
      <c r="E180" s="199"/>
      <c r="F180" s="200"/>
      <c r="G180" s="201"/>
      <c r="H180" s="201"/>
      <c r="I180" s="201"/>
      <c r="J180" s="201"/>
      <c r="K180" s="200"/>
      <c r="L180" s="201"/>
      <c r="M180" s="201"/>
      <c r="N180" s="201"/>
      <c r="O180" s="201"/>
      <c r="P180" s="200"/>
      <c r="Q180" s="201"/>
      <c r="R180" s="201"/>
      <c r="S180" s="201"/>
      <c r="T180" s="201"/>
      <c r="U180" s="200"/>
      <c r="V180" s="201"/>
      <c r="W180" s="201"/>
      <c r="X180" s="201"/>
      <c r="Y180" s="201"/>
      <c r="Z180" s="200"/>
      <c r="AA180" s="201"/>
      <c r="AB180" s="201"/>
      <c r="AC180" s="201"/>
      <c r="AD180" s="201"/>
      <c r="AE180" s="200"/>
      <c r="AF180" s="201"/>
      <c r="AG180" s="201"/>
      <c r="AH180" s="201"/>
      <c r="AI180" s="201"/>
      <c r="AJ180" s="200"/>
      <c r="AK180" s="201"/>
      <c r="AL180" s="201"/>
      <c r="AM180" s="201"/>
      <c r="AN180" s="201"/>
      <c r="AO180" s="202"/>
    </row>
    <row r="181" spans="1:41" s="30" customFormat="1" ht="19" customHeight="1">
      <c r="A181" s="198"/>
      <c r="B181" s="198"/>
      <c r="C181" s="198"/>
      <c r="D181" s="198"/>
      <c r="E181" s="199"/>
      <c r="F181" s="200"/>
      <c r="G181" s="201"/>
      <c r="H181" s="201"/>
      <c r="I181" s="201"/>
      <c r="J181" s="201"/>
      <c r="K181" s="200"/>
      <c r="L181" s="201"/>
      <c r="M181" s="201"/>
      <c r="N181" s="201"/>
      <c r="O181" s="201"/>
      <c r="P181" s="200"/>
      <c r="Q181" s="201"/>
      <c r="R181" s="201"/>
      <c r="S181" s="201"/>
      <c r="T181" s="201"/>
      <c r="U181" s="200"/>
      <c r="V181" s="201"/>
      <c r="W181" s="201"/>
      <c r="X181" s="201"/>
      <c r="Y181" s="201"/>
      <c r="Z181" s="200"/>
      <c r="AA181" s="201"/>
      <c r="AB181" s="201"/>
      <c r="AC181" s="201"/>
      <c r="AD181" s="201"/>
      <c r="AE181" s="200"/>
      <c r="AF181" s="201"/>
      <c r="AG181" s="201"/>
      <c r="AH181" s="201"/>
      <c r="AI181" s="201"/>
      <c r="AJ181" s="200"/>
      <c r="AK181" s="201"/>
      <c r="AL181" s="201"/>
      <c r="AM181" s="201"/>
      <c r="AN181" s="201"/>
      <c r="AO181" s="202"/>
    </row>
    <row r="182" spans="1:41" s="30" customFormat="1" ht="19" customHeight="1">
      <c r="A182" s="198"/>
      <c r="B182" s="198"/>
      <c r="C182" s="198"/>
      <c r="D182" s="198"/>
      <c r="E182" s="199"/>
      <c r="F182" s="200"/>
      <c r="G182" s="201"/>
      <c r="H182" s="201"/>
      <c r="I182" s="201"/>
      <c r="J182" s="201"/>
      <c r="K182" s="200"/>
      <c r="L182" s="201"/>
      <c r="M182" s="201"/>
      <c r="N182" s="201"/>
      <c r="O182" s="201"/>
      <c r="P182" s="200"/>
      <c r="Q182" s="201"/>
      <c r="R182" s="201"/>
      <c r="S182" s="201"/>
      <c r="T182" s="201"/>
      <c r="U182" s="200"/>
      <c r="V182" s="201"/>
      <c r="W182" s="201"/>
      <c r="X182" s="201"/>
      <c r="Y182" s="201"/>
      <c r="Z182" s="200"/>
      <c r="AA182" s="201"/>
      <c r="AB182" s="201"/>
      <c r="AC182" s="201"/>
      <c r="AD182" s="201"/>
      <c r="AE182" s="200"/>
      <c r="AF182" s="201"/>
      <c r="AG182" s="201"/>
      <c r="AH182" s="201"/>
      <c r="AI182" s="201"/>
      <c r="AJ182" s="200"/>
      <c r="AK182" s="201"/>
      <c r="AL182" s="201"/>
      <c r="AM182" s="201"/>
      <c r="AN182" s="201"/>
      <c r="AO182" s="202"/>
    </row>
    <row r="183" spans="1:41" s="30" customFormat="1" ht="19" customHeight="1">
      <c r="A183" s="198"/>
      <c r="B183" s="198"/>
      <c r="C183" s="198"/>
      <c r="D183" s="198"/>
      <c r="E183" s="199"/>
      <c r="F183" s="200"/>
      <c r="G183" s="201"/>
      <c r="H183" s="201"/>
      <c r="I183" s="201"/>
      <c r="J183" s="201"/>
      <c r="K183" s="200"/>
      <c r="L183" s="201"/>
      <c r="M183" s="201"/>
      <c r="N183" s="201"/>
      <c r="O183" s="201"/>
      <c r="P183" s="200"/>
      <c r="Q183" s="201"/>
      <c r="R183" s="201"/>
      <c r="S183" s="201"/>
      <c r="T183" s="201"/>
      <c r="U183" s="200"/>
      <c r="V183" s="201"/>
      <c r="W183" s="201"/>
      <c r="X183" s="201"/>
      <c r="Y183" s="201"/>
      <c r="Z183" s="200"/>
      <c r="AA183" s="201"/>
      <c r="AB183" s="201"/>
      <c r="AC183" s="201"/>
      <c r="AD183" s="201"/>
      <c r="AE183" s="200"/>
      <c r="AF183" s="201"/>
      <c r="AG183" s="201"/>
      <c r="AH183" s="201"/>
      <c r="AI183" s="201"/>
      <c r="AJ183" s="200"/>
      <c r="AK183" s="201"/>
      <c r="AL183" s="201"/>
      <c r="AM183" s="201"/>
      <c r="AN183" s="201"/>
      <c r="AO183" s="202"/>
    </row>
    <row r="184" spans="1:41" s="30" customFormat="1" ht="19" customHeight="1">
      <c r="A184" s="198"/>
      <c r="B184" s="198"/>
      <c r="C184" s="198"/>
      <c r="D184" s="198"/>
      <c r="E184" s="199"/>
      <c r="F184" s="200"/>
      <c r="G184" s="201"/>
      <c r="H184" s="201"/>
      <c r="I184" s="201"/>
      <c r="J184" s="201"/>
      <c r="K184" s="200"/>
      <c r="L184" s="201"/>
      <c r="M184" s="201"/>
      <c r="N184" s="201"/>
      <c r="O184" s="201"/>
      <c r="P184" s="200"/>
      <c r="Q184" s="201"/>
      <c r="R184" s="201"/>
      <c r="S184" s="201"/>
      <c r="T184" s="201"/>
      <c r="U184" s="200"/>
      <c r="V184" s="201"/>
      <c r="W184" s="201"/>
      <c r="X184" s="201"/>
      <c r="Y184" s="201"/>
      <c r="Z184" s="200"/>
      <c r="AA184" s="201"/>
      <c r="AB184" s="201"/>
      <c r="AC184" s="201"/>
      <c r="AD184" s="201"/>
      <c r="AE184" s="200"/>
      <c r="AF184" s="201"/>
      <c r="AG184" s="201"/>
      <c r="AH184" s="201"/>
      <c r="AI184" s="201"/>
      <c r="AJ184" s="200"/>
      <c r="AK184" s="201"/>
      <c r="AL184" s="201"/>
      <c r="AM184" s="201"/>
      <c r="AN184" s="201"/>
      <c r="AO184" s="202"/>
    </row>
    <row r="185" spans="1:41" s="30" customFormat="1" ht="19" customHeight="1">
      <c r="A185" s="198"/>
      <c r="B185" s="198"/>
      <c r="C185" s="198"/>
      <c r="D185" s="198"/>
      <c r="E185" s="199"/>
      <c r="F185" s="200"/>
      <c r="G185" s="201"/>
      <c r="H185" s="201"/>
      <c r="I185" s="201"/>
      <c r="J185" s="201"/>
      <c r="K185" s="200"/>
      <c r="L185" s="201"/>
      <c r="M185" s="201"/>
      <c r="N185" s="201"/>
      <c r="O185" s="201"/>
      <c r="P185" s="200"/>
      <c r="Q185" s="201"/>
      <c r="R185" s="201"/>
      <c r="S185" s="201"/>
      <c r="T185" s="201"/>
      <c r="U185" s="200"/>
      <c r="V185" s="201"/>
      <c r="W185" s="201"/>
      <c r="X185" s="201"/>
      <c r="Y185" s="201"/>
      <c r="Z185" s="200"/>
      <c r="AA185" s="201"/>
      <c r="AB185" s="201"/>
      <c r="AC185" s="201"/>
      <c r="AD185" s="201"/>
      <c r="AE185" s="200"/>
      <c r="AF185" s="201"/>
      <c r="AG185" s="201"/>
      <c r="AH185" s="201"/>
      <c r="AI185" s="201"/>
      <c r="AJ185" s="200"/>
      <c r="AK185" s="201"/>
      <c r="AL185" s="201"/>
      <c r="AM185" s="201"/>
      <c r="AN185" s="201"/>
      <c r="AO185" s="202"/>
    </row>
    <row r="186" spans="1:41" s="30" customFormat="1" ht="19" customHeight="1">
      <c r="A186" s="198"/>
      <c r="B186" s="198"/>
      <c r="C186" s="198"/>
      <c r="D186" s="198"/>
      <c r="E186" s="199"/>
      <c r="F186" s="200"/>
      <c r="G186" s="201"/>
      <c r="H186" s="201"/>
      <c r="I186" s="201"/>
      <c r="J186" s="201"/>
      <c r="K186" s="200"/>
      <c r="L186" s="201"/>
      <c r="M186" s="201"/>
      <c r="N186" s="201"/>
      <c r="O186" s="201"/>
      <c r="P186" s="200"/>
      <c r="Q186" s="201"/>
      <c r="R186" s="201"/>
      <c r="S186" s="201"/>
      <c r="T186" s="201"/>
      <c r="U186" s="200"/>
      <c r="V186" s="201"/>
      <c r="W186" s="201"/>
      <c r="X186" s="201"/>
      <c r="Y186" s="201"/>
      <c r="Z186" s="200"/>
      <c r="AA186" s="201"/>
      <c r="AB186" s="201"/>
      <c r="AC186" s="201"/>
      <c r="AD186" s="201"/>
      <c r="AE186" s="200"/>
      <c r="AF186" s="201"/>
      <c r="AG186" s="201"/>
      <c r="AH186" s="201"/>
      <c r="AI186" s="201"/>
      <c r="AJ186" s="200"/>
      <c r="AK186" s="201"/>
      <c r="AL186" s="201"/>
      <c r="AM186" s="201"/>
      <c r="AN186" s="201"/>
      <c r="AO186" s="202"/>
    </row>
    <row r="187" spans="1:41" s="30" customFormat="1" ht="19" customHeight="1">
      <c r="A187" s="198"/>
      <c r="B187" s="198"/>
      <c r="C187" s="198"/>
      <c r="D187" s="198"/>
      <c r="E187" s="199"/>
      <c r="F187" s="200"/>
      <c r="G187" s="201"/>
      <c r="H187" s="201"/>
      <c r="I187" s="201"/>
      <c r="J187" s="201"/>
      <c r="K187" s="200"/>
      <c r="L187" s="201"/>
      <c r="M187" s="201"/>
      <c r="N187" s="201"/>
      <c r="O187" s="201"/>
      <c r="P187" s="200"/>
      <c r="Q187" s="201"/>
      <c r="R187" s="201"/>
      <c r="S187" s="201"/>
      <c r="T187" s="201"/>
      <c r="U187" s="200"/>
      <c r="V187" s="201"/>
      <c r="W187" s="201"/>
      <c r="X187" s="201"/>
      <c r="Y187" s="201"/>
      <c r="Z187" s="200"/>
      <c r="AA187" s="201"/>
      <c r="AB187" s="201"/>
      <c r="AC187" s="201"/>
      <c r="AD187" s="201"/>
      <c r="AE187" s="200"/>
      <c r="AF187" s="201"/>
      <c r="AG187" s="201"/>
      <c r="AH187" s="201"/>
      <c r="AI187" s="201"/>
      <c r="AJ187" s="200"/>
      <c r="AK187" s="201"/>
      <c r="AL187" s="201"/>
      <c r="AM187" s="201"/>
      <c r="AN187" s="201"/>
      <c r="AO187" s="202"/>
    </row>
    <row r="188" spans="1:41" s="30" customFormat="1" ht="19" customHeight="1">
      <c r="A188" s="198"/>
      <c r="B188" s="198"/>
      <c r="C188" s="198"/>
      <c r="D188" s="198"/>
      <c r="E188" s="199"/>
      <c r="F188" s="200"/>
      <c r="G188" s="201"/>
      <c r="H188" s="201"/>
      <c r="I188" s="201"/>
      <c r="J188" s="201"/>
      <c r="K188" s="200"/>
      <c r="L188" s="201"/>
      <c r="M188" s="201"/>
      <c r="N188" s="201"/>
      <c r="O188" s="201"/>
      <c r="P188" s="200"/>
      <c r="Q188" s="201"/>
      <c r="R188" s="201"/>
      <c r="S188" s="201"/>
      <c r="T188" s="201"/>
      <c r="U188" s="200"/>
      <c r="V188" s="201"/>
      <c r="W188" s="201"/>
      <c r="X188" s="201"/>
      <c r="Y188" s="201"/>
      <c r="Z188" s="200"/>
      <c r="AA188" s="201"/>
      <c r="AB188" s="201"/>
      <c r="AC188" s="201"/>
      <c r="AD188" s="201"/>
      <c r="AE188" s="200"/>
      <c r="AF188" s="201"/>
      <c r="AG188" s="201"/>
      <c r="AH188" s="201"/>
      <c r="AI188" s="201"/>
      <c r="AJ188" s="200"/>
      <c r="AK188" s="201"/>
      <c r="AL188" s="201"/>
      <c r="AM188" s="201"/>
      <c r="AN188" s="201"/>
      <c r="AO188" s="202"/>
    </row>
    <row r="189" spans="1:41" s="30" customFormat="1" ht="19" customHeight="1">
      <c r="A189" s="198"/>
      <c r="B189" s="198"/>
      <c r="C189" s="198"/>
      <c r="D189" s="198"/>
      <c r="E189" s="199"/>
      <c r="F189" s="200"/>
      <c r="G189" s="201"/>
      <c r="H189" s="201"/>
      <c r="I189" s="201"/>
      <c r="J189" s="201"/>
      <c r="K189" s="200"/>
      <c r="L189" s="201"/>
      <c r="M189" s="201"/>
      <c r="N189" s="201"/>
      <c r="O189" s="201"/>
      <c r="P189" s="200"/>
      <c r="Q189" s="201"/>
      <c r="R189" s="201"/>
      <c r="S189" s="201"/>
      <c r="T189" s="201"/>
      <c r="U189" s="200"/>
      <c r="V189" s="201"/>
      <c r="W189" s="201"/>
      <c r="X189" s="201"/>
      <c r="Y189" s="201"/>
      <c r="Z189" s="200"/>
      <c r="AA189" s="201"/>
      <c r="AB189" s="201"/>
      <c r="AC189" s="201"/>
      <c r="AD189" s="201"/>
      <c r="AE189" s="200"/>
      <c r="AF189" s="201"/>
      <c r="AG189" s="201"/>
      <c r="AH189" s="201"/>
      <c r="AI189" s="201"/>
      <c r="AJ189" s="200"/>
      <c r="AK189" s="201"/>
      <c r="AL189" s="201"/>
      <c r="AM189" s="201"/>
      <c r="AN189" s="201"/>
      <c r="AO189" s="202"/>
    </row>
    <row r="190" spans="1:41" s="30" customFormat="1" ht="19" customHeight="1">
      <c r="A190" s="198"/>
      <c r="B190" s="198"/>
      <c r="C190" s="198"/>
      <c r="D190" s="198"/>
      <c r="E190" s="199"/>
      <c r="F190" s="200"/>
      <c r="G190" s="201"/>
      <c r="H190" s="201"/>
      <c r="I190" s="201"/>
      <c r="J190" s="201"/>
      <c r="K190" s="200"/>
      <c r="L190" s="201"/>
      <c r="M190" s="201"/>
      <c r="N190" s="201"/>
      <c r="O190" s="201"/>
      <c r="P190" s="200"/>
      <c r="Q190" s="201"/>
      <c r="R190" s="201"/>
      <c r="S190" s="201"/>
      <c r="T190" s="201"/>
      <c r="U190" s="200"/>
      <c r="V190" s="201"/>
      <c r="W190" s="201"/>
      <c r="X190" s="201"/>
      <c r="Y190" s="201"/>
      <c r="Z190" s="200"/>
      <c r="AA190" s="201"/>
      <c r="AB190" s="201"/>
      <c r="AC190" s="201"/>
      <c r="AD190" s="201"/>
      <c r="AE190" s="200"/>
      <c r="AF190" s="201"/>
      <c r="AG190" s="201"/>
      <c r="AH190" s="201"/>
      <c r="AI190" s="201"/>
      <c r="AJ190" s="200"/>
      <c r="AK190" s="201"/>
      <c r="AL190" s="201"/>
      <c r="AM190" s="201"/>
      <c r="AN190" s="201"/>
      <c r="AO190" s="202"/>
    </row>
    <row r="191" spans="1:41" s="30" customFormat="1" ht="19" customHeight="1">
      <c r="A191" s="198"/>
      <c r="B191" s="198"/>
      <c r="C191" s="198"/>
      <c r="D191" s="198"/>
      <c r="E191" s="199"/>
      <c r="F191" s="200"/>
      <c r="G191" s="201"/>
      <c r="H191" s="201"/>
      <c r="I191" s="201"/>
      <c r="J191" s="201"/>
      <c r="K191" s="200"/>
      <c r="L191" s="201"/>
      <c r="M191" s="201"/>
      <c r="N191" s="201"/>
      <c r="O191" s="201"/>
      <c r="P191" s="200"/>
      <c r="Q191" s="201"/>
      <c r="R191" s="201"/>
      <c r="S191" s="201"/>
      <c r="T191" s="201"/>
      <c r="U191" s="200"/>
      <c r="V191" s="201"/>
      <c r="W191" s="201"/>
      <c r="X191" s="201"/>
      <c r="Y191" s="201"/>
      <c r="Z191" s="200"/>
      <c r="AA191" s="201"/>
      <c r="AB191" s="201"/>
      <c r="AC191" s="201"/>
      <c r="AD191" s="201"/>
      <c r="AE191" s="200"/>
      <c r="AF191" s="201"/>
      <c r="AG191" s="201"/>
      <c r="AH191" s="201"/>
      <c r="AI191" s="201"/>
      <c r="AJ191" s="200"/>
      <c r="AK191" s="201"/>
      <c r="AL191" s="201"/>
      <c r="AM191" s="201"/>
      <c r="AN191" s="201"/>
      <c r="AO191" s="202"/>
    </row>
    <row r="192" spans="1:41" s="30" customFormat="1" ht="19" customHeight="1">
      <c r="A192" s="198"/>
      <c r="B192" s="198"/>
      <c r="C192" s="198"/>
      <c r="D192" s="198"/>
      <c r="E192" s="199"/>
      <c r="F192" s="200"/>
      <c r="G192" s="201"/>
      <c r="H192" s="201"/>
      <c r="I192" s="201"/>
      <c r="J192" s="201"/>
      <c r="K192" s="200"/>
      <c r="L192" s="201"/>
      <c r="M192" s="201"/>
      <c r="N192" s="201"/>
      <c r="O192" s="201"/>
      <c r="P192" s="200"/>
      <c r="Q192" s="201"/>
      <c r="R192" s="201"/>
      <c r="S192" s="201"/>
      <c r="T192" s="201"/>
      <c r="U192" s="200"/>
      <c r="V192" s="201"/>
      <c r="W192" s="201"/>
      <c r="X192" s="201"/>
      <c r="Y192" s="201"/>
      <c r="Z192" s="200"/>
      <c r="AA192" s="201"/>
      <c r="AB192" s="201"/>
      <c r="AC192" s="201"/>
      <c r="AD192" s="201"/>
      <c r="AE192" s="200"/>
      <c r="AF192" s="201"/>
      <c r="AG192" s="201"/>
      <c r="AH192" s="201"/>
      <c r="AI192" s="201"/>
      <c r="AJ192" s="200"/>
      <c r="AK192" s="201"/>
      <c r="AL192" s="201"/>
      <c r="AM192" s="201"/>
      <c r="AN192" s="201"/>
      <c r="AO192" s="202"/>
    </row>
    <row r="193" spans="1:41" s="30" customFormat="1" ht="19" customHeight="1">
      <c r="A193" s="198"/>
      <c r="B193" s="198"/>
      <c r="C193" s="198"/>
      <c r="D193" s="198"/>
      <c r="E193" s="199"/>
      <c r="F193" s="200"/>
      <c r="G193" s="201"/>
      <c r="H193" s="201"/>
      <c r="I193" s="201"/>
      <c r="J193" s="201"/>
      <c r="K193" s="200"/>
      <c r="L193" s="201"/>
      <c r="M193" s="201"/>
      <c r="N193" s="201"/>
      <c r="O193" s="201"/>
      <c r="P193" s="200"/>
      <c r="Q193" s="201"/>
      <c r="R193" s="201"/>
      <c r="S193" s="201"/>
      <c r="T193" s="201"/>
      <c r="U193" s="200"/>
      <c r="V193" s="201"/>
      <c r="W193" s="201"/>
      <c r="X193" s="201"/>
      <c r="Y193" s="201"/>
      <c r="Z193" s="200"/>
      <c r="AA193" s="201"/>
      <c r="AB193" s="201"/>
      <c r="AC193" s="201"/>
      <c r="AD193" s="201"/>
      <c r="AE193" s="200"/>
      <c r="AF193" s="201"/>
      <c r="AG193" s="201"/>
      <c r="AH193" s="201"/>
      <c r="AI193" s="201"/>
      <c r="AJ193" s="200"/>
      <c r="AK193" s="201"/>
      <c r="AL193" s="201"/>
      <c r="AM193" s="201"/>
      <c r="AN193" s="201"/>
      <c r="AO193" s="202"/>
    </row>
    <row r="194" spans="1:41" s="30" customFormat="1" ht="19" customHeight="1">
      <c r="A194" s="198"/>
      <c r="B194" s="198"/>
      <c r="C194" s="198"/>
      <c r="D194" s="198"/>
      <c r="E194" s="199"/>
      <c r="F194" s="200"/>
      <c r="G194" s="201"/>
      <c r="H194" s="201"/>
      <c r="I194" s="201"/>
      <c r="J194" s="201"/>
      <c r="K194" s="200"/>
      <c r="L194" s="201"/>
      <c r="M194" s="201"/>
      <c r="N194" s="201"/>
      <c r="O194" s="201"/>
      <c r="P194" s="200"/>
      <c r="Q194" s="201"/>
      <c r="R194" s="201"/>
      <c r="S194" s="201"/>
      <c r="T194" s="201"/>
      <c r="U194" s="200"/>
      <c r="V194" s="201"/>
      <c r="W194" s="201"/>
      <c r="X194" s="201"/>
      <c r="Y194" s="201"/>
      <c r="Z194" s="200"/>
      <c r="AA194" s="201"/>
      <c r="AB194" s="201"/>
      <c r="AC194" s="201"/>
      <c r="AD194" s="201"/>
      <c r="AE194" s="200"/>
      <c r="AF194" s="201"/>
      <c r="AG194" s="201"/>
      <c r="AH194" s="201"/>
      <c r="AI194" s="201"/>
      <c r="AJ194" s="200"/>
      <c r="AK194" s="201"/>
      <c r="AL194" s="201"/>
      <c r="AM194" s="201"/>
      <c r="AN194" s="201"/>
      <c r="AO194" s="202"/>
    </row>
    <row r="195" spans="1:41" s="30" customFormat="1" ht="19" customHeight="1">
      <c r="A195" s="198"/>
      <c r="B195" s="198"/>
      <c r="C195" s="198"/>
      <c r="D195" s="198"/>
      <c r="E195" s="199"/>
      <c r="F195" s="200"/>
      <c r="G195" s="201"/>
      <c r="H195" s="201"/>
      <c r="I195" s="201"/>
      <c r="J195" s="201"/>
      <c r="K195" s="200"/>
      <c r="L195" s="201"/>
      <c r="M195" s="201"/>
      <c r="N195" s="201"/>
      <c r="O195" s="201"/>
      <c r="P195" s="200"/>
      <c r="Q195" s="201"/>
      <c r="R195" s="201"/>
      <c r="S195" s="201"/>
      <c r="T195" s="201"/>
      <c r="U195" s="200"/>
      <c r="V195" s="201"/>
      <c r="W195" s="201"/>
      <c r="X195" s="201"/>
      <c r="Y195" s="201"/>
      <c r="Z195" s="200"/>
      <c r="AA195" s="201"/>
      <c r="AB195" s="201"/>
      <c r="AC195" s="201"/>
      <c r="AD195" s="201"/>
      <c r="AE195" s="200"/>
      <c r="AF195" s="201"/>
      <c r="AG195" s="201"/>
      <c r="AH195" s="201"/>
      <c r="AI195" s="201"/>
      <c r="AJ195" s="200"/>
      <c r="AK195" s="201"/>
      <c r="AL195" s="201"/>
      <c r="AM195" s="201"/>
      <c r="AN195" s="201"/>
      <c r="AO195" s="202"/>
    </row>
    <row r="196" spans="1:41" s="30" customFormat="1" ht="19" customHeight="1">
      <c r="A196" s="198"/>
      <c r="B196" s="198"/>
      <c r="C196" s="198"/>
      <c r="D196" s="198"/>
      <c r="E196" s="199"/>
      <c r="F196" s="200"/>
      <c r="G196" s="201"/>
      <c r="H196" s="201"/>
      <c r="I196" s="201"/>
      <c r="J196" s="201"/>
      <c r="K196" s="200"/>
      <c r="L196" s="201"/>
      <c r="M196" s="201"/>
      <c r="N196" s="201"/>
      <c r="O196" s="201"/>
      <c r="P196" s="200"/>
      <c r="Q196" s="201"/>
      <c r="R196" s="201"/>
      <c r="S196" s="201"/>
      <c r="T196" s="201"/>
      <c r="U196" s="200"/>
      <c r="V196" s="201"/>
      <c r="W196" s="201"/>
      <c r="X196" s="201"/>
      <c r="Y196" s="201"/>
      <c r="Z196" s="200"/>
      <c r="AA196" s="201"/>
      <c r="AB196" s="201"/>
      <c r="AC196" s="201"/>
      <c r="AD196" s="201"/>
      <c r="AE196" s="200"/>
      <c r="AF196" s="201"/>
      <c r="AG196" s="201"/>
      <c r="AH196" s="201"/>
      <c r="AI196" s="201"/>
      <c r="AJ196" s="200"/>
      <c r="AK196" s="201"/>
      <c r="AL196" s="201"/>
      <c r="AM196" s="201"/>
      <c r="AN196" s="201"/>
      <c r="AO196" s="202"/>
    </row>
    <row r="197" spans="1:41" s="30" customFormat="1" ht="19" customHeight="1">
      <c r="A197" s="198"/>
      <c r="B197" s="198"/>
      <c r="C197" s="198"/>
      <c r="D197" s="198"/>
      <c r="E197" s="199"/>
      <c r="F197" s="200"/>
      <c r="G197" s="201"/>
      <c r="H197" s="201"/>
      <c r="I197" s="201"/>
      <c r="J197" s="201"/>
      <c r="K197" s="200"/>
      <c r="L197" s="201"/>
      <c r="M197" s="201"/>
      <c r="N197" s="201"/>
      <c r="O197" s="201"/>
      <c r="P197" s="200"/>
      <c r="Q197" s="201"/>
      <c r="R197" s="201"/>
      <c r="S197" s="201"/>
      <c r="T197" s="201"/>
      <c r="U197" s="200"/>
      <c r="V197" s="201"/>
      <c r="W197" s="201"/>
      <c r="X197" s="201"/>
      <c r="Y197" s="201"/>
      <c r="Z197" s="200"/>
      <c r="AA197" s="201"/>
      <c r="AB197" s="201"/>
      <c r="AC197" s="201"/>
      <c r="AD197" s="201"/>
      <c r="AE197" s="200"/>
      <c r="AF197" s="201"/>
      <c r="AG197" s="201"/>
      <c r="AH197" s="201"/>
      <c r="AI197" s="201"/>
      <c r="AJ197" s="200"/>
      <c r="AK197" s="201"/>
      <c r="AL197" s="201"/>
      <c r="AM197" s="201"/>
      <c r="AN197" s="201"/>
      <c r="AO197" s="202"/>
    </row>
    <row r="198" spans="1:41" s="30" customFormat="1" ht="19" customHeight="1">
      <c r="A198" s="198"/>
      <c r="B198" s="198"/>
      <c r="C198" s="198"/>
      <c r="D198" s="198"/>
      <c r="E198" s="199"/>
      <c r="F198" s="200"/>
      <c r="G198" s="201"/>
      <c r="H198" s="201"/>
      <c r="I198" s="201"/>
      <c r="J198" s="201"/>
      <c r="K198" s="200"/>
      <c r="L198" s="201"/>
      <c r="M198" s="201"/>
      <c r="N198" s="201"/>
      <c r="O198" s="201"/>
      <c r="P198" s="200"/>
      <c r="Q198" s="201"/>
      <c r="R198" s="201"/>
      <c r="S198" s="201"/>
      <c r="T198" s="201"/>
      <c r="U198" s="200"/>
      <c r="V198" s="201"/>
      <c r="W198" s="201"/>
      <c r="X198" s="201"/>
      <c r="Y198" s="201"/>
      <c r="Z198" s="200"/>
      <c r="AA198" s="201"/>
      <c r="AB198" s="201"/>
      <c r="AC198" s="201"/>
      <c r="AD198" s="201"/>
      <c r="AE198" s="200"/>
      <c r="AF198" s="201"/>
      <c r="AG198" s="201"/>
      <c r="AH198" s="201"/>
      <c r="AI198" s="201"/>
      <c r="AJ198" s="200"/>
      <c r="AK198" s="201"/>
      <c r="AL198" s="201"/>
      <c r="AM198" s="201"/>
      <c r="AN198" s="201"/>
      <c r="AO198" s="202"/>
    </row>
    <row r="199" spans="1:41" s="30" customFormat="1" ht="19" customHeight="1">
      <c r="A199" s="198"/>
      <c r="B199" s="198"/>
      <c r="C199" s="198"/>
      <c r="D199" s="198"/>
      <c r="E199" s="199"/>
      <c r="F199" s="200"/>
      <c r="G199" s="201"/>
      <c r="H199" s="201"/>
      <c r="I199" s="201"/>
      <c r="J199" s="201"/>
      <c r="K199" s="200"/>
      <c r="L199" s="201"/>
      <c r="M199" s="201"/>
      <c r="N199" s="201"/>
      <c r="O199" s="201"/>
      <c r="P199" s="200"/>
      <c r="Q199" s="201"/>
      <c r="R199" s="201"/>
      <c r="S199" s="201"/>
      <c r="T199" s="201"/>
      <c r="U199" s="200"/>
      <c r="V199" s="201"/>
      <c r="W199" s="201"/>
      <c r="X199" s="201"/>
      <c r="Y199" s="201"/>
      <c r="Z199" s="200"/>
      <c r="AA199" s="201"/>
      <c r="AB199" s="201"/>
      <c r="AC199" s="201"/>
      <c r="AD199" s="201"/>
      <c r="AE199" s="200"/>
      <c r="AF199" s="201"/>
      <c r="AG199" s="201"/>
      <c r="AH199" s="201"/>
      <c r="AI199" s="201"/>
      <c r="AJ199" s="200"/>
      <c r="AK199" s="201"/>
      <c r="AL199" s="201"/>
      <c r="AM199" s="201"/>
      <c r="AN199" s="201"/>
      <c r="AO199" s="202"/>
    </row>
    <row r="200" spans="1:41" s="30" customFormat="1" ht="19" customHeight="1">
      <c r="A200" s="198"/>
      <c r="B200" s="198"/>
      <c r="C200" s="198"/>
      <c r="D200" s="198"/>
      <c r="E200" s="199"/>
      <c r="F200" s="200"/>
      <c r="G200" s="201"/>
      <c r="H200" s="201"/>
      <c r="I200" s="201"/>
      <c r="J200" s="201"/>
      <c r="K200" s="200"/>
      <c r="L200" s="201"/>
      <c r="M200" s="201"/>
      <c r="N200" s="201"/>
      <c r="O200" s="201"/>
      <c r="P200" s="200"/>
      <c r="Q200" s="201"/>
      <c r="R200" s="201"/>
      <c r="S200" s="201"/>
      <c r="T200" s="201"/>
      <c r="U200" s="200"/>
      <c r="V200" s="201"/>
      <c r="W200" s="201"/>
      <c r="X200" s="201"/>
      <c r="Y200" s="201"/>
      <c r="Z200" s="200"/>
      <c r="AA200" s="201"/>
      <c r="AB200" s="201"/>
      <c r="AC200" s="201"/>
      <c r="AD200" s="201"/>
      <c r="AE200" s="200"/>
      <c r="AF200" s="201"/>
      <c r="AG200" s="201"/>
      <c r="AH200" s="201"/>
      <c r="AI200" s="201"/>
      <c r="AJ200" s="200"/>
      <c r="AK200" s="201"/>
      <c r="AL200" s="201"/>
      <c r="AM200" s="201"/>
      <c r="AN200" s="201"/>
      <c r="AO200" s="202"/>
    </row>
    <row r="201" spans="1:41" s="30" customFormat="1" ht="19" customHeight="1">
      <c r="A201" s="198"/>
      <c r="B201" s="198"/>
      <c r="C201" s="198"/>
      <c r="D201" s="198"/>
      <c r="E201" s="199"/>
      <c r="F201" s="200"/>
      <c r="G201" s="201"/>
      <c r="H201" s="201"/>
      <c r="I201" s="201"/>
      <c r="J201" s="201"/>
      <c r="K201" s="200"/>
      <c r="L201" s="201"/>
      <c r="M201" s="201"/>
      <c r="N201" s="201"/>
      <c r="O201" s="201"/>
      <c r="P201" s="200"/>
      <c r="Q201" s="201"/>
      <c r="R201" s="201"/>
      <c r="S201" s="201"/>
      <c r="T201" s="201"/>
      <c r="U201" s="200"/>
      <c r="V201" s="201"/>
      <c r="W201" s="201"/>
      <c r="X201" s="201"/>
      <c r="Y201" s="201"/>
      <c r="Z201" s="200"/>
      <c r="AA201" s="201"/>
      <c r="AB201" s="201"/>
      <c r="AC201" s="201"/>
      <c r="AD201" s="201"/>
      <c r="AE201" s="200"/>
      <c r="AF201" s="201"/>
      <c r="AG201" s="201"/>
      <c r="AH201" s="201"/>
      <c r="AI201" s="201"/>
      <c r="AJ201" s="200"/>
      <c r="AK201" s="201"/>
      <c r="AL201" s="201"/>
      <c r="AM201" s="201"/>
      <c r="AN201" s="201"/>
      <c r="AO201" s="202"/>
    </row>
    <row r="202" spans="1:41" s="30" customFormat="1" ht="19" customHeight="1">
      <c r="A202" s="198"/>
      <c r="B202" s="198"/>
      <c r="C202" s="198"/>
      <c r="D202" s="198"/>
      <c r="E202" s="199"/>
      <c r="F202" s="200"/>
      <c r="G202" s="201"/>
      <c r="H202" s="201"/>
      <c r="I202" s="201"/>
      <c r="J202" s="201"/>
      <c r="K202" s="200"/>
      <c r="L202" s="201"/>
      <c r="M202" s="201"/>
      <c r="N202" s="201"/>
      <c r="O202" s="201"/>
      <c r="P202" s="200"/>
      <c r="Q202" s="201"/>
      <c r="R202" s="201"/>
      <c r="S202" s="201"/>
      <c r="T202" s="201"/>
      <c r="U202" s="200"/>
      <c r="V202" s="201"/>
      <c r="W202" s="201"/>
      <c r="X202" s="201"/>
      <c r="Y202" s="201"/>
      <c r="Z202" s="200"/>
      <c r="AA202" s="201"/>
      <c r="AB202" s="201"/>
      <c r="AC202" s="201"/>
      <c r="AD202" s="201"/>
      <c r="AE202" s="200"/>
      <c r="AF202" s="201"/>
      <c r="AG202" s="201"/>
      <c r="AH202" s="201"/>
      <c r="AI202" s="201"/>
      <c r="AJ202" s="200"/>
      <c r="AK202" s="201"/>
      <c r="AL202" s="201"/>
      <c r="AM202" s="201"/>
      <c r="AN202" s="201"/>
      <c r="AO202" s="202"/>
    </row>
    <row r="203" spans="1:41" s="30" customFormat="1" ht="19" customHeight="1">
      <c r="A203" s="198"/>
      <c r="B203" s="198"/>
      <c r="C203" s="198"/>
      <c r="D203" s="198"/>
      <c r="E203" s="199"/>
      <c r="F203" s="200"/>
      <c r="G203" s="201"/>
      <c r="H203" s="201"/>
      <c r="I203" s="201"/>
      <c r="J203" s="201"/>
      <c r="K203" s="200"/>
      <c r="L203" s="201"/>
      <c r="M203" s="201"/>
      <c r="N203" s="201"/>
      <c r="O203" s="201"/>
      <c r="P203" s="200"/>
      <c r="Q203" s="201"/>
      <c r="R203" s="201"/>
      <c r="S203" s="201"/>
      <c r="T203" s="201"/>
      <c r="U203" s="200"/>
      <c r="V203" s="201"/>
      <c r="W203" s="201"/>
      <c r="X203" s="201"/>
      <c r="Y203" s="201"/>
      <c r="Z203" s="200"/>
      <c r="AA203" s="201"/>
      <c r="AB203" s="201"/>
      <c r="AC203" s="201"/>
      <c r="AD203" s="201"/>
      <c r="AE203" s="200"/>
      <c r="AF203" s="201"/>
      <c r="AG203" s="201"/>
      <c r="AH203" s="201"/>
      <c r="AI203" s="201"/>
      <c r="AJ203" s="200"/>
      <c r="AK203" s="201"/>
      <c r="AL203" s="201"/>
      <c r="AM203" s="201"/>
      <c r="AN203" s="201"/>
      <c r="AO203" s="202"/>
    </row>
    <row r="204" spans="1:41" s="30" customFormat="1" ht="19" customHeight="1">
      <c r="A204" s="198"/>
      <c r="B204" s="198"/>
      <c r="C204" s="198"/>
      <c r="D204" s="198"/>
      <c r="E204" s="199"/>
      <c r="F204" s="200"/>
      <c r="G204" s="201"/>
      <c r="H204" s="201"/>
      <c r="I204" s="201"/>
      <c r="J204" s="201"/>
      <c r="K204" s="200"/>
      <c r="L204" s="201"/>
      <c r="M204" s="201"/>
      <c r="N204" s="201"/>
      <c r="O204" s="201"/>
      <c r="P204" s="200"/>
      <c r="Q204" s="201"/>
      <c r="R204" s="201"/>
      <c r="S204" s="201"/>
      <c r="T204" s="201"/>
      <c r="U204" s="200"/>
      <c r="V204" s="201"/>
      <c r="W204" s="201"/>
      <c r="X204" s="201"/>
      <c r="Y204" s="201"/>
      <c r="Z204" s="200"/>
      <c r="AA204" s="201"/>
      <c r="AB204" s="201"/>
      <c r="AC204" s="201"/>
      <c r="AD204" s="201"/>
      <c r="AE204" s="200"/>
      <c r="AF204" s="201"/>
      <c r="AG204" s="201"/>
      <c r="AH204" s="201"/>
      <c r="AI204" s="201"/>
      <c r="AJ204" s="200"/>
      <c r="AK204" s="201"/>
      <c r="AL204" s="201"/>
      <c r="AM204" s="201"/>
      <c r="AN204" s="201"/>
      <c r="AO204" s="202"/>
    </row>
    <row r="205" spans="1:41" s="30" customFormat="1" ht="19" customHeight="1">
      <c r="A205" s="198"/>
      <c r="B205" s="198"/>
      <c r="C205" s="198"/>
      <c r="D205" s="198"/>
      <c r="E205" s="199"/>
      <c r="F205" s="200"/>
      <c r="G205" s="201"/>
      <c r="H205" s="201"/>
      <c r="I205" s="201"/>
      <c r="J205" s="201"/>
      <c r="K205" s="200"/>
      <c r="L205" s="201"/>
      <c r="M205" s="201"/>
      <c r="N205" s="201"/>
      <c r="O205" s="201"/>
      <c r="P205" s="200"/>
      <c r="Q205" s="201"/>
      <c r="R205" s="201"/>
      <c r="S205" s="201"/>
      <c r="T205" s="201"/>
      <c r="U205" s="200"/>
      <c r="V205" s="201"/>
      <c r="W205" s="201"/>
      <c r="X205" s="201"/>
      <c r="Y205" s="201"/>
      <c r="Z205" s="200"/>
      <c r="AA205" s="201"/>
      <c r="AB205" s="201"/>
      <c r="AC205" s="201"/>
      <c r="AD205" s="201"/>
      <c r="AE205" s="200"/>
      <c r="AF205" s="201"/>
      <c r="AG205" s="201"/>
      <c r="AH205" s="201"/>
      <c r="AI205" s="201"/>
      <c r="AJ205" s="200"/>
      <c r="AK205" s="201"/>
      <c r="AL205" s="201"/>
      <c r="AM205" s="201"/>
      <c r="AN205" s="201"/>
      <c r="AO205" s="202"/>
    </row>
    <row r="206" spans="1:41" s="30" customFormat="1" ht="19" customHeight="1">
      <c r="A206" s="198"/>
      <c r="B206" s="198"/>
      <c r="C206" s="198"/>
      <c r="D206" s="198"/>
      <c r="E206" s="199"/>
      <c r="F206" s="200"/>
      <c r="G206" s="201"/>
      <c r="H206" s="201"/>
      <c r="I206" s="201"/>
      <c r="J206" s="201"/>
      <c r="K206" s="200"/>
      <c r="L206" s="201"/>
      <c r="M206" s="201"/>
      <c r="N206" s="201"/>
      <c r="O206" s="201"/>
      <c r="P206" s="200"/>
      <c r="Q206" s="201"/>
      <c r="R206" s="201"/>
      <c r="S206" s="201"/>
      <c r="T206" s="201"/>
      <c r="U206" s="200"/>
      <c r="V206" s="201"/>
      <c r="W206" s="201"/>
      <c r="X206" s="201"/>
      <c r="Y206" s="201"/>
      <c r="Z206" s="200"/>
      <c r="AA206" s="201"/>
      <c r="AB206" s="201"/>
      <c r="AC206" s="201"/>
      <c r="AD206" s="201"/>
      <c r="AE206" s="200"/>
      <c r="AF206" s="201"/>
      <c r="AG206" s="201"/>
      <c r="AH206" s="201"/>
      <c r="AI206" s="201"/>
      <c r="AJ206" s="200"/>
      <c r="AK206" s="201"/>
      <c r="AL206" s="201"/>
      <c r="AM206" s="201"/>
      <c r="AN206" s="201"/>
      <c r="AO206" s="202"/>
    </row>
    <row r="207" spans="1:41" s="30" customFormat="1" ht="19" customHeight="1">
      <c r="A207" s="198"/>
      <c r="B207" s="198"/>
      <c r="C207" s="198"/>
      <c r="D207" s="198"/>
      <c r="E207" s="199"/>
      <c r="F207" s="200"/>
      <c r="G207" s="201"/>
      <c r="H207" s="201"/>
      <c r="I207" s="201"/>
      <c r="J207" s="201"/>
      <c r="K207" s="200"/>
      <c r="L207" s="201"/>
      <c r="M207" s="201"/>
      <c r="N207" s="201"/>
      <c r="O207" s="201"/>
      <c r="P207" s="200"/>
      <c r="Q207" s="201"/>
      <c r="R207" s="201"/>
      <c r="S207" s="201"/>
      <c r="T207" s="201"/>
      <c r="U207" s="200"/>
      <c r="V207" s="201"/>
      <c r="W207" s="201"/>
      <c r="X207" s="201"/>
      <c r="Y207" s="201"/>
      <c r="Z207" s="200"/>
      <c r="AA207" s="201"/>
      <c r="AB207" s="201"/>
      <c r="AC207" s="201"/>
      <c r="AD207" s="201"/>
      <c r="AE207" s="200"/>
      <c r="AF207" s="201"/>
      <c r="AG207" s="201"/>
      <c r="AH207" s="201"/>
      <c r="AI207" s="201"/>
      <c r="AJ207" s="200"/>
      <c r="AK207" s="201"/>
      <c r="AL207" s="201"/>
      <c r="AM207" s="201"/>
      <c r="AN207" s="201"/>
      <c r="AO207" s="202"/>
    </row>
    <row r="208" spans="1:41" s="30" customFormat="1" ht="19" customHeight="1">
      <c r="A208" s="198"/>
      <c r="B208" s="198"/>
      <c r="C208" s="198"/>
      <c r="D208" s="198"/>
      <c r="E208" s="199"/>
      <c r="F208" s="200"/>
      <c r="G208" s="201"/>
      <c r="H208" s="201"/>
      <c r="I208" s="201"/>
      <c r="J208" s="201"/>
      <c r="K208" s="200"/>
      <c r="L208" s="201"/>
      <c r="M208" s="201"/>
      <c r="N208" s="201"/>
      <c r="O208" s="201"/>
      <c r="P208" s="200"/>
      <c r="Q208" s="201"/>
      <c r="R208" s="201"/>
      <c r="S208" s="201"/>
      <c r="T208" s="201"/>
      <c r="U208" s="200"/>
      <c r="V208" s="201"/>
      <c r="W208" s="201"/>
      <c r="X208" s="201"/>
      <c r="Y208" s="201"/>
      <c r="Z208" s="200"/>
      <c r="AA208" s="201"/>
      <c r="AB208" s="201"/>
      <c r="AC208" s="201"/>
      <c r="AD208" s="201"/>
      <c r="AE208" s="200"/>
      <c r="AF208" s="201"/>
      <c r="AG208" s="201"/>
      <c r="AH208" s="201"/>
      <c r="AI208" s="201"/>
      <c r="AJ208" s="200"/>
      <c r="AK208" s="201"/>
      <c r="AL208" s="201"/>
      <c r="AM208" s="201"/>
      <c r="AN208" s="201"/>
      <c r="AO208" s="202"/>
    </row>
    <row r="209" spans="1:41" s="30" customFormat="1" ht="19" customHeight="1">
      <c r="A209" s="198"/>
      <c r="B209" s="198"/>
      <c r="C209" s="198"/>
      <c r="D209" s="198"/>
      <c r="E209" s="199"/>
      <c r="F209" s="200"/>
      <c r="G209" s="201"/>
      <c r="H209" s="201"/>
      <c r="I209" s="201"/>
      <c r="J209" s="201"/>
      <c r="K209" s="200"/>
      <c r="L209" s="201"/>
      <c r="M209" s="201"/>
      <c r="N209" s="201"/>
      <c r="O209" s="201"/>
      <c r="P209" s="200"/>
      <c r="Q209" s="201"/>
      <c r="R209" s="201"/>
      <c r="S209" s="201"/>
      <c r="T209" s="201"/>
      <c r="U209" s="200"/>
      <c r="V209" s="201"/>
      <c r="W209" s="201"/>
      <c r="X209" s="201"/>
      <c r="Y209" s="201"/>
      <c r="Z209" s="200"/>
      <c r="AA209" s="201"/>
      <c r="AB209" s="201"/>
      <c r="AC209" s="201"/>
      <c r="AD209" s="201"/>
      <c r="AE209" s="200"/>
      <c r="AF209" s="201"/>
      <c r="AG209" s="201"/>
      <c r="AH209" s="201"/>
      <c r="AI209" s="201"/>
      <c r="AJ209" s="200"/>
      <c r="AK209" s="201"/>
      <c r="AL209" s="201"/>
      <c r="AM209" s="201"/>
      <c r="AN209" s="201"/>
      <c r="AO209" s="202"/>
    </row>
    <row r="210" spans="1:41" s="30" customFormat="1" ht="19" customHeight="1">
      <c r="A210" s="198"/>
      <c r="B210" s="198"/>
      <c r="C210" s="198"/>
      <c r="D210" s="198"/>
      <c r="E210" s="199"/>
      <c r="F210" s="200"/>
      <c r="G210" s="201"/>
      <c r="H210" s="201"/>
      <c r="I210" s="201"/>
      <c r="J210" s="201"/>
      <c r="K210" s="200"/>
      <c r="L210" s="201"/>
      <c r="M210" s="201"/>
      <c r="N210" s="201"/>
      <c r="O210" s="201"/>
      <c r="P210" s="200"/>
      <c r="Q210" s="201"/>
      <c r="R210" s="201"/>
      <c r="S210" s="201"/>
      <c r="T210" s="201"/>
      <c r="U210" s="200"/>
      <c r="V210" s="201"/>
      <c r="W210" s="201"/>
      <c r="X210" s="201"/>
      <c r="Y210" s="201"/>
      <c r="Z210" s="200"/>
      <c r="AA210" s="201"/>
      <c r="AB210" s="201"/>
      <c r="AC210" s="201"/>
      <c r="AD210" s="201"/>
      <c r="AE210" s="200"/>
      <c r="AF210" s="201"/>
      <c r="AG210" s="201"/>
      <c r="AH210" s="201"/>
      <c r="AI210" s="201"/>
      <c r="AJ210" s="200"/>
      <c r="AK210" s="201"/>
      <c r="AL210" s="201"/>
      <c r="AM210" s="201"/>
      <c r="AN210" s="201"/>
      <c r="AO210" s="202"/>
    </row>
    <row r="211" spans="1:41" s="30" customFormat="1" ht="19" customHeight="1">
      <c r="A211" s="198"/>
      <c r="B211" s="198"/>
      <c r="C211" s="198"/>
      <c r="D211" s="198"/>
      <c r="E211" s="199"/>
      <c r="F211" s="200"/>
      <c r="G211" s="201"/>
      <c r="H211" s="201"/>
      <c r="I211" s="201"/>
      <c r="J211" s="201"/>
      <c r="K211" s="200"/>
      <c r="L211" s="201"/>
      <c r="M211" s="201"/>
      <c r="N211" s="201"/>
      <c r="O211" s="201"/>
      <c r="P211" s="200"/>
      <c r="Q211" s="201"/>
      <c r="R211" s="201"/>
      <c r="S211" s="201"/>
      <c r="T211" s="201"/>
      <c r="U211" s="200"/>
      <c r="V211" s="201"/>
      <c r="W211" s="201"/>
      <c r="X211" s="201"/>
      <c r="Y211" s="201"/>
      <c r="Z211" s="200"/>
      <c r="AA211" s="201"/>
      <c r="AB211" s="201"/>
      <c r="AC211" s="201"/>
      <c r="AD211" s="201"/>
      <c r="AE211" s="200"/>
      <c r="AF211" s="201"/>
      <c r="AG211" s="201"/>
      <c r="AH211" s="201"/>
      <c r="AI211" s="201"/>
      <c r="AJ211" s="200"/>
      <c r="AK211" s="201"/>
      <c r="AL211" s="201"/>
      <c r="AM211" s="201"/>
      <c r="AN211" s="201"/>
      <c r="AO211" s="202"/>
    </row>
    <row r="212" spans="1:41" s="30" customFormat="1" ht="19" customHeight="1">
      <c r="A212" s="198"/>
      <c r="B212" s="198"/>
      <c r="C212" s="198"/>
      <c r="D212" s="198"/>
      <c r="E212" s="199"/>
      <c r="F212" s="200"/>
      <c r="G212" s="201"/>
      <c r="H212" s="201"/>
      <c r="I212" s="201"/>
      <c r="J212" s="201"/>
      <c r="K212" s="200"/>
      <c r="L212" s="201"/>
      <c r="M212" s="201"/>
      <c r="N212" s="201"/>
      <c r="O212" s="201"/>
      <c r="P212" s="200"/>
      <c r="Q212" s="201"/>
      <c r="R212" s="201"/>
      <c r="S212" s="201"/>
      <c r="T212" s="201"/>
      <c r="U212" s="200"/>
      <c r="V212" s="201"/>
      <c r="W212" s="201"/>
      <c r="X212" s="201"/>
      <c r="Y212" s="201"/>
      <c r="Z212" s="200"/>
      <c r="AA212" s="201"/>
      <c r="AB212" s="201"/>
      <c r="AC212" s="201"/>
      <c r="AD212" s="201"/>
      <c r="AE212" s="200"/>
      <c r="AF212" s="201"/>
      <c r="AG212" s="201"/>
      <c r="AH212" s="201"/>
      <c r="AI212" s="201"/>
      <c r="AJ212" s="200"/>
      <c r="AK212" s="201"/>
      <c r="AL212" s="201"/>
      <c r="AM212" s="201"/>
      <c r="AN212" s="201"/>
      <c r="AO212" s="202"/>
    </row>
    <row r="213" spans="1:41" s="30" customFormat="1" ht="19" customHeight="1">
      <c r="A213" s="198"/>
      <c r="B213" s="198"/>
      <c r="C213" s="198"/>
      <c r="D213" s="198"/>
      <c r="E213" s="199"/>
      <c r="F213" s="200"/>
      <c r="G213" s="201"/>
      <c r="H213" s="201"/>
      <c r="I213" s="201"/>
      <c r="J213" s="201"/>
      <c r="K213" s="200"/>
      <c r="L213" s="201"/>
      <c r="M213" s="201"/>
      <c r="N213" s="201"/>
      <c r="O213" s="201"/>
      <c r="P213" s="200"/>
      <c r="Q213" s="201"/>
      <c r="R213" s="201"/>
      <c r="S213" s="201"/>
      <c r="T213" s="201"/>
      <c r="U213" s="200"/>
      <c r="V213" s="201"/>
      <c r="W213" s="201"/>
      <c r="X213" s="201"/>
      <c r="Y213" s="201"/>
      <c r="Z213" s="200"/>
      <c r="AA213" s="201"/>
      <c r="AB213" s="201"/>
      <c r="AC213" s="201"/>
      <c r="AD213" s="201"/>
      <c r="AE213" s="200"/>
      <c r="AF213" s="201"/>
      <c r="AG213" s="201"/>
      <c r="AH213" s="201"/>
      <c r="AI213" s="201"/>
      <c r="AJ213" s="200"/>
      <c r="AK213" s="201"/>
      <c r="AL213" s="201"/>
      <c r="AM213" s="201"/>
      <c r="AN213" s="201"/>
      <c r="AO213" s="202"/>
    </row>
    <row r="214" spans="1:41" s="30" customFormat="1" ht="19" customHeight="1">
      <c r="A214" s="198"/>
      <c r="B214" s="198"/>
      <c r="C214" s="198"/>
      <c r="D214" s="198"/>
      <c r="E214" s="199"/>
      <c r="F214" s="200"/>
      <c r="G214" s="201"/>
      <c r="H214" s="201"/>
      <c r="I214" s="201"/>
      <c r="J214" s="201"/>
      <c r="K214" s="200"/>
      <c r="L214" s="201"/>
      <c r="M214" s="201"/>
      <c r="N214" s="201"/>
      <c r="O214" s="201"/>
      <c r="P214" s="200"/>
      <c r="Q214" s="201"/>
      <c r="R214" s="201"/>
      <c r="S214" s="201"/>
      <c r="T214" s="201"/>
      <c r="U214" s="200"/>
      <c r="V214" s="201"/>
      <c r="W214" s="201"/>
      <c r="X214" s="201"/>
      <c r="Y214" s="201"/>
      <c r="Z214" s="200"/>
      <c r="AA214" s="201"/>
      <c r="AB214" s="201"/>
      <c r="AC214" s="201"/>
      <c r="AD214" s="201"/>
      <c r="AE214" s="200"/>
      <c r="AF214" s="201"/>
      <c r="AG214" s="201"/>
      <c r="AH214" s="201"/>
      <c r="AI214" s="201"/>
      <c r="AJ214" s="200"/>
      <c r="AK214" s="201"/>
      <c r="AL214" s="201"/>
      <c r="AM214" s="201"/>
      <c r="AN214" s="201"/>
      <c r="AO214" s="202"/>
    </row>
    <row r="215" spans="1:41" s="30" customFormat="1" ht="19" customHeight="1">
      <c r="A215" s="198"/>
      <c r="B215" s="198"/>
      <c r="C215" s="198"/>
      <c r="D215" s="198"/>
      <c r="E215" s="199"/>
      <c r="F215" s="200"/>
      <c r="G215" s="201"/>
      <c r="H215" s="201"/>
      <c r="I215" s="201"/>
      <c r="J215" s="201"/>
      <c r="K215" s="200"/>
      <c r="L215" s="201"/>
      <c r="M215" s="201"/>
      <c r="N215" s="201"/>
      <c r="O215" s="201"/>
      <c r="P215" s="200"/>
      <c r="Q215" s="201"/>
      <c r="R215" s="201"/>
      <c r="S215" s="201"/>
      <c r="T215" s="201"/>
      <c r="U215" s="200"/>
      <c r="V215" s="201"/>
      <c r="W215" s="201"/>
      <c r="X215" s="201"/>
      <c r="Y215" s="201"/>
      <c r="Z215" s="200"/>
      <c r="AA215" s="201"/>
      <c r="AB215" s="201"/>
      <c r="AC215" s="201"/>
      <c r="AD215" s="201"/>
      <c r="AE215" s="200"/>
      <c r="AF215" s="201"/>
      <c r="AG215" s="201"/>
      <c r="AH215" s="201"/>
      <c r="AI215" s="201"/>
      <c r="AJ215" s="200"/>
      <c r="AK215" s="201"/>
      <c r="AL215" s="201"/>
      <c r="AM215" s="201"/>
      <c r="AN215" s="201"/>
      <c r="AO215" s="202"/>
    </row>
    <row r="216" spans="1:41" s="30" customFormat="1" ht="19" customHeight="1">
      <c r="A216" s="198"/>
      <c r="B216" s="198"/>
      <c r="C216" s="198"/>
      <c r="D216" s="198"/>
      <c r="E216" s="199"/>
      <c r="F216" s="200"/>
      <c r="G216" s="201"/>
      <c r="H216" s="201"/>
      <c r="I216" s="201"/>
      <c r="J216" s="201"/>
      <c r="K216" s="200"/>
      <c r="L216" s="201"/>
      <c r="M216" s="201"/>
      <c r="N216" s="201"/>
      <c r="O216" s="201"/>
      <c r="P216" s="200"/>
      <c r="Q216" s="201"/>
      <c r="R216" s="201"/>
      <c r="S216" s="201"/>
      <c r="T216" s="201"/>
      <c r="U216" s="200"/>
      <c r="V216" s="201"/>
      <c r="W216" s="201"/>
      <c r="X216" s="201"/>
      <c r="Y216" s="201"/>
      <c r="Z216" s="200"/>
      <c r="AA216" s="201"/>
      <c r="AB216" s="201"/>
      <c r="AC216" s="201"/>
      <c r="AD216" s="201"/>
      <c r="AE216" s="200"/>
      <c r="AF216" s="201"/>
      <c r="AG216" s="201"/>
      <c r="AH216" s="201"/>
      <c r="AI216" s="201"/>
      <c r="AJ216" s="200"/>
      <c r="AK216" s="201"/>
      <c r="AL216" s="201"/>
      <c r="AM216" s="201"/>
      <c r="AN216" s="201"/>
      <c r="AO216" s="202"/>
    </row>
    <row r="217" spans="1:41" s="30" customFormat="1" ht="19" customHeight="1">
      <c r="A217" s="198"/>
      <c r="B217" s="198"/>
      <c r="C217" s="198"/>
      <c r="D217" s="198"/>
      <c r="E217" s="199"/>
      <c r="F217" s="200"/>
      <c r="G217" s="201"/>
      <c r="H217" s="201"/>
      <c r="I217" s="201"/>
      <c r="J217" s="201"/>
      <c r="K217" s="200"/>
      <c r="L217" s="201"/>
      <c r="M217" s="201"/>
      <c r="N217" s="201"/>
      <c r="O217" s="201"/>
      <c r="P217" s="200"/>
      <c r="Q217" s="201"/>
      <c r="R217" s="201"/>
      <c r="S217" s="201"/>
      <c r="T217" s="201"/>
      <c r="U217" s="200"/>
      <c r="V217" s="201"/>
      <c r="W217" s="201"/>
      <c r="X217" s="201"/>
      <c r="Y217" s="201"/>
      <c r="Z217" s="200"/>
      <c r="AA217" s="201"/>
      <c r="AB217" s="201"/>
      <c r="AC217" s="201"/>
      <c r="AD217" s="201"/>
      <c r="AE217" s="200"/>
      <c r="AF217" s="201"/>
      <c r="AG217" s="201"/>
      <c r="AH217" s="201"/>
      <c r="AI217" s="201"/>
      <c r="AJ217" s="200"/>
      <c r="AK217" s="201"/>
      <c r="AL217" s="201"/>
      <c r="AM217" s="201"/>
      <c r="AN217" s="201"/>
      <c r="AO217" s="202"/>
    </row>
    <row r="218" spans="1:41" s="30" customFormat="1" ht="19" customHeight="1">
      <c r="A218" s="198"/>
      <c r="B218" s="198"/>
      <c r="C218" s="198"/>
      <c r="D218" s="198"/>
      <c r="E218" s="199"/>
      <c r="F218" s="200"/>
      <c r="G218" s="201"/>
      <c r="H218" s="201"/>
      <c r="I218" s="201"/>
      <c r="J218" s="201"/>
      <c r="K218" s="200"/>
      <c r="L218" s="201"/>
      <c r="M218" s="201"/>
      <c r="N218" s="201"/>
      <c r="O218" s="201"/>
      <c r="P218" s="200"/>
      <c r="Q218" s="201"/>
      <c r="R218" s="201"/>
      <c r="S218" s="201"/>
      <c r="T218" s="201"/>
      <c r="U218" s="200"/>
      <c r="V218" s="201"/>
      <c r="W218" s="201"/>
      <c r="X218" s="201"/>
      <c r="Y218" s="201"/>
      <c r="Z218" s="200"/>
      <c r="AA218" s="201"/>
      <c r="AB218" s="201"/>
      <c r="AC218" s="201"/>
      <c r="AD218" s="201"/>
      <c r="AE218" s="200"/>
      <c r="AF218" s="201"/>
      <c r="AG218" s="201"/>
      <c r="AH218" s="201"/>
      <c r="AI218" s="201"/>
      <c r="AJ218" s="200"/>
      <c r="AK218" s="201"/>
      <c r="AL218" s="201"/>
      <c r="AM218" s="201"/>
      <c r="AN218" s="201"/>
      <c r="AO218" s="202"/>
    </row>
    <row r="219" spans="1:41" s="30" customFormat="1" ht="19" customHeight="1">
      <c r="A219" s="198"/>
      <c r="B219" s="198"/>
      <c r="C219" s="198"/>
      <c r="D219" s="198"/>
      <c r="E219" s="199"/>
      <c r="F219" s="200"/>
      <c r="G219" s="201"/>
      <c r="H219" s="201"/>
      <c r="I219" s="201"/>
      <c r="J219" s="201"/>
      <c r="K219" s="200"/>
      <c r="L219" s="201"/>
      <c r="M219" s="201"/>
      <c r="N219" s="201"/>
      <c r="O219" s="201"/>
      <c r="P219" s="200"/>
      <c r="Q219" s="201"/>
      <c r="R219" s="201"/>
      <c r="S219" s="201"/>
      <c r="T219" s="201"/>
      <c r="U219" s="200"/>
      <c r="V219" s="201"/>
      <c r="W219" s="201"/>
      <c r="X219" s="201"/>
      <c r="Y219" s="201"/>
      <c r="Z219" s="200"/>
      <c r="AA219" s="201"/>
      <c r="AB219" s="201"/>
      <c r="AC219" s="201"/>
      <c r="AD219" s="201"/>
      <c r="AE219" s="200"/>
      <c r="AF219" s="201"/>
      <c r="AG219" s="201"/>
      <c r="AH219" s="201"/>
      <c r="AI219" s="201"/>
      <c r="AJ219" s="200"/>
      <c r="AK219" s="201"/>
      <c r="AL219" s="201"/>
      <c r="AM219" s="201"/>
      <c r="AN219" s="201"/>
      <c r="AO219" s="202"/>
    </row>
    <row r="220" spans="1:41" s="30" customFormat="1" ht="19" customHeight="1">
      <c r="A220" s="198"/>
      <c r="B220" s="198"/>
      <c r="C220" s="198"/>
      <c r="D220" s="198"/>
      <c r="E220" s="199"/>
      <c r="F220" s="200"/>
      <c r="G220" s="201"/>
      <c r="H220" s="201"/>
      <c r="I220" s="201"/>
      <c r="J220" s="201"/>
      <c r="K220" s="200"/>
      <c r="L220" s="201"/>
      <c r="M220" s="201"/>
      <c r="N220" s="201"/>
      <c r="O220" s="201"/>
      <c r="P220" s="200"/>
      <c r="Q220" s="201"/>
      <c r="R220" s="201"/>
      <c r="S220" s="201"/>
      <c r="T220" s="201"/>
      <c r="U220" s="200"/>
      <c r="V220" s="201"/>
      <c r="W220" s="201"/>
      <c r="X220" s="201"/>
      <c r="Y220" s="201"/>
      <c r="Z220" s="200"/>
      <c r="AA220" s="201"/>
      <c r="AB220" s="201"/>
      <c r="AC220" s="201"/>
      <c r="AD220" s="201"/>
      <c r="AE220" s="200"/>
      <c r="AF220" s="201"/>
      <c r="AG220" s="201"/>
      <c r="AH220" s="201"/>
      <c r="AI220" s="201"/>
      <c r="AJ220" s="200"/>
      <c r="AK220" s="201"/>
      <c r="AL220" s="201"/>
      <c r="AM220" s="201"/>
      <c r="AN220" s="201"/>
      <c r="AO220" s="202"/>
    </row>
    <row r="221" spans="1:41" s="30" customFormat="1" ht="19" customHeight="1">
      <c r="A221" s="198"/>
      <c r="B221" s="198"/>
      <c r="C221" s="198"/>
      <c r="D221" s="198"/>
      <c r="E221" s="199"/>
      <c r="F221" s="200"/>
      <c r="G221" s="201"/>
      <c r="H221" s="201"/>
      <c r="I221" s="201"/>
      <c r="J221" s="201"/>
      <c r="K221" s="200"/>
      <c r="L221" s="201"/>
      <c r="M221" s="201"/>
      <c r="N221" s="201"/>
      <c r="O221" s="201"/>
      <c r="P221" s="200"/>
      <c r="Q221" s="201"/>
      <c r="R221" s="201"/>
      <c r="S221" s="201"/>
      <c r="T221" s="201"/>
      <c r="U221" s="200"/>
      <c r="V221" s="201"/>
      <c r="W221" s="201"/>
      <c r="X221" s="201"/>
      <c r="Y221" s="201"/>
      <c r="Z221" s="200"/>
      <c r="AA221" s="201"/>
      <c r="AB221" s="201"/>
      <c r="AC221" s="201"/>
      <c r="AD221" s="201"/>
      <c r="AE221" s="200"/>
      <c r="AF221" s="201"/>
      <c r="AG221" s="201"/>
      <c r="AH221" s="201"/>
      <c r="AI221" s="201"/>
      <c r="AJ221" s="200"/>
      <c r="AK221" s="201"/>
      <c r="AL221" s="201"/>
      <c r="AM221" s="201"/>
      <c r="AN221" s="201"/>
      <c r="AO221" s="202"/>
    </row>
    <row r="222" spans="1:41" s="30" customFormat="1" ht="19" customHeight="1">
      <c r="A222" s="198"/>
      <c r="B222" s="198"/>
      <c r="C222" s="198"/>
      <c r="D222" s="198"/>
      <c r="E222" s="199"/>
      <c r="F222" s="200"/>
      <c r="G222" s="201"/>
      <c r="H222" s="201"/>
      <c r="I222" s="201"/>
      <c r="J222" s="201"/>
      <c r="K222" s="200"/>
      <c r="L222" s="201"/>
      <c r="M222" s="201"/>
      <c r="N222" s="201"/>
      <c r="O222" s="201"/>
      <c r="P222" s="200"/>
      <c r="Q222" s="201"/>
      <c r="R222" s="201"/>
      <c r="S222" s="201"/>
      <c r="T222" s="201"/>
      <c r="U222" s="200"/>
      <c r="V222" s="201"/>
      <c r="W222" s="201"/>
      <c r="X222" s="201"/>
      <c r="Y222" s="201"/>
      <c r="Z222" s="200"/>
      <c r="AA222" s="201"/>
      <c r="AB222" s="201"/>
      <c r="AC222" s="201"/>
      <c r="AD222" s="201"/>
      <c r="AE222" s="200"/>
      <c r="AF222" s="201"/>
      <c r="AG222" s="201"/>
      <c r="AH222" s="201"/>
      <c r="AI222" s="201"/>
      <c r="AJ222" s="200"/>
      <c r="AK222" s="201"/>
      <c r="AL222" s="201"/>
      <c r="AM222" s="201"/>
      <c r="AN222" s="201"/>
      <c r="AO222" s="202"/>
    </row>
    <row r="223" spans="1:41" s="30" customFormat="1" ht="19" customHeight="1">
      <c r="A223" s="198"/>
      <c r="B223" s="198"/>
      <c r="C223" s="198"/>
      <c r="D223" s="198"/>
      <c r="E223" s="199"/>
      <c r="F223" s="200"/>
      <c r="G223" s="201"/>
      <c r="H223" s="201"/>
      <c r="I223" s="201"/>
      <c r="J223" s="201"/>
      <c r="K223" s="200"/>
      <c r="L223" s="201"/>
      <c r="M223" s="201"/>
      <c r="N223" s="201"/>
      <c r="O223" s="201"/>
      <c r="P223" s="200"/>
      <c r="Q223" s="201"/>
      <c r="R223" s="201"/>
      <c r="S223" s="201"/>
      <c r="T223" s="201"/>
      <c r="U223" s="200"/>
      <c r="V223" s="201"/>
      <c r="W223" s="201"/>
      <c r="X223" s="201"/>
      <c r="Y223" s="201"/>
      <c r="Z223" s="200"/>
      <c r="AA223" s="201"/>
      <c r="AB223" s="201"/>
      <c r="AC223" s="201"/>
      <c r="AD223" s="201"/>
      <c r="AE223" s="200"/>
      <c r="AF223" s="201"/>
      <c r="AG223" s="201"/>
      <c r="AH223" s="201"/>
      <c r="AI223" s="201"/>
      <c r="AJ223" s="200"/>
      <c r="AK223" s="201"/>
      <c r="AL223" s="201"/>
      <c r="AM223" s="201"/>
      <c r="AN223" s="201"/>
      <c r="AO223" s="202"/>
    </row>
    <row r="224" spans="1:41" s="30" customFormat="1" ht="19" customHeight="1">
      <c r="A224" s="198"/>
      <c r="B224" s="198"/>
      <c r="C224" s="198"/>
      <c r="D224" s="198"/>
      <c r="E224" s="199"/>
      <c r="F224" s="200"/>
      <c r="G224" s="201"/>
      <c r="H224" s="201"/>
      <c r="I224" s="201"/>
      <c r="J224" s="201"/>
      <c r="K224" s="200"/>
      <c r="L224" s="201"/>
      <c r="M224" s="201"/>
      <c r="N224" s="201"/>
      <c r="O224" s="201"/>
      <c r="P224" s="200"/>
      <c r="Q224" s="201"/>
      <c r="R224" s="201"/>
      <c r="S224" s="201"/>
      <c r="T224" s="201"/>
      <c r="U224" s="200"/>
      <c r="V224" s="201"/>
      <c r="W224" s="201"/>
      <c r="X224" s="201"/>
      <c r="Y224" s="201"/>
      <c r="Z224" s="200"/>
      <c r="AA224" s="201"/>
      <c r="AB224" s="201"/>
      <c r="AC224" s="201"/>
      <c r="AD224" s="201"/>
      <c r="AE224" s="200"/>
      <c r="AF224" s="201"/>
      <c r="AG224" s="201"/>
      <c r="AH224" s="201"/>
      <c r="AI224" s="201"/>
      <c r="AJ224" s="200"/>
      <c r="AK224" s="201"/>
      <c r="AL224" s="201"/>
      <c r="AM224" s="201"/>
      <c r="AN224" s="201"/>
      <c r="AO224" s="202"/>
    </row>
    <row r="225" spans="1:41" s="30" customFormat="1" ht="19" customHeight="1">
      <c r="A225" s="198"/>
      <c r="B225" s="198"/>
      <c r="C225" s="198"/>
      <c r="D225" s="198"/>
      <c r="E225" s="199"/>
      <c r="F225" s="200"/>
      <c r="G225" s="201"/>
      <c r="H225" s="201"/>
      <c r="I225" s="201"/>
      <c r="J225" s="201"/>
      <c r="K225" s="200"/>
      <c r="L225" s="201"/>
      <c r="M225" s="201"/>
      <c r="N225" s="201"/>
      <c r="O225" s="201"/>
      <c r="P225" s="200"/>
      <c r="Q225" s="201"/>
      <c r="R225" s="201"/>
      <c r="S225" s="201"/>
      <c r="T225" s="201"/>
      <c r="U225" s="200"/>
      <c r="V225" s="201"/>
      <c r="W225" s="201"/>
      <c r="X225" s="201"/>
      <c r="Y225" s="201"/>
      <c r="Z225" s="200"/>
      <c r="AA225" s="201"/>
      <c r="AB225" s="201"/>
      <c r="AC225" s="201"/>
      <c r="AD225" s="201"/>
      <c r="AE225" s="200"/>
      <c r="AF225" s="201"/>
      <c r="AG225" s="201"/>
      <c r="AH225" s="201"/>
      <c r="AI225" s="201"/>
      <c r="AJ225" s="200"/>
      <c r="AK225" s="201"/>
      <c r="AL225" s="201"/>
      <c r="AM225" s="201"/>
      <c r="AN225" s="201"/>
      <c r="AO225" s="202"/>
    </row>
    <row r="226" spans="1:41" s="30" customFormat="1" ht="19" customHeight="1">
      <c r="A226" s="198"/>
      <c r="B226" s="198"/>
      <c r="C226" s="198"/>
      <c r="D226" s="198"/>
      <c r="E226" s="199"/>
      <c r="F226" s="200"/>
      <c r="G226" s="201"/>
      <c r="H226" s="201"/>
      <c r="I226" s="201"/>
      <c r="J226" s="201"/>
      <c r="K226" s="200"/>
      <c r="L226" s="201"/>
      <c r="M226" s="201"/>
      <c r="N226" s="201"/>
      <c r="O226" s="201"/>
      <c r="P226" s="200"/>
      <c r="Q226" s="201"/>
      <c r="R226" s="201"/>
      <c r="S226" s="201"/>
      <c r="T226" s="201"/>
      <c r="U226" s="200"/>
      <c r="V226" s="201"/>
      <c r="W226" s="201"/>
      <c r="X226" s="201"/>
      <c r="Y226" s="201"/>
      <c r="Z226" s="200"/>
      <c r="AA226" s="201"/>
      <c r="AB226" s="201"/>
      <c r="AC226" s="201"/>
      <c r="AD226" s="201"/>
      <c r="AE226" s="200"/>
      <c r="AF226" s="201"/>
      <c r="AG226" s="201"/>
      <c r="AH226" s="201"/>
      <c r="AI226" s="201"/>
      <c r="AJ226" s="200"/>
      <c r="AK226" s="201"/>
      <c r="AL226" s="201"/>
      <c r="AM226" s="201"/>
      <c r="AN226" s="201"/>
      <c r="AO226" s="202"/>
    </row>
    <row r="227" spans="1:41" s="30" customFormat="1" ht="19" customHeight="1">
      <c r="A227" s="198"/>
      <c r="B227" s="198"/>
      <c r="C227" s="198"/>
      <c r="D227" s="198"/>
      <c r="E227" s="199"/>
      <c r="F227" s="200"/>
      <c r="G227" s="201"/>
      <c r="H227" s="201"/>
      <c r="I227" s="201"/>
      <c r="J227" s="201"/>
      <c r="K227" s="200"/>
      <c r="L227" s="201"/>
      <c r="M227" s="201"/>
      <c r="N227" s="201"/>
      <c r="O227" s="201"/>
      <c r="P227" s="200"/>
      <c r="Q227" s="201"/>
      <c r="R227" s="201"/>
      <c r="S227" s="201"/>
      <c r="T227" s="201"/>
      <c r="U227" s="200"/>
      <c r="V227" s="201"/>
      <c r="W227" s="201"/>
      <c r="X227" s="201"/>
      <c r="Y227" s="201"/>
      <c r="Z227" s="200"/>
      <c r="AA227" s="201"/>
      <c r="AB227" s="201"/>
      <c r="AC227" s="201"/>
      <c r="AD227" s="201"/>
      <c r="AE227" s="200"/>
      <c r="AF227" s="201"/>
      <c r="AG227" s="201"/>
      <c r="AH227" s="201"/>
      <c r="AI227" s="201"/>
      <c r="AJ227" s="200"/>
      <c r="AK227" s="201"/>
      <c r="AL227" s="201"/>
      <c r="AM227" s="201"/>
      <c r="AN227" s="201"/>
      <c r="AO227" s="202"/>
    </row>
    <row r="228" spans="1:41" s="30" customFormat="1" ht="19" customHeight="1">
      <c r="A228" s="198"/>
      <c r="B228" s="198"/>
      <c r="C228" s="198"/>
      <c r="D228" s="198"/>
      <c r="E228" s="199"/>
      <c r="F228" s="200"/>
      <c r="G228" s="201"/>
      <c r="H228" s="201"/>
      <c r="I228" s="201"/>
      <c r="J228" s="201"/>
      <c r="K228" s="200"/>
      <c r="L228" s="201"/>
      <c r="M228" s="201"/>
      <c r="N228" s="201"/>
      <c r="O228" s="201"/>
      <c r="P228" s="200"/>
      <c r="Q228" s="201"/>
      <c r="R228" s="201"/>
      <c r="S228" s="201"/>
      <c r="T228" s="201"/>
      <c r="U228" s="200"/>
      <c r="V228" s="201"/>
      <c r="W228" s="201"/>
      <c r="X228" s="201"/>
      <c r="Y228" s="201"/>
      <c r="Z228" s="200"/>
      <c r="AA228" s="201"/>
      <c r="AB228" s="201"/>
      <c r="AC228" s="201"/>
      <c r="AD228" s="201"/>
      <c r="AE228" s="200"/>
      <c r="AF228" s="201"/>
      <c r="AG228" s="201"/>
      <c r="AH228" s="201"/>
      <c r="AI228" s="201"/>
      <c r="AJ228" s="200"/>
      <c r="AK228" s="201"/>
      <c r="AL228" s="201"/>
      <c r="AM228" s="201"/>
      <c r="AN228" s="201"/>
      <c r="AO228" s="202"/>
    </row>
    <row r="229" spans="1:41" s="30" customFormat="1" ht="19" customHeight="1">
      <c r="A229" s="198"/>
      <c r="B229" s="198"/>
      <c r="C229" s="198"/>
      <c r="D229" s="198"/>
      <c r="E229" s="199"/>
      <c r="F229" s="200"/>
      <c r="G229" s="201"/>
      <c r="H229" s="201"/>
      <c r="I229" s="201"/>
      <c r="J229" s="201"/>
      <c r="K229" s="200"/>
      <c r="L229" s="201"/>
      <c r="M229" s="201"/>
      <c r="N229" s="201"/>
      <c r="O229" s="201"/>
      <c r="P229" s="200"/>
      <c r="Q229" s="201"/>
      <c r="R229" s="201"/>
      <c r="S229" s="201"/>
      <c r="T229" s="201"/>
      <c r="U229" s="200"/>
      <c r="V229" s="201"/>
      <c r="W229" s="201"/>
      <c r="X229" s="201"/>
      <c r="Y229" s="201"/>
      <c r="Z229" s="200"/>
      <c r="AA229" s="201"/>
      <c r="AB229" s="201"/>
      <c r="AC229" s="201"/>
      <c r="AD229" s="201"/>
      <c r="AE229" s="200"/>
      <c r="AF229" s="201"/>
      <c r="AG229" s="201"/>
      <c r="AH229" s="201"/>
      <c r="AI229" s="201"/>
      <c r="AJ229" s="200"/>
      <c r="AK229" s="201"/>
      <c r="AL229" s="201"/>
      <c r="AM229" s="201"/>
      <c r="AN229" s="201"/>
      <c r="AO229" s="202"/>
    </row>
    <row r="230" spans="1:41" s="30" customFormat="1" ht="19" customHeight="1">
      <c r="A230" s="198"/>
      <c r="B230" s="198"/>
      <c r="C230" s="198"/>
      <c r="D230" s="198"/>
      <c r="E230" s="199"/>
      <c r="F230" s="200"/>
      <c r="G230" s="201"/>
      <c r="H230" s="201"/>
      <c r="I230" s="201"/>
      <c r="J230" s="201"/>
      <c r="K230" s="200"/>
      <c r="L230" s="201"/>
      <c r="M230" s="201"/>
      <c r="N230" s="201"/>
      <c r="O230" s="201"/>
      <c r="P230" s="200"/>
      <c r="Q230" s="201"/>
      <c r="R230" s="201"/>
      <c r="S230" s="201"/>
      <c r="T230" s="201"/>
      <c r="U230" s="200"/>
      <c r="V230" s="201"/>
      <c r="W230" s="201"/>
      <c r="X230" s="201"/>
      <c r="Y230" s="201"/>
      <c r="Z230" s="200"/>
      <c r="AA230" s="201"/>
      <c r="AB230" s="201"/>
      <c r="AC230" s="201"/>
      <c r="AD230" s="201"/>
      <c r="AE230" s="200"/>
      <c r="AF230" s="201"/>
      <c r="AG230" s="201"/>
      <c r="AH230" s="201"/>
      <c r="AI230" s="201"/>
      <c r="AJ230" s="200"/>
      <c r="AK230" s="201"/>
      <c r="AL230" s="201"/>
      <c r="AM230" s="201"/>
      <c r="AN230" s="201"/>
      <c r="AO230" s="202"/>
    </row>
    <row r="231" spans="1:41" s="30" customFormat="1" ht="19" customHeight="1">
      <c r="A231" s="198"/>
      <c r="B231" s="198"/>
      <c r="C231" s="198"/>
      <c r="D231" s="198"/>
      <c r="E231" s="199"/>
      <c r="F231" s="200"/>
      <c r="G231" s="201"/>
      <c r="H231" s="201"/>
      <c r="I231" s="201"/>
      <c r="J231" s="201"/>
      <c r="K231" s="200"/>
      <c r="L231" s="201"/>
      <c r="M231" s="201"/>
      <c r="N231" s="201"/>
      <c r="O231" s="201"/>
      <c r="P231" s="200"/>
      <c r="Q231" s="201"/>
      <c r="R231" s="201"/>
      <c r="S231" s="201"/>
      <c r="T231" s="201"/>
      <c r="U231" s="200"/>
      <c r="V231" s="201"/>
      <c r="W231" s="201"/>
      <c r="X231" s="201"/>
      <c r="Y231" s="201"/>
      <c r="Z231" s="200"/>
      <c r="AA231" s="201"/>
      <c r="AB231" s="201"/>
      <c r="AC231" s="201"/>
      <c r="AD231" s="201"/>
      <c r="AE231" s="200"/>
      <c r="AF231" s="201"/>
      <c r="AG231" s="201"/>
      <c r="AH231" s="201"/>
      <c r="AI231" s="201"/>
      <c r="AJ231" s="200"/>
      <c r="AK231" s="201"/>
      <c r="AL231" s="201"/>
      <c r="AM231" s="201"/>
      <c r="AN231" s="201"/>
      <c r="AO231" s="202"/>
    </row>
    <row r="232" spans="1:41" s="30" customFormat="1" ht="19" customHeight="1">
      <c r="A232" s="198"/>
      <c r="B232" s="198"/>
      <c r="C232" s="198"/>
      <c r="D232" s="198"/>
      <c r="E232" s="199"/>
      <c r="F232" s="200"/>
      <c r="G232" s="201"/>
      <c r="H232" s="201"/>
      <c r="I232" s="201"/>
      <c r="J232" s="201"/>
      <c r="K232" s="200"/>
      <c r="L232" s="201"/>
      <c r="M232" s="201"/>
      <c r="N232" s="201"/>
      <c r="O232" s="201"/>
      <c r="P232" s="200"/>
      <c r="Q232" s="201"/>
      <c r="R232" s="201"/>
      <c r="S232" s="201"/>
      <c r="T232" s="201"/>
      <c r="U232" s="200"/>
      <c r="V232" s="201"/>
      <c r="W232" s="201"/>
      <c r="X232" s="201"/>
      <c r="Y232" s="201"/>
      <c r="Z232" s="200"/>
      <c r="AA232" s="201"/>
      <c r="AB232" s="201"/>
      <c r="AC232" s="201"/>
      <c r="AD232" s="201"/>
      <c r="AE232" s="200"/>
      <c r="AF232" s="201"/>
      <c r="AG232" s="201"/>
      <c r="AH232" s="201"/>
      <c r="AI232" s="201"/>
      <c r="AJ232" s="200"/>
      <c r="AK232" s="201"/>
      <c r="AL232" s="201"/>
      <c r="AM232" s="201"/>
      <c r="AN232" s="201"/>
      <c r="AO232" s="202"/>
    </row>
    <row r="233" spans="1:41" s="30" customFormat="1" ht="19" customHeight="1">
      <c r="A233" s="198"/>
      <c r="B233" s="198"/>
      <c r="C233" s="198"/>
      <c r="D233" s="198"/>
      <c r="E233" s="199"/>
      <c r="F233" s="200"/>
      <c r="G233" s="201"/>
      <c r="H233" s="201"/>
      <c r="I233" s="201"/>
      <c r="J233" s="201"/>
      <c r="K233" s="200"/>
      <c r="L233" s="201"/>
      <c r="M233" s="201"/>
      <c r="N233" s="201"/>
      <c r="O233" s="201"/>
      <c r="P233" s="200"/>
      <c r="Q233" s="201"/>
      <c r="R233" s="201"/>
      <c r="S233" s="201"/>
      <c r="T233" s="201"/>
      <c r="U233" s="200"/>
      <c r="V233" s="201"/>
      <c r="W233" s="201"/>
      <c r="X233" s="201"/>
      <c r="Y233" s="201"/>
      <c r="Z233" s="200"/>
      <c r="AA233" s="201"/>
      <c r="AB233" s="201"/>
      <c r="AC233" s="201"/>
      <c r="AD233" s="201"/>
      <c r="AE233" s="200"/>
      <c r="AF233" s="201"/>
      <c r="AG233" s="201"/>
      <c r="AH233" s="201"/>
      <c r="AI233" s="201"/>
      <c r="AJ233" s="200"/>
      <c r="AK233" s="201"/>
      <c r="AL233" s="201"/>
      <c r="AM233" s="201"/>
      <c r="AN233" s="201"/>
      <c r="AO233" s="202"/>
    </row>
    <row r="234" spans="1:41" s="30" customFormat="1" ht="19" customHeight="1">
      <c r="A234" s="198"/>
      <c r="B234" s="198"/>
      <c r="C234" s="198"/>
      <c r="D234" s="198"/>
      <c r="E234" s="199"/>
      <c r="F234" s="200"/>
      <c r="G234" s="201"/>
      <c r="H234" s="201"/>
      <c r="I234" s="201"/>
      <c r="J234" s="201"/>
      <c r="K234" s="200"/>
      <c r="L234" s="201"/>
      <c r="M234" s="201"/>
      <c r="N234" s="201"/>
      <c r="O234" s="201"/>
      <c r="P234" s="200"/>
      <c r="Q234" s="201"/>
      <c r="R234" s="201"/>
      <c r="S234" s="201"/>
      <c r="T234" s="201"/>
      <c r="U234" s="200"/>
      <c r="V234" s="201"/>
      <c r="W234" s="201"/>
      <c r="X234" s="201"/>
      <c r="Y234" s="201"/>
      <c r="Z234" s="200"/>
      <c r="AA234" s="201"/>
      <c r="AB234" s="201"/>
      <c r="AC234" s="201"/>
      <c r="AD234" s="201"/>
      <c r="AE234" s="200"/>
      <c r="AF234" s="201"/>
      <c r="AG234" s="201"/>
      <c r="AH234" s="201"/>
      <c r="AI234" s="201"/>
      <c r="AJ234" s="200"/>
      <c r="AK234" s="201"/>
      <c r="AL234" s="201"/>
      <c r="AM234" s="201"/>
      <c r="AN234" s="201"/>
      <c r="AO234" s="202"/>
    </row>
    <row r="235" spans="1:41" s="30" customFormat="1" ht="19" customHeight="1">
      <c r="A235" s="198"/>
      <c r="B235" s="198"/>
      <c r="C235" s="198"/>
      <c r="D235" s="198"/>
      <c r="E235" s="199"/>
      <c r="F235" s="200"/>
      <c r="G235" s="201"/>
      <c r="H235" s="201"/>
      <c r="I235" s="201"/>
      <c r="J235" s="201"/>
      <c r="K235" s="200"/>
      <c r="L235" s="201"/>
      <c r="M235" s="201"/>
      <c r="N235" s="201"/>
      <c r="O235" s="201"/>
      <c r="P235" s="200"/>
      <c r="Q235" s="201"/>
      <c r="R235" s="201"/>
      <c r="S235" s="201"/>
      <c r="T235" s="201"/>
      <c r="U235" s="200"/>
      <c r="V235" s="201"/>
      <c r="W235" s="201"/>
      <c r="X235" s="201"/>
      <c r="Y235" s="201"/>
      <c r="Z235" s="200"/>
      <c r="AA235" s="201"/>
      <c r="AB235" s="201"/>
      <c r="AC235" s="201"/>
      <c r="AD235" s="201"/>
      <c r="AE235" s="200"/>
      <c r="AF235" s="201"/>
      <c r="AG235" s="201"/>
      <c r="AH235" s="201"/>
      <c r="AI235" s="201"/>
      <c r="AJ235" s="200"/>
      <c r="AK235" s="201"/>
      <c r="AL235" s="201"/>
      <c r="AM235" s="201"/>
      <c r="AN235" s="201"/>
      <c r="AO235" s="202"/>
    </row>
    <row r="236" spans="1:41" s="30" customFormat="1" ht="19" customHeight="1">
      <c r="A236" s="198"/>
      <c r="B236" s="198"/>
      <c r="C236" s="198"/>
      <c r="D236" s="198"/>
      <c r="E236" s="199"/>
      <c r="F236" s="200"/>
      <c r="G236" s="201"/>
      <c r="H236" s="201"/>
      <c r="I236" s="201"/>
      <c r="J236" s="201"/>
      <c r="K236" s="200"/>
      <c r="L236" s="201"/>
      <c r="M236" s="201"/>
      <c r="N236" s="201"/>
      <c r="O236" s="201"/>
      <c r="P236" s="200"/>
      <c r="Q236" s="201"/>
      <c r="R236" s="201"/>
      <c r="S236" s="201"/>
      <c r="T236" s="201"/>
      <c r="U236" s="200"/>
      <c r="V236" s="201"/>
      <c r="W236" s="201"/>
      <c r="X236" s="201"/>
      <c r="Y236" s="201"/>
      <c r="Z236" s="200"/>
      <c r="AA236" s="201"/>
      <c r="AB236" s="201"/>
      <c r="AC236" s="201"/>
      <c r="AD236" s="201"/>
      <c r="AE236" s="200"/>
      <c r="AF236" s="201"/>
      <c r="AG236" s="201"/>
      <c r="AH236" s="201"/>
      <c r="AI236" s="201"/>
      <c r="AJ236" s="200"/>
      <c r="AK236" s="201"/>
      <c r="AL236" s="201"/>
      <c r="AM236" s="201"/>
      <c r="AN236" s="201"/>
      <c r="AO236" s="202"/>
    </row>
    <row r="237" spans="1:41" s="30" customFormat="1" ht="19" customHeight="1">
      <c r="A237" s="198"/>
      <c r="B237" s="198"/>
      <c r="C237" s="198"/>
      <c r="D237" s="198"/>
      <c r="E237" s="199"/>
      <c r="F237" s="200"/>
      <c r="G237" s="201"/>
      <c r="H237" s="201"/>
      <c r="I237" s="201"/>
      <c r="J237" s="201"/>
      <c r="K237" s="200"/>
      <c r="L237" s="201"/>
      <c r="M237" s="201"/>
      <c r="N237" s="201"/>
      <c r="O237" s="201"/>
      <c r="P237" s="200"/>
      <c r="Q237" s="201"/>
      <c r="R237" s="201"/>
      <c r="S237" s="201"/>
      <c r="T237" s="201"/>
      <c r="U237" s="200"/>
      <c r="V237" s="201"/>
      <c r="W237" s="201"/>
      <c r="X237" s="201"/>
      <c r="Y237" s="201"/>
      <c r="Z237" s="200"/>
      <c r="AA237" s="201"/>
      <c r="AB237" s="201"/>
      <c r="AC237" s="201"/>
      <c r="AD237" s="201"/>
      <c r="AE237" s="200"/>
      <c r="AF237" s="201"/>
      <c r="AG237" s="201"/>
      <c r="AH237" s="201"/>
      <c r="AI237" s="201"/>
      <c r="AJ237" s="200"/>
      <c r="AK237" s="201"/>
      <c r="AL237" s="201"/>
      <c r="AM237" s="201"/>
      <c r="AN237" s="201"/>
      <c r="AO237" s="202"/>
    </row>
    <row r="238" spans="1:41" s="30" customFormat="1" ht="19" customHeight="1">
      <c r="A238" s="198"/>
      <c r="B238" s="198"/>
      <c r="C238" s="198"/>
      <c r="D238" s="198"/>
      <c r="E238" s="199"/>
      <c r="F238" s="200"/>
      <c r="G238" s="201"/>
      <c r="H238" s="201"/>
      <c r="I238" s="201"/>
      <c r="J238" s="201"/>
      <c r="K238" s="200"/>
      <c r="L238" s="201"/>
      <c r="M238" s="201"/>
      <c r="N238" s="201"/>
      <c r="O238" s="201"/>
      <c r="P238" s="200"/>
      <c r="Q238" s="201"/>
      <c r="R238" s="201"/>
      <c r="S238" s="201"/>
      <c r="T238" s="201"/>
      <c r="U238" s="200"/>
      <c r="V238" s="201"/>
      <c r="W238" s="201"/>
      <c r="X238" s="201"/>
      <c r="Y238" s="201"/>
      <c r="Z238" s="200"/>
      <c r="AA238" s="201"/>
      <c r="AB238" s="201"/>
      <c r="AC238" s="201"/>
      <c r="AD238" s="201"/>
      <c r="AE238" s="200"/>
      <c r="AF238" s="201"/>
      <c r="AG238" s="201"/>
      <c r="AH238" s="201"/>
      <c r="AI238" s="201"/>
      <c r="AJ238" s="200"/>
      <c r="AK238" s="201"/>
      <c r="AL238" s="201"/>
      <c r="AM238" s="201"/>
      <c r="AN238" s="201"/>
      <c r="AO238" s="202"/>
    </row>
    <row r="239" spans="1:41" s="30" customFormat="1" ht="19" customHeight="1">
      <c r="A239" s="198"/>
      <c r="B239" s="198"/>
      <c r="C239" s="198"/>
      <c r="D239" s="198"/>
      <c r="E239" s="199"/>
      <c r="F239" s="200"/>
      <c r="G239" s="201"/>
      <c r="H239" s="201"/>
      <c r="I239" s="201"/>
      <c r="J239" s="201"/>
      <c r="K239" s="200"/>
      <c r="L239" s="201"/>
      <c r="M239" s="201"/>
      <c r="N239" s="201"/>
      <c r="O239" s="201"/>
      <c r="P239" s="200"/>
      <c r="Q239" s="201"/>
      <c r="R239" s="201"/>
      <c r="S239" s="201"/>
      <c r="T239" s="201"/>
      <c r="U239" s="200"/>
      <c r="V239" s="201"/>
      <c r="W239" s="201"/>
      <c r="X239" s="201"/>
      <c r="Y239" s="201"/>
      <c r="Z239" s="200"/>
      <c r="AA239" s="201"/>
      <c r="AB239" s="201"/>
      <c r="AC239" s="201"/>
      <c r="AD239" s="201"/>
      <c r="AE239" s="200"/>
      <c r="AF239" s="201"/>
      <c r="AG239" s="201"/>
      <c r="AH239" s="201"/>
      <c r="AI239" s="201"/>
      <c r="AJ239" s="200"/>
      <c r="AK239" s="201"/>
      <c r="AL239" s="201"/>
      <c r="AM239" s="201"/>
      <c r="AN239" s="201"/>
      <c r="AO239" s="202"/>
    </row>
    <row r="240" spans="1:41" s="30" customFormat="1" ht="19" customHeight="1">
      <c r="A240" s="198"/>
      <c r="B240" s="198"/>
      <c r="C240" s="198"/>
      <c r="D240" s="198"/>
      <c r="E240" s="199"/>
      <c r="F240" s="200"/>
      <c r="G240" s="201"/>
      <c r="H240" s="201"/>
      <c r="I240" s="201"/>
      <c r="J240" s="201"/>
      <c r="K240" s="200"/>
      <c r="L240" s="201"/>
      <c r="M240" s="201"/>
      <c r="N240" s="201"/>
      <c r="O240" s="201"/>
      <c r="P240" s="200"/>
      <c r="Q240" s="201"/>
      <c r="R240" s="201"/>
      <c r="S240" s="201"/>
      <c r="T240" s="201"/>
      <c r="U240" s="200"/>
      <c r="V240" s="201"/>
      <c r="W240" s="201"/>
      <c r="X240" s="201"/>
      <c r="Y240" s="201"/>
      <c r="Z240" s="200"/>
      <c r="AA240" s="201"/>
      <c r="AB240" s="201"/>
      <c r="AC240" s="201"/>
      <c r="AD240" s="201"/>
      <c r="AE240" s="200"/>
      <c r="AF240" s="201"/>
      <c r="AG240" s="201"/>
      <c r="AH240" s="201"/>
      <c r="AI240" s="201"/>
      <c r="AJ240" s="200"/>
      <c r="AK240" s="201"/>
      <c r="AL240" s="201"/>
      <c r="AM240" s="201"/>
      <c r="AN240" s="201"/>
      <c r="AO240" s="202"/>
    </row>
    <row r="241" spans="1:41" s="30" customFormat="1" ht="19" customHeight="1">
      <c r="A241" s="198"/>
      <c r="B241" s="198"/>
      <c r="C241" s="198"/>
      <c r="D241" s="198"/>
      <c r="E241" s="199"/>
      <c r="F241" s="200"/>
      <c r="G241" s="201"/>
      <c r="H241" s="201"/>
      <c r="I241" s="201"/>
      <c r="J241" s="201"/>
      <c r="K241" s="200"/>
      <c r="L241" s="201"/>
      <c r="M241" s="201"/>
      <c r="N241" s="201"/>
      <c r="O241" s="201"/>
      <c r="P241" s="200"/>
      <c r="Q241" s="201"/>
      <c r="R241" s="201"/>
      <c r="S241" s="201"/>
      <c r="T241" s="201"/>
      <c r="U241" s="200"/>
      <c r="V241" s="201"/>
      <c r="W241" s="201"/>
      <c r="X241" s="201"/>
      <c r="Y241" s="201"/>
      <c r="Z241" s="200"/>
      <c r="AA241" s="201"/>
      <c r="AB241" s="201"/>
      <c r="AC241" s="201"/>
      <c r="AD241" s="201"/>
      <c r="AE241" s="200"/>
      <c r="AF241" s="201"/>
      <c r="AG241" s="201"/>
      <c r="AH241" s="201"/>
      <c r="AI241" s="201"/>
      <c r="AJ241" s="200"/>
      <c r="AK241" s="201"/>
      <c r="AL241" s="201"/>
      <c r="AM241" s="201"/>
      <c r="AN241" s="201"/>
      <c r="AO241" s="202"/>
    </row>
    <row r="242" spans="1:41" s="30" customFormat="1" ht="19" customHeight="1">
      <c r="A242" s="198"/>
      <c r="B242" s="198"/>
      <c r="C242" s="198"/>
      <c r="D242" s="198"/>
      <c r="E242" s="199"/>
      <c r="F242" s="200"/>
      <c r="G242" s="201"/>
      <c r="H242" s="201"/>
      <c r="I242" s="201"/>
      <c r="J242" s="201"/>
      <c r="K242" s="200"/>
      <c r="L242" s="201"/>
      <c r="M242" s="201"/>
      <c r="N242" s="201"/>
      <c r="O242" s="201"/>
      <c r="P242" s="200"/>
      <c r="Q242" s="201"/>
      <c r="R242" s="201"/>
      <c r="S242" s="201"/>
      <c r="T242" s="201"/>
      <c r="U242" s="200"/>
      <c r="V242" s="201"/>
      <c r="W242" s="201"/>
      <c r="X242" s="201"/>
      <c r="Y242" s="201"/>
      <c r="Z242" s="200"/>
      <c r="AA242" s="201"/>
      <c r="AB242" s="201"/>
      <c r="AC242" s="201"/>
      <c r="AD242" s="201"/>
      <c r="AE242" s="200"/>
      <c r="AF242" s="201"/>
      <c r="AG242" s="201"/>
      <c r="AH242" s="201"/>
      <c r="AI242" s="201"/>
      <c r="AJ242" s="200"/>
      <c r="AK242" s="201"/>
      <c r="AL242" s="201"/>
      <c r="AM242" s="201"/>
      <c r="AN242" s="201"/>
      <c r="AO242" s="202"/>
    </row>
    <row r="243" spans="1:41" s="30" customFormat="1" ht="19" customHeight="1">
      <c r="A243" s="198"/>
      <c r="B243" s="198"/>
      <c r="C243" s="198"/>
      <c r="D243" s="198"/>
      <c r="E243" s="199"/>
      <c r="F243" s="200"/>
      <c r="G243" s="201"/>
      <c r="H243" s="201"/>
      <c r="I243" s="201"/>
      <c r="J243" s="201"/>
      <c r="K243" s="200"/>
      <c r="L243" s="201"/>
      <c r="M243" s="201"/>
      <c r="N243" s="201"/>
      <c r="O243" s="201"/>
      <c r="P243" s="200"/>
      <c r="Q243" s="201"/>
      <c r="R243" s="201"/>
      <c r="S243" s="201"/>
      <c r="T243" s="201"/>
      <c r="U243" s="200"/>
      <c r="V243" s="201"/>
      <c r="W243" s="201"/>
      <c r="X243" s="201"/>
      <c r="Y243" s="201"/>
      <c r="Z243" s="200"/>
      <c r="AA243" s="201"/>
      <c r="AB243" s="201"/>
      <c r="AC243" s="201"/>
      <c r="AD243" s="201"/>
      <c r="AE243" s="200"/>
      <c r="AF243" s="201"/>
      <c r="AG243" s="201"/>
      <c r="AH243" s="201"/>
      <c r="AI243" s="201"/>
      <c r="AJ243" s="200"/>
      <c r="AK243" s="201"/>
      <c r="AL243" s="201"/>
      <c r="AM243" s="201"/>
      <c r="AN243" s="201"/>
      <c r="AO243" s="202"/>
    </row>
    <row r="244" spans="1:41" s="30" customFormat="1" ht="19" customHeight="1">
      <c r="A244" s="198"/>
      <c r="B244" s="198"/>
      <c r="C244" s="198"/>
      <c r="D244" s="198"/>
      <c r="E244" s="199"/>
      <c r="F244" s="200"/>
      <c r="G244" s="201"/>
      <c r="H244" s="201"/>
      <c r="I244" s="201"/>
      <c r="J244" s="201"/>
      <c r="K244" s="200"/>
      <c r="L244" s="201"/>
      <c r="M244" s="201"/>
      <c r="N244" s="201"/>
      <c r="O244" s="201"/>
      <c r="P244" s="200"/>
      <c r="Q244" s="201"/>
      <c r="R244" s="201"/>
      <c r="S244" s="201"/>
      <c r="T244" s="201"/>
      <c r="U244" s="200"/>
      <c r="V244" s="201"/>
      <c r="W244" s="201"/>
      <c r="X244" s="201"/>
      <c r="Y244" s="201"/>
      <c r="Z244" s="200"/>
      <c r="AA244" s="201"/>
      <c r="AB244" s="201"/>
      <c r="AC244" s="201"/>
      <c r="AD244" s="201"/>
      <c r="AE244" s="200"/>
      <c r="AF244" s="201"/>
      <c r="AG244" s="201"/>
      <c r="AH244" s="201"/>
      <c r="AI244" s="201"/>
      <c r="AJ244" s="200"/>
      <c r="AK244" s="201"/>
      <c r="AL244" s="201"/>
      <c r="AM244" s="201"/>
      <c r="AN244" s="201"/>
      <c r="AO244" s="202"/>
    </row>
    <row r="245" spans="1:41" s="30" customFormat="1" ht="19" customHeight="1">
      <c r="A245" s="198"/>
      <c r="B245" s="198"/>
      <c r="C245" s="198"/>
      <c r="D245" s="198"/>
      <c r="E245" s="199"/>
      <c r="F245" s="200"/>
      <c r="G245" s="201"/>
      <c r="H245" s="201"/>
      <c r="I245" s="201"/>
      <c r="J245" s="201"/>
      <c r="K245" s="200"/>
      <c r="L245" s="201"/>
      <c r="M245" s="201"/>
      <c r="N245" s="201"/>
      <c r="O245" s="201"/>
      <c r="P245" s="200"/>
      <c r="Q245" s="201"/>
      <c r="R245" s="201"/>
      <c r="S245" s="201"/>
      <c r="T245" s="201"/>
      <c r="U245" s="200"/>
      <c r="V245" s="201"/>
      <c r="W245" s="201"/>
      <c r="X245" s="201"/>
      <c r="Y245" s="201"/>
      <c r="Z245" s="200"/>
      <c r="AA245" s="201"/>
      <c r="AB245" s="201"/>
      <c r="AC245" s="201"/>
      <c r="AD245" s="201"/>
      <c r="AE245" s="200"/>
      <c r="AF245" s="201"/>
      <c r="AG245" s="201"/>
      <c r="AH245" s="201"/>
      <c r="AI245" s="201"/>
      <c r="AJ245" s="200"/>
      <c r="AK245" s="201"/>
      <c r="AL245" s="201"/>
      <c r="AM245" s="201"/>
      <c r="AN245" s="201"/>
      <c r="AO245" s="202"/>
    </row>
    <row r="246" spans="1:41" s="30" customFormat="1" ht="19" customHeight="1">
      <c r="A246" s="198"/>
      <c r="B246" s="198"/>
      <c r="C246" s="198"/>
      <c r="D246" s="198"/>
      <c r="E246" s="199"/>
      <c r="F246" s="200"/>
      <c r="G246" s="201"/>
      <c r="H246" s="201"/>
      <c r="I246" s="201"/>
      <c r="J246" s="201"/>
      <c r="K246" s="200"/>
      <c r="L246" s="201"/>
      <c r="M246" s="201"/>
      <c r="N246" s="201"/>
      <c r="O246" s="201"/>
      <c r="P246" s="200"/>
      <c r="Q246" s="201"/>
      <c r="R246" s="201"/>
      <c r="S246" s="201"/>
      <c r="T246" s="201"/>
      <c r="U246" s="200"/>
      <c r="V246" s="201"/>
      <c r="W246" s="201"/>
      <c r="X246" s="201"/>
      <c r="Y246" s="201"/>
      <c r="Z246" s="200"/>
      <c r="AA246" s="201"/>
      <c r="AB246" s="201"/>
      <c r="AC246" s="201"/>
      <c r="AD246" s="201"/>
      <c r="AE246" s="200"/>
      <c r="AF246" s="201"/>
      <c r="AG246" s="201"/>
      <c r="AH246" s="201"/>
      <c r="AI246" s="201"/>
      <c r="AJ246" s="200"/>
      <c r="AK246" s="201"/>
      <c r="AL246" s="201"/>
      <c r="AM246" s="201"/>
      <c r="AN246" s="201"/>
      <c r="AO246" s="202"/>
    </row>
    <row r="247" spans="1:41" s="30" customFormat="1" ht="19" customHeight="1">
      <c r="A247" s="198"/>
      <c r="B247" s="198"/>
      <c r="C247" s="198"/>
      <c r="D247" s="198"/>
      <c r="E247" s="199"/>
      <c r="F247" s="200"/>
      <c r="G247" s="201"/>
      <c r="H247" s="201"/>
      <c r="I247" s="201"/>
      <c r="J247" s="201"/>
      <c r="K247" s="200"/>
      <c r="L247" s="201"/>
      <c r="M247" s="201"/>
      <c r="N247" s="201"/>
      <c r="O247" s="201"/>
      <c r="P247" s="200"/>
      <c r="Q247" s="201"/>
      <c r="R247" s="201"/>
      <c r="S247" s="201"/>
      <c r="T247" s="201"/>
      <c r="U247" s="200"/>
      <c r="V247" s="201"/>
      <c r="W247" s="201"/>
      <c r="X247" s="201"/>
      <c r="Y247" s="201"/>
      <c r="Z247" s="200"/>
      <c r="AA247" s="201"/>
      <c r="AB247" s="201"/>
      <c r="AC247" s="201"/>
      <c r="AD247" s="201"/>
      <c r="AE247" s="200"/>
      <c r="AF247" s="201"/>
      <c r="AG247" s="201"/>
      <c r="AH247" s="201"/>
      <c r="AI247" s="201"/>
      <c r="AJ247" s="200"/>
      <c r="AK247" s="201"/>
      <c r="AL247" s="201"/>
      <c r="AM247" s="201"/>
      <c r="AN247" s="201"/>
      <c r="AO247" s="202"/>
    </row>
    <row r="248" spans="1:41" s="30" customFormat="1" ht="19" customHeight="1">
      <c r="A248" s="198"/>
      <c r="B248" s="198"/>
      <c r="C248" s="198"/>
      <c r="D248" s="198"/>
      <c r="E248" s="199"/>
      <c r="F248" s="200"/>
      <c r="G248" s="201"/>
      <c r="H248" s="201"/>
      <c r="I248" s="201"/>
      <c r="J248" s="201"/>
      <c r="K248" s="200"/>
      <c r="L248" s="201"/>
      <c r="M248" s="201"/>
      <c r="N248" s="201"/>
      <c r="O248" s="201"/>
      <c r="P248" s="200"/>
      <c r="Q248" s="201"/>
      <c r="R248" s="201"/>
      <c r="S248" s="201"/>
      <c r="T248" s="201"/>
      <c r="U248" s="200"/>
      <c r="V248" s="201"/>
      <c r="W248" s="201"/>
      <c r="X248" s="201"/>
      <c r="Y248" s="201"/>
      <c r="Z248" s="200"/>
      <c r="AA248" s="201"/>
      <c r="AB248" s="201"/>
      <c r="AC248" s="201"/>
      <c r="AD248" s="201"/>
      <c r="AE248" s="200"/>
      <c r="AF248" s="201"/>
      <c r="AG248" s="201"/>
      <c r="AH248" s="201"/>
      <c r="AI248" s="201"/>
      <c r="AJ248" s="200"/>
      <c r="AK248" s="201"/>
      <c r="AL248" s="201"/>
      <c r="AM248" s="201"/>
      <c r="AN248" s="201"/>
      <c r="AO248" s="202"/>
    </row>
    <row r="249" spans="1:41" s="30" customFormat="1" ht="19" customHeight="1">
      <c r="A249" s="198"/>
      <c r="B249" s="198"/>
      <c r="C249" s="198"/>
      <c r="D249" s="198"/>
      <c r="E249" s="199"/>
      <c r="F249" s="200"/>
      <c r="G249" s="201"/>
      <c r="H249" s="201"/>
      <c r="I249" s="201"/>
      <c r="J249" s="201"/>
      <c r="K249" s="200"/>
      <c r="L249" s="201"/>
      <c r="M249" s="201"/>
      <c r="N249" s="201"/>
      <c r="O249" s="201"/>
      <c r="P249" s="200"/>
      <c r="Q249" s="201"/>
      <c r="R249" s="201"/>
      <c r="S249" s="201"/>
      <c r="T249" s="201"/>
      <c r="U249" s="200"/>
      <c r="V249" s="201"/>
      <c r="W249" s="201"/>
      <c r="X249" s="201"/>
      <c r="Y249" s="201"/>
      <c r="Z249" s="200"/>
      <c r="AA249" s="201"/>
      <c r="AB249" s="201"/>
      <c r="AC249" s="201"/>
      <c r="AD249" s="201"/>
      <c r="AE249" s="200"/>
      <c r="AF249" s="201"/>
      <c r="AG249" s="201"/>
      <c r="AH249" s="201"/>
      <c r="AI249" s="201"/>
      <c r="AJ249" s="200"/>
      <c r="AK249" s="201"/>
      <c r="AL249" s="201"/>
      <c r="AM249" s="201"/>
      <c r="AN249" s="201"/>
      <c r="AO249" s="202"/>
    </row>
    <row r="250" spans="1:41" s="30" customFormat="1" ht="19" customHeight="1">
      <c r="A250" s="198"/>
      <c r="B250" s="198"/>
      <c r="C250" s="198"/>
      <c r="D250" s="198"/>
      <c r="E250" s="199"/>
      <c r="F250" s="200"/>
      <c r="G250" s="201"/>
      <c r="H250" s="201"/>
      <c r="I250" s="201"/>
      <c r="J250" s="201"/>
      <c r="K250" s="200"/>
      <c r="L250" s="201"/>
      <c r="M250" s="201"/>
      <c r="N250" s="201"/>
      <c r="O250" s="201"/>
      <c r="P250" s="200"/>
      <c r="Q250" s="201"/>
      <c r="R250" s="201"/>
      <c r="S250" s="201"/>
      <c r="T250" s="201"/>
      <c r="U250" s="200"/>
      <c r="V250" s="201"/>
      <c r="W250" s="201"/>
      <c r="X250" s="201"/>
      <c r="Y250" s="201"/>
      <c r="Z250" s="200"/>
      <c r="AA250" s="201"/>
      <c r="AB250" s="201"/>
      <c r="AC250" s="201"/>
      <c r="AD250" s="201"/>
      <c r="AE250" s="200"/>
      <c r="AF250" s="201"/>
      <c r="AG250" s="201"/>
      <c r="AH250" s="201"/>
      <c r="AI250" s="201"/>
      <c r="AJ250" s="200"/>
      <c r="AK250" s="201"/>
      <c r="AL250" s="201"/>
      <c r="AM250" s="201"/>
      <c r="AN250" s="201"/>
      <c r="AO250" s="202"/>
    </row>
    <row r="251" spans="1:41" s="30" customFormat="1" ht="19" customHeight="1">
      <c r="A251" s="198"/>
      <c r="B251" s="198"/>
      <c r="C251" s="198"/>
      <c r="D251" s="198"/>
      <c r="E251" s="199"/>
      <c r="F251" s="200"/>
      <c r="G251" s="201"/>
      <c r="H251" s="201"/>
      <c r="I251" s="201"/>
      <c r="J251" s="201"/>
      <c r="K251" s="200"/>
      <c r="L251" s="201"/>
      <c r="M251" s="201"/>
      <c r="N251" s="201"/>
      <c r="O251" s="201"/>
      <c r="P251" s="200"/>
      <c r="Q251" s="201"/>
      <c r="R251" s="201"/>
      <c r="S251" s="201"/>
      <c r="T251" s="201"/>
      <c r="U251" s="200"/>
      <c r="V251" s="201"/>
      <c r="W251" s="201"/>
      <c r="X251" s="201"/>
      <c r="Y251" s="201"/>
      <c r="Z251" s="200"/>
      <c r="AA251" s="201"/>
      <c r="AB251" s="201"/>
      <c r="AC251" s="201"/>
      <c r="AD251" s="201"/>
      <c r="AE251" s="200"/>
      <c r="AF251" s="201"/>
      <c r="AG251" s="201"/>
      <c r="AH251" s="201"/>
      <c r="AI251" s="201"/>
      <c r="AJ251" s="200"/>
      <c r="AK251" s="201"/>
      <c r="AL251" s="201"/>
      <c r="AM251" s="201"/>
      <c r="AN251" s="201"/>
      <c r="AO251" s="202"/>
    </row>
    <row r="252" spans="1:41" s="30" customFormat="1" ht="19" customHeight="1">
      <c r="A252" s="198"/>
      <c r="B252" s="198"/>
      <c r="C252" s="198"/>
      <c r="D252" s="198"/>
      <c r="E252" s="199"/>
      <c r="F252" s="200"/>
      <c r="G252" s="201"/>
      <c r="H252" s="201"/>
      <c r="I252" s="201"/>
      <c r="J252" s="201"/>
      <c r="K252" s="200"/>
      <c r="L252" s="201"/>
      <c r="M252" s="201"/>
      <c r="N252" s="201"/>
      <c r="O252" s="201"/>
      <c r="P252" s="200"/>
      <c r="Q252" s="201"/>
      <c r="R252" s="201"/>
      <c r="S252" s="201"/>
      <c r="T252" s="201"/>
      <c r="U252" s="200"/>
      <c r="V252" s="201"/>
      <c r="W252" s="201"/>
      <c r="X252" s="201"/>
      <c r="Y252" s="201"/>
      <c r="Z252" s="200"/>
      <c r="AA252" s="201"/>
      <c r="AB252" s="201"/>
      <c r="AC252" s="201"/>
      <c r="AD252" s="201"/>
      <c r="AE252" s="200"/>
      <c r="AF252" s="201"/>
      <c r="AG252" s="201"/>
      <c r="AH252" s="201"/>
      <c r="AI252" s="201"/>
      <c r="AJ252" s="200"/>
      <c r="AK252" s="201"/>
      <c r="AL252" s="201"/>
      <c r="AM252" s="201"/>
      <c r="AN252" s="201"/>
      <c r="AO252" s="202"/>
    </row>
    <row r="253" spans="1:41" s="30" customFormat="1" ht="19" customHeight="1">
      <c r="A253" s="198"/>
      <c r="B253" s="198"/>
      <c r="C253" s="198"/>
      <c r="D253" s="198"/>
      <c r="E253" s="199"/>
      <c r="F253" s="200"/>
      <c r="G253" s="201"/>
      <c r="H253" s="201"/>
      <c r="I253" s="201"/>
      <c r="J253" s="201"/>
      <c r="K253" s="200"/>
      <c r="L253" s="201"/>
      <c r="M253" s="201"/>
      <c r="N253" s="201"/>
      <c r="O253" s="201"/>
      <c r="P253" s="200"/>
      <c r="Q253" s="201"/>
      <c r="R253" s="201"/>
      <c r="S253" s="201"/>
      <c r="T253" s="201"/>
      <c r="U253" s="200"/>
      <c r="V253" s="201"/>
      <c r="W253" s="201"/>
      <c r="X253" s="201"/>
      <c r="Y253" s="201"/>
      <c r="Z253" s="200"/>
      <c r="AA253" s="201"/>
      <c r="AB253" s="201"/>
      <c r="AC253" s="201"/>
      <c r="AD253" s="201"/>
      <c r="AE253" s="200"/>
      <c r="AF253" s="201"/>
      <c r="AG253" s="201"/>
      <c r="AH253" s="201"/>
      <c r="AI253" s="201"/>
      <c r="AJ253" s="200"/>
      <c r="AK253" s="201"/>
      <c r="AL253" s="201"/>
      <c r="AM253" s="201"/>
      <c r="AN253" s="201"/>
      <c r="AO253" s="202"/>
    </row>
    <row r="254" spans="1:41" s="30" customFormat="1" ht="19" customHeight="1">
      <c r="A254" s="198"/>
      <c r="B254" s="198"/>
      <c r="C254" s="198"/>
      <c r="D254" s="198"/>
      <c r="E254" s="199"/>
      <c r="F254" s="200"/>
      <c r="G254" s="201"/>
      <c r="H254" s="201"/>
      <c r="I254" s="201"/>
      <c r="J254" s="201"/>
      <c r="K254" s="200"/>
      <c r="L254" s="201"/>
      <c r="M254" s="201"/>
      <c r="N254" s="201"/>
      <c r="O254" s="201"/>
      <c r="P254" s="200"/>
      <c r="Q254" s="201"/>
      <c r="R254" s="201"/>
      <c r="S254" s="201"/>
      <c r="T254" s="201"/>
      <c r="U254" s="200"/>
      <c r="V254" s="201"/>
      <c r="W254" s="201"/>
      <c r="X254" s="201"/>
      <c r="Y254" s="201"/>
      <c r="Z254" s="200"/>
      <c r="AA254" s="201"/>
      <c r="AB254" s="201"/>
      <c r="AC254" s="201"/>
      <c r="AD254" s="201"/>
      <c r="AE254" s="200"/>
      <c r="AF254" s="201"/>
      <c r="AG254" s="201"/>
      <c r="AH254" s="201"/>
      <c r="AI254" s="201"/>
      <c r="AJ254" s="200"/>
      <c r="AK254" s="201"/>
      <c r="AL254" s="201"/>
      <c r="AM254" s="201"/>
      <c r="AN254" s="201"/>
      <c r="AO254" s="202"/>
    </row>
    <row r="255" spans="1:41" s="30" customFormat="1" ht="19" customHeight="1">
      <c r="A255" s="198"/>
      <c r="B255" s="198"/>
      <c r="C255" s="198"/>
      <c r="D255" s="198"/>
      <c r="E255" s="199"/>
      <c r="F255" s="200"/>
      <c r="G255" s="201"/>
      <c r="H255" s="201"/>
      <c r="I255" s="201"/>
      <c r="J255" s="201"/>
      <c r="K255" s="200"/>
      <c r="L255" s="201"/>
      <c r="M255" s="201"/>
      <c r="N255" s="201"/>
      <c r="O255" s="201"/>
      <c r="P255" s="200"/>
      <c r="Q255" s="201"/>
      <c r="R255" s="201"/>
      <c r="S255" s="201"/>
      <c r="T255" s="201"/>
      <c r="U255" s="200"/>
      <c r="V255" s="201"/>
      <c r="W255" s="201"/>
      <c r="X255" s="201"/>
      <c r="Y255" s="201"/>
      <c r="Z255" s="200"/>
      <c r="AA255" s="201"/>
      <c r="AB255" s="201"/>
      <c r="AC255" s="201"/>
      <c r="AD255" s="201"/>
      <c r="AE255" s="200"/>
      <c r="AF255" s="201"/>
      <c r="AG255" s="201"/>
      <c r="AH255" s="201"/>
      <c r="AI255" s="201"/>
      <c r="AJ255" s="200"/>
      <c r="AK255" s="201"/>
      <c r="AL255" s="201"/>
      <c r="AM255" s="201"/>
      <c r="AN255" s="201"/>
      <c r="AO255" s="202"/>
    </row>
    <row r="256" spans="1:41" s="30" customFormat="1" ht="19" customHeight="1">
      <c r="A256" s="198"/>
      <c r="B256" s="198"/>
      <c r="C256" s="198"/>
      <c r="D256" s="198"/>
      <c r="E256" s="199"/>
      <c r="F256" s="200"/>
      <c r="G256" s="201"/>
      <c r="H256" s="201"/>
      <c r="I256" s="201"/>
      <c r="J256" s="201"/>
      <c r="K256" s="200"/>
      <c r="L256" s="201"/>
      <c r="M256" s="201"/>
      <c r="N256" s="201"/>
      <c r="O256" s="201"/>
      <c r="P256" s="200"/>
      <c r="Q256" s="201"/>
      <c r="R256" s="201"/>
      <c r="S256" s="201"/>
      <c r="T256" s="201"/>
      <c r="U256" s="200"/>
      <c r="V256" s="201"/>
      <c r="W256" s="201"/>
      <c r="X256" s="201"/>
      <c r="Y256" s="201"/>
      <c r="Z256" s="200"/>
      <c r="AA256" s="201"/>
      <c r="AB256" s="201"/>
      <c r="AC256" s="201"/>
      <c r="AD256" s="201"/>
      <c r="AE256" s="200"/>
      <c r="AF256" s="201"/>
      <c r="AG256" s="201"/>
      <c r="AH256" s="201"/>
      <c r="AI256" s="201"/>
      <c r="AJ256" s="200"/>
      <c r="AK256" s="201"/>
      <c r="AL256" s="201"/>
      <c r="AM256" s="201"/>
      <c r="AN256" s="201"/>
      <c r="AO256" s="202"/>
    </row>
    <row r="257" spans="1:41" s="30" customFormat="1" ht="19" customHeight="1">
      <c r="A257" s="198"/>
      <c r="B257" s="198"/>
      <c r="C257" s="198"/>
      <c r="D257" s="198"/>
      <c r="E257" s="199"/>
      <c r="F257" s="200"/>
      <c r="G257" s="201"/>
      <c r="H257" s="201"/>
      <c r="I257" s="201"/>
      <c r="J257" s="201"/>
      <c r="K257" s="200"/>
      <c r="L257" s="201"/>
      <c r="M257" s="201"/>
      <c r="N257" s="201"/>
      <c r="O257" s="201"/>
      <c r="P257" s="200"/>
      <c r="Q257" s="201"/>
      <c r="R257" s="201"/>
      <c r="S257" s="201"/>
      <c r="T257" s="201"/>
      <c r="U257" s="200"/>
      <c r="V257" s="201"/>
      <c r="W257" s="201"/>
      <c r="X257" s="201"/>
      <c r="Y257" s="201"/>
      <c r="Z257" s="200"/>
      <c r="AA257" s="201"/>
      <c r="AB257" s="201"/>
      <c r="AC257" s="201"/>
      <c r="AD257" s="201"/>
      <c r="AE257" s="200"/>
      <c r="AF257" s="201"/>
      <c r="AG257" s="201"/>
      <c r="AH257" s="201"/>
      <c r="AI257" s="201"/>
      <c r="AJ257" s="200"/>
      <c r="AK257" s="201"/>
      <c r="AL257" s="201"/>
      <c r="AM257" s="201"/>
      <c r="AN257" s="201"/>
      <c r="AO257" s="202"/>
    </row>
    <row r="258" spans="1:41" s="30" customFormat="1" ht="19" customHeight="1">
      <c r="A258" s="198"/>
      <c r="B258" s="198"/>
      <c r="C258" s="198"/>
      <c r="D258" s="198"/>
      <c r="E258" s="199"/>
      <c r="F258" s="200"/>
      <c r="G258" s="201"/>
      <c r="H258" s="201"/>
      <c r="I258" s="201"/>
      <c r="J258" s="201"/>
      <c r="K258" s="200"/>
      <c r="L258" s="201"/>
      <c r="M258" s="201"/>
      <c r="N258" s="201"/>
      <c r="O258" s="201"/>
      <c r="P258" s="200"/>
      <c r="Q258" s="201"/>
      <c r="R258" s="201"/>
      <c r="S258" s="201"/>
      <c r="T258" s="201"/>
      <c r="U258" s="200"/>
      <c r="V258" s="201"/>
      <c r="W258" s="201"/>
      <c r="X258" s="201"/>
      <c r="Y258" s="201"/>
      <c r="Z258" s="200"/>
      <c r="AA258" s="201"/>
      <c r="AB258" s="201"/>
      <c r="AC258" s="201"/>
      <c r="AD258" s="201"/>
      <c r="AE258" s="200"/>
      <c r="AF258" s="201"/>
      <c r="AG258" s="201"/>
      <c r="AH258" s="201"/>
      <c r="AI258" s="201"/>
      <c r="AJ258" s="200"/>
      <c r="AK258" s="201"/>
      <c r="AL258" s="201"/>
      <c r="AM258" s="201"/>
      <c r="AN258" s="201"/>
      <c r="AO258" s="202"/>
    </row>
    <row r="259" spans="1:41" s="30" customFormat="1" ht="19" customHeight="1">
      <c r="A259" s="198"/>
      <c r="B259" s="198"/>
      <c r="C259" s="198"/>
      <c r="D259" s="198"/>
      <c r="E259" s="199"/>
      <c r="F259" s="200"/>
      <c r="G259" s="201"/>
      <c r="H259" s="201"/>
      <c r="I259" s="201"/>
      <c r="J259" s="201"/>
      <c r="K259" s="200"/>
      <c r="L259" s="201"/>
      <c r="M259" s="201"/>
      <c r="N259" s="201"/>
      <c r="O259" s="201"/>
      <c r="P259" s="200"/>
      <c r="Q259" s="201"/>
      <c r="R259" s="201"/>
      <c r="S259" s="201"/>
      <c r="T259" s="201"/>
      <c r="U259" s="200"/>
      <c r="V259" s="201"/>
      <c r="W259" s="201"/>
      <c r="X259" s="201"/>
      <c r="Y259" s="201"/>
      <c r="Z259" s="200"/>
      <c r="AA259" s="201"/>
      <c r="AB259" s="201"/>
      <c r="AC259" s="201"/>
      <c r="AD259" s="201"/>
      <c r="AE259" s="200"/>
      <c r="AF259" s="201"/>
      <c r="AG259" s="201"/>
      <c r="AH259" s="201"/>
      <c r="AI259" s="201"/>
      <c r="AJ259" s="200"/>
      <c r="AK259" s="201"/>
      <c r="AL259" s="201"/>
      <c r="AM259" s="201"/>
      <c r="AN259" s="201"/>
      <c r="AO259" s="202"/>
    </row>
    <row r="260" spans="1:41" s="30" customFormat="1" ht="19" customHeight="1">
      <c r="A260" s="198"/>
      <c r="B260" s="198"/>
      <c r="C260" s="198"/>
      <c r="D260" s="198"/>
      <c r="E260" s="199"/>
      <c r="F260" s="200"/>
      <c r="G260" s="201"/>
      <c r="H260" s="201"/>
      <c r="I260" s="201"/>
      <c r="J260" s="201"/>
      <c r="K260" s="200"/>
      <c r="L260" s="201"/>
      <c r="M260" s="201"/>
      <c r="N260" s="201"/>
      <c r="O260" s="201"/>
      <c r="P260" s="200"/>
      <c r="Q260" s="201"/>
      <c r="R260" s="201"/>
      <c r="S260" s="201"/>
      <c r="T260" s="201"/>
      <c r="U260" s="200"/>
      <c r="V260" s="201"/>
      <c r="W260" s="201"/>
      <c r="X260" s="201"/>
      <c r="Y260" s="201"/>
      <c r="Z260" s="200"/>
      <c r="AA260" s="201"/>
      <c r="AB260" s="201"/>
      <c r="AC260" s="201"/>
      <c r="AD260" s="201"/>
      <c r="AE260" s="200"/>
      <c r="AF260" s="201"/>
      <c r="AG260" s="201"/>
      <c r="AH260" s="201"/>
      <c r="AI260" s="201"/>
      <c r="AJ260" s="200"/>
      <c r="AK260" s="201"/>
      <c r="AL260" s="201"/>
      <c r="AM260" s="201"/>
      <c r="AN260" s="201"/>
      <c r="AO260" s="202"/>
    </row>
    <row r="261" spans="1:41" s="30" customFormat="1" ht="19" customHeight="1">
      <c r="A261" s="198"/>
      <c r="B261" s="198"/>
      <c r="C261" s="198"/>
      <c r="D261" s="198"/>
      <c r="E261" s="199"/>
      <c r="F261" s="200"/>
      <c r="G261" s="201"/>
      <c r="H261" s="201"/>
      <c r="I261" s="201"/>
      <c r="J261" s="201"/>
      <c r="K261" s="200"/>
      <c r="L261" s="201"/>
      <c r="M261" s="201"/>
      <c r="N261" s="201"/>
      <c r="O261" s="201"/>
      <c r="P261" s="200"/>
      <c r="Q261" s="201"/>
      <c r="R261" s="201"/>
      <c r="S261" s="201"/>
      <c r="T261" s="201"/>
      <c r="U261" s="200"/>
      <c r="V261" s="201"/>
      <c r="W261" s="201"/>
      <c r="X261" s="201"/>
      <c r="Y261" s="201"/>
      <c r="Z261" s="200"/>
      <c r="AA261" s="201"/>
      <c r="AB261" s="201"/>
      <c r="AC261" s="201"/>
      <c r="AD261" s="201"/>
      <c r="AE261" s="200"/>
      <c r="AF261" s="201"/>
      <c r="AG261" s="201"/>
      <c r="AH261" s="201"/>
      <c r="AI261" s="201"/>
      <c r="AJ261" s="200"/>
      <c r="AK261" s="201"/>
      <c r="AL261" s="201"/>
      <c r="AM261" s="201"/>
      <c r="AN261" s="201"/>
      <c r="AO261" s="202"/>
    </row>
    <row r="262" spans="1:41" s="30" customFormat="1" ht="19" customHeight="1">
      <c r="A262" s="198"/>
      <c r="B262" s="198"/>
      <c r="C262" s="198"/>
      <c r="D262" s="198"/>
      <c r="E262" s="199"/>
      <c r="F262" s="200"/>
      <c r="G262" s="201"/>
      <c r="H262" s="201"/>
      <c r="I262" s="201"/>
      <c r="J262" s="201"/>
      <c r="K262" s="200"/>
      <c r="L262" s="201"/>
      <c r="M262" s="201"/>
      <c r="N262" s="201"/>
      <c r="O262" s="201"/>
      <c r="P262" s="200"/>
      <c r="Q262" s="201"/>
      <c r="R262" s="201"/>
      <c r="S262" s="201"/>
      <c r="T262" s="201"/>
      <c r="U262" s="200"/>
      <c r="V262" s="201"/>
      <c r="W262" s="201"/>
      <c r="X262" s="201"/>
      <c r="Y262" s="201"/>
      <c r="Z262" s="200"/>
      <c r="AA262" s="201"/>
      <c r="AB262" s="201"/>
      <c r="AC262" s="201"/>
      <c r="AD262" s="201"/>
      <c r="AE262" s="200"/>
      <c r="AF262" s="201"/>
      <c r="AG262" s="201"/>
      <c r="AH262" s="201"/>
      <c r="AI262" s="201"/>
      <c r="AJ262" s="200"/>
      <c r="AK262" s="201"/>
      <c r="AL262" s="201"/>
      <c r="AM262" s="201"/>
      <c r="AN262" s="201"/>
      <c r="AO262" s="202"/>
    </row>
    <row r="263" spans="1:41" s="30" customFormat="1" ht="19" customHeight="1">
      <c r="A263" s="198"/>
      <c r="B263" s="198"/>
      <c r="C263" s="198"/>
      <c r="D263" s="198"/>
      <c r="E263" s="199"/>
      <c r="F263" s="200"/>
      <c r="G263" s="201"/>
      <c r="H263" s="201"/>
      <c r="I263" s="201"/>
      <c r="J263" s="201"/>
      <c r="K263" s="200"/>
      <c r="L263" s="201"/>
      <c r="M263" s="201"/>
      <c r="N263" s="201"/>
      <c r="O263" s="201"/>
      <c r="P263" s="200"/>
      <c r="Q263" s="201"/>
      <c r="R263" s="201"/>
      <c r="S263" s="201"/>
      <c r="T263" s="201"/>
      <c r="U263" s="200"/>
      <c r="V263" s="201"/>
      <c r="W263" s="201"/>
      <c r="X263" s="201"/>
      <c r="Y263" s="201"/>
      <c r="Z263" s="200"/>
      <c r="AA263" s="201"/>
      <c r="AB263" s="201"/>
      <c r="AC263" s="201"/>
      <c r="AD263" s="201"/>
      <c r="AE263" s="200"/>
      <c r="AF263" s="201"/>
      <c r="AG263" s="201"/>
      <c r="AH263" s="201"/>
      <c r="AI263" s="201"/>
      <c r="AJ263" s="200"/>
      <c r="AK263" s="201"/>
      <c r="AL263" s="201"/>
      <c r="AM263" s="201"/>
      <c r="AN263" s="201"/>
      <c r="AO263" s="202"/>
    </row>
    <row r="264" spans="1:41" s="30" customFormat="1" ht="19" customHeight="1">
      <c r="A264" s="198"/>
      <c r="B264" s="198"/>
      <c r="C264" s="198"/>
      <c r="D264" s="198"/>
      <c r="E264" s="199"/>
      <c r="F264" s="200"/>
      <c r="G264" s="201"/>
      <c r="H264" s="201"/>
      <c r="I264" s="201"/>
      <c r="J264" s="201"/>
      <c r="K264" s="200"/>
      <c r="L264" s="201"/>
      <c r="M264" s="201"/>
      <c r="N264" s="201"/>
      <c r="O264" s="201"/>
      <c r="P264" s="200"/>
      <c r="Q264" s="201"/>
      <c r="R264" s="201"/>
      <c r="S264" s="201"/>
      <c r="T264" s="201"/>
      <c r="U264" s="200"/>
      <c r="V264" s="201"/>
      <c r="W264" s="201"/>
      <c r="X264" s="201"/>
      <c r="Y264" s="201"/>
      <c r="Z264" s="200"/>
      <c r="AA264" s="201"/>
      <c r="AB264" s="201"/>
      <c r="AC264" s="201"/>
      <c r="AD264" s="201"/>
      <c r="AE264" s="200"/>
      <c r="AF264" s="201"/>
      <c r="AG264" s="201"/>
      <c r="AH264" s="201"/>
      <c r="AI264" s="201"/>
      <c r="AJ264" s="200"/>
      <c r="AK264" s="201"/>
      <c r="AL264" s="201"/>
      <c r="AM264" s="201"/>
      <c r="AN264" s="201"/>
      <c r="AO264" s="202"/>
    </row>
    <row r="265" spans="1:41" s="30" customFormat="1" ht="19" customHeight="1">
      <c r="A265" s="198"/>
      <c r="B265" s="198"/>
      <c r="C265" s="198"/>
      <c r="D265" s="198"/>
      <c r="E265" s="199"/>
      <c r="F265" s="200"/>
      <c r="G265" s="201"/>
      <c r="H265" s="201"/>
      <c r="I265" s="201"/>
      <c r="J265" s="201"/>
      <c r="K265" s="200"/>
      <c r="L265" s="201"/>
      <c r="M265" s="201"/>
      <c r="N265" s="201"/>
      <c r="O265" s="201"/>
      <c r="P265" s="200"/>
      <c r="Q265" s="201"/>
      <c r="R265" s="201"/>
      <c r="S265" s="201"/>
      <c r="T265" s="201"/>
      <c r="U265" s="200"/>
      <c r="V265" s="201"/>
      <c r="W265" s="201"/>
      <c r="X265" s="201"/>
      <c r="Y265" s="201"/>
      <c r="Z265" s="200"/>
      <c r="AA265" s="201"/>
      <c r="AB265" s="201"/>
      <c r="AC265" s="201"/>
      <c r="AD265" s="201"/>
      <c r="AE265" s="200"/>
      <c r="AF265" s="201"/>
      <c r="AG265" s="201"/>
      <c r="AH265" s="201"/>
      <c r="AI265" s="201"/>
      <c r="AJ265" s="200"/>
      <c r="AK265" s="201"/>
      <c r="AL265" s="201"/>
      <c r="AM265" s="201"/>
      <c r="AN265" s="201"/>
      <c r="AO265" s="202"/>
    </row>
    <row r="266" spans="1:41" s="30" customFormat="1" ht="19" customHeight="1">
      <c r="A266" s="198"/>
      <c r="B266" s="198"/>
      <c r="C266" s="198"/>
      <c r="D266" s="198"/>
      <c r="E266" s="199"/>
      <c r="F266" s="200"/>
      <c r="G266" s="201"/>
      <c r="H266" s="201"/>
      <c r="I266" s="201"/>
      <c r="J266" s="201"/>
      <c r="K266" s="200"/>
      <c r="L266" s="201"/>
      <c r="M266" s="201"/>
      <c r="N266" s="201"/>
      <c r="O266" s="201"/>
      <c r="P266" s="200"/>
      <c r="Q266" s="201"/>
      <c r="R266" s="201"/>
      <c r="S266" s="201"/>
      <c r="T266" s="201"/>
      <c r="U266" s="200"/>
      <c r="V266" s="201"/>
      <c r="W266" s="201"/>
      <c r="X266" s="201"/>
      <c r="Y266" s="201"/>
      <c r="Z266" s="200"/>
      <c r="AA266" s="201"/>
      <c r="AB266" s="201"/>
      <c r="AC266" s="201"/>
      <c r="AD266" s="201"/>
      <c r="AE266" s="200"/>
      <c r="AF266" s="201"/>
      <c r="AG266" s="201"/>
      <c r="AH266" s="201"/>
      <c r="AI266" s="201"/>
      <c r="AJ266" s="200"/>
      <c r="AK266" s="201"/>
      <c r="AL266" s="201"/>
      <c r="AM266" s="201"/>
      <c r="AN266" s="201"/>
      <c r="AO266" s="202"/>
    </row>
    <row r="267" spans="1:41" s="30" customFormat="1" ht="19" customHeight="1">
      <c r="A267" s="198"/>
      <c r="B267" s="198"/>
      <c r="C267" s="198"/>
      <c r="D267" s="198"/>
      <c r="E267" s="199"/>
      <c r="F267" s="200"/>
      <c r="G267" s="201"/>
      <c r="H267" s="201"/>
      <c r="I267" s="201"/>
      <c r="J267" s="201"/>
      <c r="K267" s="200"/>
      <c r="L267" s="201"/>
      <c r="M267" s="201"/>
      <c r="N267" s="201"/>
      <c r="O267" s="201"/>
      <c r="P267" s="200"/>
      <c r="Q267" s="201"/>
      <c r="R267" s="201"/>
      <c r="S267" s="201"/>
      <c r="T267" s="201"/>
      <c r="U267" s="200"/>
      <c r="V267" s="201"/>
      <c r="W267" s="201"/>
      <c r="X267" s="201"/>
      <c r="Y267" s="201"/>
      <c r="Z267" s="200"/>
      <c r="AA267" s="201"/>
      <c r="AB267" s="201"/>
      <c r="AC267" s="201"/>
      <c r="AD267" s="201"/>
      <c r="AE267" s="200"/>
      <c r="AF267" s="201"/>
      <c r="AG267" s="201"/>
      <c r="AH267" s="201"/>
      <c r="AI267" s="201"/>
      <c r="AJ267" s="200"/>
      <c r="AK267" s="201"/>
      <c r="AL267" s="201"/>
      <c r="AM267" s="201"/>
      <c r="AN267" s="201"/>
      <c r="AO267" s="202"/>
    </row>
    <row r="268" spans="1:41" s="30" customFormat="1" ht="19" customHeight="1">
      <c r="A268" s="198"/>
      <c r="B268" s="198"/>
      <c r="C268" s="198"/>
      <c r="D268" s="198"/>
      <c r="E268" s="199"/>
      <c r="F268" s="200"/>
      <c r="G268" s="201"/>
      <c r="H268" s="201"/>
      <c r="I268" s="201"/>
      <c r="J268" s="201"/>
      <c r="K268" s="200"/>
      <c r="L268" s="201"/>
      <c r="M268" s="201"/>
      <c r="N268" s="201"/>
      <c r="O268" s="201"/>
      <c r="P268" s="200"/>
      <c r="Q268" s="201"/>
      <c r="R268" s="201"/>
      <c r="S268" s="201"/>
      <c r="T268" s="201"/>
      <c r="U268" s="200"/>
      <c r="V268" s="201"/>
      <c r="W268" s="201"/>
      <c r="X268" s="201"/>
      <c r="Y268" s="201"/>
      <c r="Z268" s="200"/>
      <c r="AA268" s="201"/>
      <c r="AB268" s="201"/>
      <c r="AC268" s="201"/>
      <c r="AD268" s="201"/>
      <c r="AE268" s="200"/>
      <c r="AF268" s="201"/>
      <c r="AG268" s="201"/>
      <c r="AH268" s="201"/>
      <c r="AI268" s="201"/>
      <c r="AJ268" s="200"/>
      <c r="AK268" s="201"/>
      <c r="AL268" s="201"/>
      <c r="AM268" s="201"/>
      <c r="AN268" s="201"/>
      <c r="AO268" s="202"/>
    </row>
    <row r="269" spans="1:41" s="30" customFormat="1" ht="19" customHeight="1">
      <c r="A269" s="198"/>
      <c r="B269" s="198"/>
      <c r="C269" s="198"/>
      <c r="D269" s="198"/>
      <c r="E269" s="199"/>
      <c r="F269" s="200"/>
      <c r="G269" s="201"/>
      <c r="H269" s="201"/>
      <c r="I269" s="201"/>
      <c r="J269" s="201"/>
      <c r="K269" s="200"/>
      <c r="L269" s="201"/>
      <c r="M269" s="201"/>
      <c r="N269" s="201"/>
      <c r="O269" s="201"/>
      <c r="P269" s="200"/>
      <c r="Q269" s="201"/>
      <c r="R269" s="201"/>
      <c r="S269" s="201"/>
      <c r="T269" s="201"/>
      <c r="U269" s="200"/>
      <c r="V269" s="201"/>
      <c r="W269" s="201"/>
      <c r="X269" s="201"/>
      <c r="Y269" s="201"/>
      <c r="Z269" s="200"/>
      <c r="AA269" s="201"/>
      <c r="AB269" s="201"/>
      <c r="AC269" s="201"/>
      <c r="AD269" s="201"/>
      <c r="AE269" s="200"/>
      <c r="AF269" s="201"/>
      <c r="AG269" s="201"/>
      <c r="AH269" s="201"/>
      <c r="AI269" s="201"/>
      <c r="AJ269" s="200"/>
      <c r="AK269" s="201"/>
      <c r="AL269" s="201"/>
      <c r="AM269" s="201"/>
      <c r="AN269" s="201"/>
      <c r="AO269" s="202"/>
    </row>
    <row r="270" spans="1:41" s="30" customFormat="1" ht="19" customHeight="1">
      <c r="A270" s="198"/>
      <c r="B270" s="198"/>
      <c r="C270" s="198"/>
      <c r="D270" s="198"/>
      <c r="E270" s="199"/>
      <c r="F270" s="200"/>
      <c r="G270" s="201"/>
      <c r="H270" s="201"/>
      <c r="I270" s="201"/>
      <c r="J270" s="201"/>
      <c r="K270" s="200"/>
      <c r="L270" s="201"/>
      <c r="M270" s="201"/>
      <c r="N270" s="201"/>
      <c r="O270" s="201"/>
      <c r="P270" s="200"/>
      <c r="Q270" s="201"/>
      <c r="R270" s="201"/>
      <c r="S270" s="201"/>
      <c r="T270" s="201"/>
      <c r="U270" s="200"/>
      <c r="V270" s="201"/>
      <c r="W270" s="201"/>
      <c r="X270" s="201"/>
      <c r="Y270" s="201"/>
      <c r="Z270" s="200"/>
      <c r="AA270" s="201"/>
      <c r="AB270" s="201"/>
      <c r="AC270" s="201"/>
      <c r="AD270" s="201"/>
      <c r="AE270" s="200"/>
      <c r="AF270" s="201"/>
      <c r="AG270" s="201"/>
      <c r="AH270" s="201"/>
      <c r="AI270" s="201"/>
      <c r="AJ270" s="200"/>
      <c r="AK270" s="201"/>
      <c r="AL270" s="201"/>
      <c r="AM270" s="201"/>
      <c r="AN270" s="201"/>
      <c r="AO270" s="202"/>
    </row>
    <row r="271" spans="1:41" s="30" customFormat="1" ht="19" customHeight="1">
      <c r="A271" s="198"/>
      <c r="B271" s="198"/>
      <c r="C271" s="198"/>
      <c r="D271" s="198"/>
      <c r="E271" s="199"/>
      <c r="F271" s="200"/>
      <c r="G271" s="201"/>
      <c r="H271" s="201"/>
      <c r="I271" s="201"/>
      <c r="J271" s="201"/>
      <c r="K271" s="200"/>
      <c r="L271" s="201"/>
      <c r="M271" s="201"/>
      <c r="N271" s="201"/>
      <c r="O271" s="201"/>
      <c r="P271" s="200"/>
      <c r="Q271" s="201"/>
      <c r="R271" s="201"/>
      <c r="S271" s="201"/>
      <c r="T271" s="201"/>
      <c r="U271" s="200"/>
      <c r="V271" s="201"/>
      <c r="W271" s="201"/>
      <c r="X271" s="201"/>
      <c r="Y271" s="201"/>
      <c r="Z271" s="200"/>
      <c r="AA271" s="201"/>
      <c r="AB271" s="201"/>
      <c r="AC271" s="201"/>
      <c r="AD271" s="201"/>
      <c r="AE271" s="200"/>
      <c r="AF271" s="201"/>
      <c r="AG271" s="201"/>
      <c r="AH271" s="201"/>
      <c r="AI271" s="201"/>
      <c r="AJ271" s="200"/>
      <c r="AK271" s="201"/>
      <c r="AL271" s="201"/>
      <c r="AM271" s="201"/>
      <c r="AN271" s="201"/>
      <c r="AO271" s="202"/>
    </row>
    <row r="272" spans="1:41" s="30" customFormat="1" ht="19" customHeight="1">
      <c r="A272" s="198"/>
      <c r="B272" s="198"/>
      <c r="C272" s="198"/>
      <c r="D272" s="198"/>
      <c r="E272" s="199"/>
      <c r="F272" s="200"/>
      <c r="G272" s="201"/>
      <c r="H272" s="201"/>
      <c r="I272" s="201"/>
      <c r="J272" s="201"/>
      <c r="K272" s="200"/>
      <c r="L272" s="201"/>
      <c r="M272" s="201"/>
      <c r="N272" s="201"/>
      <c r="O272" s="201"/>
      <c r="P272" s="200"/>
      <c r="Q272" s="201"/>
      <c r="R272" s="201"/>
      <c r="S272" s="201"/>
      <c r="T272" s="201"/>
      <c r="U272" s="200"/>
      <c r="V272" s="201"/>
      <c r="W272" s="201"/>
      <c r="X272" s="201"/>
      <c r="Y272" s="201"/>
      <c r="Z272" s="200"/>
      <c r="AA272" s="201"/>
      <c r="AB272" s="201"/>
      <c r="AC272" s="201"/>
      <c r="AD272" s="201"/>
      <c r="AE272" s="200"/>
      <c r="AF272" s="201"/>
      <c r="AG272" s="201"/>
      <c r="AH272" s="201"/>
      <c r="AI272" s="201"/>
      <c r="AJ272" s="200"/>
      <c r="AK272" s="201"/>
      <c r="AL272" s="201"/>
      <c r="AM272" s="201"/>
      <c r="AN272" s="201"/>
      <c r="AO272" s="202"/>
    </row>
    <row r="273" spans="1:41" s="30" customFormat="1" ht="19" customHeight="1">
      <c r="A273" s="198"/>
      <c r="B273" s="198"/>
      <c r="C273" s="198"/>
      <c r="D273" s="198"/>
      <c r="E273" s="199"/>
      <c r="F273" s="200"/>
      <c r="G273" s="201"/>
      <c r="H273" s="201"/>
      <c r="I273" s="201"/>
      <c r="J273" s="201"/>
      <c r="K273" s="200"/>
      <c r="L273" s="201"/>
      <c r="M273" s="201"/>
      <c r="N273" s="201"/>
      <c r="O273" s="201"/>
      <c r="P273" s="200"/>
      <c r="Q273" s="201"/>
      <c r="R273" s="201"/>
      <c r="S273" s="201"/>
      <c r="T273" s="201"/>
      <c r="U273" s="200"/>
      <c r="V273" s="201"/>
      <c r="W273" s="201"/>
      <c r="X273" s="201"/>
      <c r="Y273" s="201"/>
      <c r="Z273" s="200"/>
      <c r="AA273" s="201"/>
      <c r="AB273" s="201"/>
      <c r="AC273" s="201"/>
      <c r="AD273" s="201"/>
      <c r="AE273" s="200"/>
      <c r="AF273" s="201"/>
      <c r="AG273" s="201"/>
      <c r="AH273" s="201"/>
      <c r="AI273" s="201"/>
      <c r="AJ273" s="200"/>
      <c r="AK273" s="201"/>
      <c r="AL273" s="201"/>
      <c r="AM273" s="201"/>
      <c r="AN273" s="201"/>
      <c r="AO273" s="202"/>
    </row>
    <row r="274" spans="1:41" s="30" customFormat="1" ht="19" customHeight="1">
      <c r="A274" s="198"/>
      <c r="B274" s="198"/>
      <c r="C274" s="198"/>
      <c r="D274" s="198"/>
      <c r="E274" s="199"/>
      <c r="F274" s="200"/>
      <c r="G274" s="201"/>
      <c r="H274" s="201"/>
      <c r="I274" s="201"/>
      <c r="J274" s="201"/>
      <c r="K274" s="200"/>
      <c r="L274" s="201"/>
      <c r="M274" s="201"/>
      <c r="N274" s="201"/>
      <c r="O274" s="201"/>
      <c r="P274" s="200"/>
      <c r="Q274" s="201"/>
      <c r="R274" s="201"/>
      <c r="S274" s="201"/>
      <c r="T274" s="201"/>
      <c r="U274" s="200"/>
      <c r="V274" s="201"/>
      <c r="W274" s="201"/>
      <c r="X274" s="201"/>
      <c r="Y274" s="201"/>
      <c r="Z274" s="200"/>
      <c r="AA274" s="201"/>
      <c r="AB274" s="201"/>
      <c r="AC274" s="201"/>
      <c r="AD274" s="201"/>
      <c r="AE274" s="200"/>
      <c r="AF274" s="201"/>
      <c r="AG274" s="201"/>
      <c r="AH274" s="201"/>
      <c r="AI274" s="201"/>
      <c r="AJ274" s="200"/>
      <c r="AK274" s="201"/>
      <c r="AL274" s="201"/>
      <c r="AM274" s="201"/>
      <c r="AN274" s="201"/>
      <c r="AO274" s="202"/>
    </row>
    <row r="275" spans="1:41" s="30" customFormat="1" ht="19" customHeight="1">
      <c r="A275" s="198"/>
      <c r="B275" s="198"/>
      <c r="C275" s="198"/>
      <c r="D275" s="198"/>
      <c r="E275" s="199"/>
      <c r="F275" s="200"/>
      <c r="G275" s="201"/>
      <c r="H275" s="201"/>
      <c r="I275" s="201"/>
      <c r="J275" s="201"/>
      <c r="K275" s="200"/>
      <c r="L275" s="201"/>
      <c r="M275" s="201"/>
      <c r="N275" s="201"/>
      <c r="O275" s="201"/>
      <c r="P275" s="200"/>
      <c r="Q275" s="201"/>
      <c r="R275" s="201"/>
      <c r="S275" s="201"/>
      <c r="T275" s="201"/>
      <c r="U275" s="200"/>
      <c r="V275" s="201"/>
      <c r="W275" s="201"/>
      <c r="X275" s="201"/>
      <c r="Y275" s="201"/>
      <c r="Z275" s="200"/>
      <c r="AA275" s="201"/>
      <c r="AB275" s="201"/>
      <c r="AC275" s="201"/>
      <c r="AD275" s="201"/>
      <c r="AE275" s="200"/>
      <c r="AF275" s="201"/>
      <c r="AG275" s="201"/>
      <c r="AH275" s="201"/>
      <c r="AI275" s="201"/>
      <c r="AJ275" s="200"/>
      <c r="AK275" s="201"/>
      <c r="AL275" s="201"/>
      <c r="AM275" s="201"/>
      <c r="AN275" s="201"/>
      <c r="AO275" s="202"/>
    </row>
    <row r="276" spans="1:41" s="30" customFormat="1" ht="19" customHeight="1">
      <c r="A276" s="198"/>
      <c r="B276" s="198"/>
      <c r="C276" s="198"/>
      <c r="D276" s="198"/>
      <c r="E276" s="199"/>
      <c r="F276" s="200"/>
      <c r="G276" s="201"/>
      <c r="H276" s="201"/>
      <c r="I276" s="201"/>
      <c r="J276" s="201"/>
      <c r="K276" s="200"/>
      <c r="L276" s="201"/>
      <c r="M276" s="201"/>
      <c r="N276" s="201"/>
      <c r="O276" s="201"/>
      <c r="P276" s="200"/>
      <c r="Q276" s="201"/>
      <c r="R276" s="201"/>
      <c r="S276" s="201"/>
      <c r="T276" s="201"/>
      <c r="U276" s="200"/>
      <c r="V276" s="201"/>
      <c r="W276" s="201"/>
      <c r="X276" s="201"/>
      <c r="Y276" s="201"/>
      <c r="Z276" s="200"/>
      <c r="AA276" s="201"/>
      <c r="AB276" s="201"/>
      <c r="AC276" s="201"/>
      <c r="AD276" s="201"/>
      <c r="AE276" s="200"/>
      <c r="AF276" s="201"/>
      <c r="AG276" s="201"/>
      <c r="AH276" s="201"/>
      <c r="AI276" s="201"/>
      <c r="AJ276" s="200"/>
      <c r="AK276" s="201"/>
      <c r="AL276" s="201"/>
      <c r="AM276" s="201"/>
      <c r="AN276" s="201"/>
      <c r="AO276" s="202"/>
    </row>
    <row r="277" spans="1:41" s="30" customFormat="1" ht="19" customHeight="1">
      <c r="A277" s="198"/>
      <c r="B277" s="198"/>
      <c r="C277" s="198"/>
      <c r="D277" s="198"/>
      <c r="E277" s="199"/>
      <c r="F277" s="200"/>
      <c r="G277" s="201"/>
      <c r="H277" s="201"/>
      <c r="I277" s="201"/>
      <c r="J277" s="201"/>
      <c r="K277" s="200"/>
      <c r="L277" s="201"/>
      <c r="M277" s="201"/>
      <c r="N277" s="201"/>
      <c r="O277" s="201"/>
      <c r="P277" s="200"/>
      <c r="Q277" s="201"/>
      <c r="R277" s="201"/>
      <c r="S277" s="201"/>
      <c r="T277" s="201"/>
      <c r="U277" s="200"/>
      <c r="V277" s="201"/>
      <c r="W277" s="201"/>
      <c r="X277" s="201"/>
      <c r="Y277" s="201"/>
      <c r="Z277" s="200"/>
      <c r="AA277" s="201"/>
      <c r="AB277" s="201"/>
      <c r="AC277" s="201"/>
      <c r="AD277" s="201"/>
      <c r="AE277" s="200"/>
      <c r="AF277" s="201"/>
      <c r="AG277" s="201"/>
      <c r="AH277" s="201"/>
      <c r="AI277" s="201"/>
      <c r="AJ277" s="200"/>
      <c r="AK277" s="201"/>
      <c r="AL277" s="201"/>
      <c r="AM277" s="201"/>
      <c r="AN277" s="201"/>
      <c r="AO277" s="202"/>
    </row>
    <row r="278" spans="1:41" s="30" customFormat="1" ht="19" customHeight="1">
      <c r="A278" s="198"/>
      <c r="B278" s="198"/>
      <c r="C278" s="198"/>
      <c r="D278" s="198"/>
      <c r="E278" s="199"/>
      <c r="F278" s="200"/>
      <c r="G278" s="201"/>
      <c r="H278" s="201"/>
      <c r="I278" s="201"/>
      <c r="J278" s="201"/>
      <c r="K278" s="200"/>
      <c r="L278" s="201"/>
      <c r="M278" s="201"/>
      <c r="N278" s="201"/>
      <c r="O278" s="201"/>
      <c r="P278" s="200"/>
      <c r="Q278" s="201"/>
      <c r="R278" s="201"/>
      <c r="S278" s="201"/>
      <c r="T278" s="201"/>
      <c r="U278" s="200"/>
      <c r="V278" s="201"/>
      <c r="W278" s="201"/>
      <c r="X278" s="201"/>
      <c r="Y278" s="201"/>
      <c r="Z278" s="200"/>
      <c r="AA278" s="201"/>
      <c r="AB278" s="201"/>
      <c r="AC278" s="201"/>
      <c r="AD278" s="201"/>
      <c r="AE278" s="200"/>
      <c r="AF278" s="201"/>
      <c r="AG278" s="201"/>
      <c r="AH278" s="201"/>
      <c r="AI278" s="201"/>
      <c r="AJ278" s="200"/>
      <c r="AK278" s="201"/>
      <c r="AL278" s="201"/>
      <c r="AM278" s="201"/>
      <c r="AN278" s="201"/>
      <c r="AO278" s="202"/>
    </row>
    <row r="279" spans="1:41" s="30" customFormat="1" ht="19" customHeight="1">
      <c r="A279" s="198"/>
      <c r="B279" s="198"/>
      <c r="C279" s="198"/>
      <c r="D279" s="198"/>
      <c r="E279" s="199"/>
      <c r="F279" s="200"/>
      <c r="G279" s="201"/>
      <c r="H279" s="201"/>
      <c r="I279" s="201"/>
      <c r="J279" s="201"/>
      <c r="K279" s="200"/>
      <c r="L279" s="201"/>
      <c r="M279" s="201"/>
      <c r="N279" s="201"/>
      <c r="O279" s="201"/>
      <c r="P279" s="200"/>
      <c r="Q279" s="201"/>
      <c r="R279" s="201"/>
      <c r="S279" s="201"/>
      <c r="T279" s="201"/>
      <c r="U279" s="200"/>
      <c r="V279" s="201"/>
      <c r="W279" s="201"/>
      <c r="X279" s="201"/>
      <c r="Y279" s="201"/>
      <c r="Z279" s="200"/>
      <c r="AA279" s="201"/>
      <c r="AB279" s="201"/>
      <c r="AC279" s="201"/>
      <c r="AD279" s="201"/>
      <c r="AE279" s="200"/>
      <c r="AF279" s="201"/>
      <c r="AG279" s="201"/>
      <c r="AH279" s="201"/>
      <c r="AI279" s="201"/>
      <c r="AJ279" s="200"/>
      <c r="AK279" s="201"/>
      <c r="AL279" s="201"/>
      <c r="AM279" s="201"/>
      <c r="AN279" s="201"/>
      <c r="AO279" s="202"/>
    </row>
    <row r="280" spans="1:41" s="30" customFormat="1" ht="19" customHeight="1">
      <c r="A280" s="198"/>
      <c r="B280" s="198"/>
      <c r="C280" s="198"/>
      <c r="D280" s="198"/>
      <c r="E280" s="199"/>
      <c r="F280" s="200"/>
      <c r="G280" s="201"/>
      <c r="H280" s="201"/>
      <c r="I280" s="201"/>
      <c r="J280" s="201"/>
      <c r="K280" s="200"/>
      <c r="L280" s="201"/>
      <c r="M280" s="201"/>
      <c r="N280" s="201"/>
      <c r="O280" s="201"/>
      <c r="P280" s="200"/>
      <c r="Q280" s="201"/>
      <c r="R280" s="201"/>
      <c r="S280" s="201"/>
      <c r="T280" s="201"/>
      <c r="U280" s="200"/>
      <c r="V280" s="201"/>
      <c r="W280" s="201"/>
      <c r="X280" s="201"/>
      <c r="Y280" s="201"/>
      <c r="Z280" s="200"/>
      <c r="AA280" s="201"/>
      <c r="AB280" s="201"/>
      <c r="AC280" s="201"/>
      <c r="AD280" s="201"/>
      <c r="AE280" s="200"/>
      <c r="AF280" s="201"/>
      <c r="AG280" s="201"/>
      <c r="AH280" s="201"/>
      <c r="AI280" s="201"/>
      <c r="AJ280" s="200"/>
      <c r="AK280" s="201"/>
      <c r="AL280" s="201"/>
      <c r="AM280" s="201"/>
      <c r="AN280" s="201"/>
      <c r="AO280" s="202"/>
    </row>
    <row r="281" spans="1:41" s="30" customFormat="1" ht="19" customHeight="1">
      <c r="A281" s="198"/>
      <c r="B281" s="198"/>
      <c r="C281" s="198"/>
      <c r="D281" s="198"/>
      <c r="E281" s="199"/>
      <c r="F281" s="200"/>
      <c r="G281" s="201"/>
      <c r="H281" s="201"/>
      <c r="I281" s="201"/>
      <c r="J281" s="201"/>
      <c r="K281" s="200"/>
      <c r="L281" s="201"/>
      <c r="M281" s="201"/>
      <c r="N281" s="201"/>
      <c r="O281" s="201"/>
      <c r="P281" s="200"/>
      <c r="Q281" s="201"/>
      <c r="R281" s="201"/>
      <c r="S281" s="201"/>
      <c r="T281" s="201"/>
      <c r="U281" s="200"/>
      <c r="V281" s="201"/>
      <c r="W281" s="201"/>
      <c r="X281" s="201"/>
      <c r="Y281" s="201"/>
      <c r="Z281" s="200"/>
      <c r="AA281" s="201"/>
      <c r="AB281" s="201"/>
      <c r="AC281" s="201"/>
      <c r="AD281" s="201"/>
      <c r="AE281" s="200"/>
      <c r="AF281" s="201"/>
      <c r="AG281" s="201"/>
      <c r="AH281" s="201"/>
      <c r="AI281" s="201"/>
      <c r="AJ281" s="200"/>
      <c r="AK281" s="201"/>
      <c r="AL281" s="201"/>
      <c r="AM281" s="201"/>
      <c r="AN281" s="201"/>
      <c r="AO281" s="202"/>
    </row>
    <row r="282" spans="1:41" s="30" customFormat="1" ht="19" customHeight="1">
      <c r="A282" s="198"/>
      <c r="B282" s="198"/>
      <c r="C282" s="198"/>
      <c r="D282" s="198"/>
      <c r="E282" s="199"/>
      <c r="F282" s="200"/>
      <c r="G282" s="201"/>
      <c r="H282" s="201"/>
      <c r="I282" s="201"/>
      <c r="J282" s="201"/>
      <c r="K282" s="200"/>
      <c r="L282" s="201"/>
      <c r="M282" s="201"/>
      <c r="N282" s="201"/>
      <c r="O282" s="201"/>
      <c r="P282" s="200"/>
      <c r="Q282" s="201"/>
      <c r="R282" s="201"/>
      <c r="S282" s="201"/>
      <c r="T282" s="201"/>
      <c r="U282" s="200"/>
      <c r="V282" s="201"/>
      <c r="W282" s="201"/>
      <c r="X282" s="201"/>
      <c r="Y282" s="201"/>
      <c r="Z282" s="200"/>
      <c r="AA282" s="201"/>
      <c r="AB282" s="201"/>
      <c r="AC282" s="201"/>
      <c r="AD282" s="201"/>
      <c r="AE282" s="200"/>
      <c r="AF282" s="201"/>
      <c r="AG282" s="201"/>
      <c r="AH282" s="201"/>
      <c r="AI282" s="201"/>
      <c r="AJ282" s="200"/>
      <c r="AK282" s="201"/>
      <c r="AL282" s="201"/>
      <c r="AM282" s="201"/>
      <c r="AN282" s="201"/>
      <c r="AO282" s="202"/>
    </row>
    <row r="283" spans="1:41" s="30" customFormat="1" ht="19" customHeight="1">
      <c r="A283" s="198"/>
      <c r="B283" s="198"/>
      <c r="C283" s="198"/>
      <c r="D283" s="198"/>
      <c r="E283" s="199"/>
      <c r="F283" s="200"/>
      <c r="G283" s="201"/>
      <c r="H283" s="201"/>
      <c r="I283" s="201"/>
      <c r="J283" s="201"/>
      <c r="K283" s="200"/>
      <c r="L283" s="201"/>
      <c r="M283" s="201"/>
      <c r="N283" s="201"/>
      <c r="O283" s="201"/>
      <c r="P283" s="200"/>
      <c r="Q283" s="201"/>
      <c r="R283" s="201"/>
      <c r="S283" s="201"/>
      <c r="T283" s="201"/>
      <c r="U283" s="200"/>
      <c r="V283" s="201"/>
      <c r="W283" s="201"/>
      <c r="X283" s="201"/>
      <c r="Y283" s="201"/>
      <c r="Z283" s="200"/>
      <c r="AA283" s="201"/>
      <c r="AB283" s="201"/>
      <c r="AC283" s="201"/>
      <c r="AD283" s="201"/>
      <c r="AE283" s="200"/>
      <c r="AF283" s="201"/>
      <c r="AG283" s="201"/>
      <c r="AH283" s="201"/>
      <c r="AI283" s="201"/>
      <c r="AJ283" s="200"/>
      <c r="AK283" s="201"/>
      <c r="AL283" s="201"/>
      <c r="AM283" s="201"/>
      <c r="AN283" s="201"/>
      <c r="AO283" s="202"/>
    </row>
    <row r="284" spans="1:41" s="30" customFormat="1" ht="19" customHeight="1">
      <c r="A284" s="198"/>
      <c r="B284" s="198"/>
      <c r="C284" s="198"/>
      <c r="D284" s="198"/>
      <c r="E284" s="199"/>
      <c r="F284" s="200"/>
      <c r="G284" s="201"/>
      <c r="H284" s="201"/>
      <c r="I284" s="201"/>
      <c r="J284" s="201"/>
      <c r="K284" s="200"/>
      <c r="L284" s="201"/>
      <c r="M284" s="201"/>
      <c r="N284" s="201"/>
      <c r="O284" s="201"/>
      <c r="P284" s="200"/>
      <c r="Q284" s="201"/>
      <c r="R284" s="201"/>
      <c r="S284" s="201"/>
      <c r="T284" s="201"/>
      <c r="U284" s="200"/>
      <c r="V284" s="201"/>
      <c r="W284" s="201"/>
      <c r="X284" s="201"/>
      <c r="Y284" s="201"/>
      <c r="Z284" s="200"/>
      <c r="AA284" s="201"/>
      <c r="AB284" s="201"/>
      <c r="AC284" s="201"/>
      <c r="AD284" s="201"/>
      <c r="AE284" s="200"/>
      <c r="AF284" s="201"/>
      <c r="AG284" s="201"/>
      <c r="AH284" s="201"/>
      <c r="AI284" s="201"/>
      <c r="AJ284" s="200"/>
      <c r="AK284" s="201"/>
      <c r="AL284" s="201"/>
      <c r="AM284" s="201"/>
      <c r="AN284" s="201"/>
      <c r="AO284" s="202"/>
    </row>
    <row r="285" spans="1:41" s="30" customFormat="1" ht="19" customHeight="1">
      <c r="A285" s="198"/>
      <c r="B285" s="198"/>
      <c r="C285" s="198"/>
      <c r="D285" s="198"/>
      <c r="E285" s="199"/>
      <c r="F285" s="200"/>
      <c r="G285" s="201"/>
      <c r="H285" s="201"/>
      <c r="I285" s="201"/>
      <c r="J285" s="201"/>
      <c r="K285" s="200"/>
      <c r="L285" s="201"/>
      <c r="M285" s="201"/>
      <c r="N285" s="201"/>
      <c r="O285" s="201"/>
      <c r="P285" s="200"/>
      <c r="Q285" s="201"/>
      <c r="R285" s="201"/>
      <c r="S285" s="201"/>
      <c r="T285" s="201"/>
      <c r="U285" s="200"/>
      <c r="V285" s="201"/>
      <c r="W285" s="201"/>
      <c r="X285" s="201"/>
      <c r="Y285" s="201"/>
      <c r="Z285" s="200"/>
      <c r="AA285" s="201"/>
      <c r="AB285" s="201"/>
      <c r="AC285" s="201"/>
      <c r="AD285" s="201"/>
      <c r="AE285" s="200"/>
      <c r="AF285" s="201"/>
      <c r="AG285" s="201"/>
      <c r="AH285" s="201"/>
      <c r="AI285" s="201"/>
      <c r="AJ285" s="200"/>
      <c r="AK285" s="201"/>
      <c r="AL285" s="201"/>
      <c r="AM285" s="201"/>
      <c r="AN285" s="201"/>
      <c r="AO285" s="202"/>
    </row>
    <row r="286" spans="1:41" s="30" customFormat="1" ht="19" customHeight="1">
      <c r="A286" s="198"/>
      <c r="B286" s="198"/>
      <c r="C286" s="198"/>
      <c r="D286" s="198"/>
      <c r="E286" s="199"/>
      <c r="F286" s="200"/>
      <c r="G286" s="201"/>
      <c r="H286" s="201"/>
      <c r="I286" s="201"/>
      <c r="J286" s="201"/>
      <c r="K286" s="200"/>
      <c r="L286" s="201"/>
      <c r="M286" s="201"/>
      <c r="N286" s="201"/>
      <c r="O286" s="201"/>
      <c r="P286" s="200"/>
      <c r="Q286" s="201"/>
      <c r="R286" s="201"/>
      <c r="S286" s="201"/>
      <c r="T286" s="201"/>
      <c r="U286" s="200"/>
      <c r="V286" s="201"/>
      <c r="W286" s="201"/>
      <c r="X286" s="201"/>
      <c r="Y286" s="201"/>
      <c r="Z286" s="200"/>
      <c r="AA286" s="201"/>
      <c r="AB286" s="201"/>
      <c r="AC286" s="201"/>
      <c r="AD286" s="201"/>
      <c r="AE286" s="200"/>
      <c r="AF286" s="201"/>
      <c r="AG286" s="201"/>
      <c r="AH286" s="201"/>
      <c r="AI286" s="201"/>
      <c r="AJ286" s="200"/>
      <c r="AK286" s="201"/>
      <c r="AL286" s="201"/>
      <c r="AM286" s="201"/>
      <c r="AN286" s="201"/>
      <c r="AO286" s="202"/>
    </row>
    <row r="287" spans="1:41" s="30" customFormat="1" ht="19" customHeight="1">
      <c r="A287" s="198"/>
      <c r="B287" s="198"/>
      <c r="C287" s="198"/>
      <c r="D287" s="198"/>
      <c r="E287" s="199"/>
      <c r="F287" s="200"/>
      <c r="G287" s="201"/>
      <c r="H287" s="201"/>
      <c r="I287" s="201"/>
      <c r="J287" s="201"/>
      <c r="K287" s="200"/>
      <c r="L287" s="201"/>
      <c r="M287" s="201"/>
      <c r="N287" s="201"/>
      <c r="O287" s="201"/>
      <c r="P287" s="200"/>
      <c r="Q287" s="201"/>
      <c r="R287" s="201"/>
      <c r="S287" s="201"/>
      <c r="T287" s="201"/>
      <c r="U287" s="200"/>
      <c r="V287" s="201"/>
      <c r="W287" s="201"/>
      <c r="X287" s="201"/>
      <c r="Y287" s="201"/>
      <c r="Z287" s="200"/>
      <c r="AA287" s="201"/>
      <c r="AB287" s="201"/>
      <c r="AC287" s="201"/>
      <c r="AD287" s="201"/>
      <c r="AE287" s="200"/>
      <c r="AF287" s="201"/>
      <c r="AG287" s="201"/>
      <c r="AH287" s="201"/>
      <c r="AI287" s="201"/>
      <c r="AJ287" s="200"/>
      <c r="AK287" s="201"/>
      <c r="AL287" s="201"/>
      <c r="AM287" s="201"/>
      <c r="AN287" s="201"/>
      <c r="AO287" s="202"/>
    </row>
    <row r="288" spans="1:41" s="30" customFormat="1" ht="19" customHeight="1">
      <c r="A288" s="198"/>
      <c r="B288" s="198"/>
      <c r="C288" s="198"/>
      <c r="D288" s="198"/>
      <c r="E288" s="199"/>
      <c r="F288" s="200"/>
      <c r="G288" s="201"/>
      <c r="H288" s="201"/>
      <c r="I288" s="201"/>
      <c r="J288" s="201"/>
      <c r="K288" s="200"/>
      <c r="L288" s="201"/>
      <c r="M288" s="201"/>
      <c r="N288" s="201"/>
      <c r="O288" s="201"/>
      <c r="P288" s="200"/>
      <c r="Q288" s="201"/>
      <c r="R288" s="201"/>
      <c r="S288" s="201"/>
      <c r="T288" s="201"/>
      <c r="U288" s="200"/>
      <c r="V288" s="201"/>
      <c r="W288" s="201"/>
      <c r="X288" s="201"/>
      <c r="Y288" s="201"/>
      <c r="Z288" s="200"/>
      <c r="AA288" s="201"/>
      <c r="AB288" s="201"/>
      <c r="AC288" s="201"/>
      <c r="AD288" s="201"/>
      <c r="AE288" s="200"/>
      <c r="AF288" s="201"/>
      <c r="AG288" s="201"/>
      <c r="AH288" s="201"/>
      <c r="AI288" s="201"/>
      <c r="AJ288" s="200"/>
      <c r="AK288" s="201"/>
      <c r="AL288" s="201"/>
      <c r="AM288" s="201"/>
      <c r="AN288" s="201"/>
      <c r="AO288" s="202"/>
    </row>
    <row r="289" spans="1:41" s="30" customFormat="1" ht="19" customHeight="1">
      <c r="A289" s="198"/>
      <c r="B289" s="198"/>
      <c r="C289" s="198"/>
      <c r="D289" s="198"/>
      <c r="E289" s="199"/>
      <c r="F289" s="200"/>
      <c r="G289" s="201"/>
      <c r="H289" s="201"/>
      <c r="I289" s="201"/>
      <c r="J289" s="201"/>
      <c r="K289" s="200"/>
      <c r="L289" s="201"/>
      <c r="M289" s="201"/>
      <c r="N289" s="201"/>
      <c r="O289" s="201"/>
      <c r="P289" s="200"/>
      <c r="Q289" s="201"/>
      <c r="R289" s="201"/>
      <c r="S289" s="201"/>
      <c r="T289" s="201"/>
      <c r="U289" s="200"/>
      <c r="V289" s="201"/>
      <c r="W289" s="201"/>
      <c r="X289" s="201"/>
      <c r="Y289" s="201"/>
      <c r="Z289" s="200"/>
      <c r="AA289" s="201"/>
      <c r="AB289" s="201"/>
      <c r="AC289" s="201"/>
      <c r="AD289" s="201"/>
      <c r="AE289" s="200"/>
      <c r="AF289" s="201"/>
      <c r="AG289" s="201"/>
      <c r="AH289" s="201"/>
      <c r="AI289" s="201"/>
      <c r="AJ289" s="200"/>
      <c r="AK289" s="201"/>
      <c r="AL289" s="201"/>
      <c r="AM289" s="201"/>
      <c r="AN289" s="201"/>
      <c r="AO289" s="202"/>
    </row>
    <row r="290" spans="1:41" s="30" customFormat="1" ht="19" customHeight="1">
      <c r="A290" s="198"/>
      <c r="B290" s="198"/>
      <c r="C290" s="198"/>
      <c r="D290" s="198"/>
      <c r="E290" s="199"/>
      <c r="F290" s="200"/>
      <c r="G290" s="201"/>
      <c r="H290" s="201"/>
      <c r="I290" s="201"/>
      <c r="J290" s="201"/>
      <c r="K290" s="200"/>
      <c r="L290" s="201"/>
      <c r="M290" s="201"/>
      <c r="N290" s="201"/>
      <c r="O290" s="201"/>
      <c r="P290" s="200"/>
      <c r="Q290" s="201"/>
      <c r="R290" s="201"/>
      <c r="S290" s="201"/>
      <c r="T290" s="201"/>
      <c r="U290" s="200"/>
      <c r="V290" s="201"/>
      <c r="W290" s="201"/>
      <c r="X290" s="201"/>
      <c r="Y290" s="201"/>
      <c r="Z290" s="200"/>
      <c r="AA290" s="201"/>
      <c r="AB290" s="201"/>
      <c r="AC290" s="201"/>
      <c r="AD290" s="201"/>
      <c r="AE290" s="200"/>
      <c r="AF290" s="201"/>
      <c r="AG290" s="201"/>
      <c r="AH290" s="201"/>
      <c r="AI290" s="201"/>
      <c r="AJ290" s="200"/>
      <c r="AK290" s="201"/>
      <c r="AL290" s="201"/>
      <c r="AM290" s="201"/>
      <c r="AN290" s="201"/>
      <c r="AO290" s="202"/>
    </row>
    <row r="291" spans="1:41" s="30" customFormat="1" ht="19" customHeight="1">
      <c r="A291" s="198"/>
      <c r="B291" s="198"/>
      <c r="C291" s="198"/>
      <c r="D291" s="198"/>
      <c r="E291" s="199"/>
      <c r="F291" s="200"/>
      <c r="G291" s="201"/>
      <c r="H291" s="201"/>
      <c r="I291" s="201"/>
      <c r="J291" s="201"/>
      <c r="K291" s="200"/>
      <c r="L291" s="201"/>
      <c r="M291" s="201"/>
      <c r="N291" s="201"/>
      <c r="O291" s="201"/>
      <c r="P291" s="200"/>
      <c r="Q291" s="201"/>
      <c r="R291" s="201"/>
      <c r="S291" s="201"/>
      <c r="T291" s="201"/>
      <c r="U291" s="200"/>
      <c r="V291" s="201"/>
      <c r="W291" s="201"/>
      <c r="X291" s="201"/>
      <c r="Y291" s="201"/>
      <c r="Z291" s="200"/>
      <c r="AA291" s="201"/>
      <c r="AB291" s="201"/>
      <c r="AC291" s="201"/>
      <c r="AD291" s="201"/>
      <c r="AE291" s="200"/>
      <c r="AF291" s="201"/>
      <c r="AG291" s="201"/>
      <c r="AH291" s="201"/>
      <c r="AI291" s="201"/>
      <c r="AJ291" s="200"/>
      <c r="AK291" s="201"/>
      <c r="AL291" s="201"/>
      <c r="AM291" s="201"/>
      <c r="AN291" s="201"/>
      <c r="AO291" s="202"/>
    </row>
    <row r="292" spans="1:41" s="30" customFormat="1" ht="19" customHeight="1">
      <c r="A292" s="198"/>
      <c r="B292" s="198"/>
      <c r="C292" s="198"/>
      <c r="D292" s="198"/>
      <c r="E292" s="199"/>
      <c r="F292" s="200"/>
      <c r="G292" s="201"/>
      <c r="H292" s="201"/>
      <c r="I292" s="201"/>
      <c r="J292" s="201"/>
      <c r="K292" s="200"/>
      <c r="L292" s="201"/>
      <c r="M292" s="201"/>
      <c r="N292" s="201"/>
      <c r="O292" s="201"/>
      <c r="P292" s="200"/>
      <c r="Q292" s="201"/>
      <c r="R292" s="201"/>
      <c r="S292" s="201"/>
      <c r="T292" s="201"/>
      <c r="U292" s="200"/>
      <c r="V292" s="201"/>
      <c r="W292" s="201"/>
      <c r="X292" s="201"/>
      <c r="Y292" s="201"/>
      <c r="Z292" s="200"/>
      <c r="AA292" s="201"/>
      <c r="AB292" s="201"/>
      <c r="AC292" s="201"/>
      <c r="AD292" s="201"/>
      <c r="AE292" s="200"/>
      <c r="AF292" s="201"/>
      <c r="AG292" s="201"/>
      <c r="AH292" s="201"/>
      <c r="AI292" s="201"/>
      <c r="AJ292" s="200"/>
      <c r="AK292" s="201"/>
      <c r="AL292" s="201"/>
      <c r="AM292" s="201"/>
      <c r="AN292" s="201"/>
      <c r="AO292" s="202"/>
    </row>
    <row r="293" spans="1:41" s="30" customFormat="1" ht="19" customHeight="1">
      <c r="A293" s="198"/>
      <c r="B293" s="198"/>
      <c r="C293" s="198"/>
      <c r="D293" s="198"/>
      <c r="E293" s="199"/>
      <c r="F293" s="200"/>
      <c r="G293" s="201"/>
      <c r="H293" s="201"/>
      <c r="I293" s="201"/>
      <c r="J293" s="201"/>
      <c r="K293" s="200"/>
      <c r="L293" s="201"/>
      <c r="M293" s="201"/>
      <c r="N293" s="201"/>
      <c r="O293" s="201"/>
      <c r="P293" s="200"/>
      <c r="Q293" s="201"/>
      <c r="R293" s="201"/>
      <c r="S293" s="201"/>
      <c r="T293" s="201"/>
      <c r="U293" s="200"/>
      <c r="V293" s="201"/>
      <c r="W293" s="201"/>
      <c r="X293" s="201"/>
      <c r="Y293" s="201"/>
      <c r="Z293" s="200"/>
      <c r="AA293" s="201"/>
      <c r="AB293" s="201"/>
      <c r="AC293" s="201"/>
      <c r="AD293" s="201"/>
      <c r="AE293" s="200"/>
      <c r="AF293" s="201"/>
      <c r="AG293" s="201"/>
      <c r="AH293" s="201"/>
      <c r="AI293" s="201"/>
      <c r="AJ293" s="200"/>
      <c r="AK293" s="201"/>
      <c r="AL293" s="201"/>
      <c r="AM293" s="201"/>
      <c r="AN293" s="201"/>
      <c r="AO293" s="202"/>
    </row>
    <row r="294" spans="1:41" s="30" customFormat="1" ht="19" customHeight="1">
      <c r="A294" s="198"/>
      <c r="B294" s="198"/>
      <c r="C294" s="198"/>
      <c r="D294" s="198"/>
      <c r="E294" s="199"/>
      <c r="F294" s="200"/>
      <c r="G294" s="201"/>
      <c r="H294" s="201"/>
      <c r="I294" s="201"/>
      <c r="J294" s="201"/>
      <c r="K294" s="200"/>
      <c r="L294" s="201"/>
      <c r="M294" s="201"/>
      <c r="N294" s="201"/>
      <c r="O294" s="201"/>
      <c r="P294" s="200"/>
      <c r="Q294" s="201"/>
      <c r="R294" s="201"/>
      <c r="S294" s="201"/>
      <c r="T294" s="201"/>
      <c r="U294" s="200"/>
      <c r="V294" s="201"/>
      <c r="W294" s="201"/>
      <c r="X294" s="201"/>
      <c r="Y294" s="201"/>
      <c r="Z294" s="200"/>
      <c r="AA294" s="201"/>
      <c r="AB294" s="201"/>
      <c r="AC294" s="201"/>
      <c r="AD294" s="201"/>
      <c r="AE294" s="200"/>
      <c r="AF294" s="201"/>
      <c r="AG294" s="201"/>
      <c r="AH294" s="201"/>
      <c r="AI294" s="201"/>
      <c r="AJ294" s="200"/>
      <c r="AK294" s="201"/>
      <c r="AL294" s="201"/>
      <c r="AM294" s="201"/>
      <c r="AN294" s="201"/>
      <c r="AO294" s="202"/>
    </row>
    <row r="295" spans="1:41" s="30" customFormat="1" ht="19" customHeight="1">
      <c r="A295" s="198"/>
      <c r="B295" s="198"/>
      <c r="C295" s="198"/>
      <c r="D295" s="198"/>
      <c r="E295" s="199"/>
      <c r="F295" s="200"/>
      <c r="G295" s="201"/>
      <c r="H295" s="201"/>
      <c r="I295" s="201"/>
      <c r="J295" s="201"/>
      <c r="K295" s="200"/>
      <c r="L295" s="201"/>
      <c r="M295" s="201"/>
      <c r="N295" s="201"/>
      <c r="O295" s="201"/>
      <c r="P295" s="200"/>
      <c r="Q295" s="201"/>
      <c r="R295" s="201"/>
      <c r="S295" s="201"/>
      <c r="T295" s="201"/>
      <c r="U295" s="200"/>
      <c r="V295" s="201"/>
      <c r="W295" s="201"/>
      <c r="X295" s="201"/>
      <c r="Y295" s="201"/>
      <c r="Z295" s="200"/>
      <c r="AA295" s="201"/>
      <c r="AB295" s="201"/>
      <c r="AC295" s="201"/>
      <c r="AD295" s="201"/>
      <c r="AE295" s="200"/>
      <c r="AF295" s="201"/>
      <c r="AG295" s="201"/>
      <c r="AH295" s="201"/>
      <c r="AI295" s="201"/>
      <c r="AJ295" s="200"/>
      <c r="AK295" s="201"/>
      <c r="AL295" s="201"/>
      <c r="AM295" s="201"/>
      <c r="AN295" s="201"/>
      <c r="AO295" s="202"/>
    </row>
    <row r="296" spans="1:41" s="30" customFormat="1" ht="19" customHeight="1">
      <c r="A296" s="198"/>
      <c r="B296" s="198"/>
      <c r="C296" s="198"/>
      <c r="D296" s="198"/>
      <c r="E296" s="199"/>
      <c r="F296" s="200"/>
      <c r="G296" s="201"/>
      <c r="H296" s="201"/>
      <c r="I296" s="201"/>
      <c r="J296" s="201"/>
      <c r="K296" s="200"/>
      <c r="L296" s="201"/>
      <c r="M296" s="201"/>
      <c r="N296" s="201"/>
      <c r="O296" s="201"/>
      <c r="P296" s="200"/>
      <c r="Q296" s="201"/>
      <c r="R296" s="201"/>
      <c r="S296" s="201"/>
      <c r="T296" s="201"/>
      <c r="U296" s="200"/>
      <c r="V296" s="201"/>
      <c r="W296" s="201"/>
      <c r="X296" s="201"/>
      <c r="Y296" s="201"/>
      <c r="Z296" s="200"/>
      <c r="AA296" s="201"/>
      <c r="AB296" s="201"/>
      <c r="AC296" s="201"/>
      <c r="AD296" s="201"/>
      <c r="AE296" s="200"/>
      <c r="AF296" s="201"/>
      <c r="AG296" s="201"/>
      <c r="AH296" s="201"/>
      <c r="AI296" s="201"/>
      <c r="AJ296" s="200"/>
      <c r="AK296" s="201"/>
      <c r="AL296" s="201"/>
      <c r="AM296" s="201"/>
      <c r="AN296" s="201"/>
      <c r="AO296" s="202"/>
    </row>
    <row r="297" spans="1:41" s="30" customFormat="1" ht="19" customHeight="1">
      <c r="A297" s="198"/>
      <c r="B297" s="198"/>
      <c r="C297" s="198"/>
      <c r="D297" s="198"/>
      <c r="E297" s="199"/>
      <c r="F297" s="200"/>
      <c r="G297" s="201"/>
      <c r="H297" s="201"/>
      <c r="I297" s="201"/>
      <c r="J297" s="201"/>
      <c r="K297" s="200"/>
      <c r="L297" s="201"/>
      <c r="M297" s="201"/>
      <c r="N297" s="201"/>
      <c r="O297" s="201"/>
      <c r="P297" s="200"/>
      <c r="Q297" s="201"/>
      <c r="R297" s="201"/>
      <c r="S297" s="201"/>
      <c r="T297" s="201"/>
      <c r="U297" s="200"/>
      <c r="V297" s="201"/>
      <c r="W297" s="201"/>
      <c r="X297" s="201"/>
      <c r="Y297" s="201"/>
      <c r="Z297" s="200"/>
      <c r="AA297" s="201"/>
      <c r="AB297" s="201"/>
      <c r="AC297" s="201"/>
      <c r="AD297" s="201"/>
      <c r="AE297" s="200"/>
      <c r="AF297" s="201"/>
      <c r="AG297" s="201"/>
      <c r="AH297" s="201"/>
      <c r="AI297" s="201"/>
      <c r="AJ297" s="200"/>
      <c r="AK297" s="201"/>
      <c r="AL297" s="201"/>
      <c r="AM297" s="201"/>
      <c r="AN297" s="201"/>
      <c r="AO297" s="202"/>
    </row>
    <row r="298" spans="1:41" s="30" customFormat="1" ht="19" customHeight="1">
      <c r="A298" s="198"/>
      <c r="B298" s="198"/>
      <c r="C298" s="198"/>
      <c r="D298" s="198"/>
      <c r="E298" s="199"/>
      <c r="F298" s="200"/>
      <c r="G298" s="201"/>
      <c r="H298" s="201"/>
      <c r="I298" s="201"/>
      <c r="J298" s="201"/>
      <c r="K298" s="200"/>
      <c r="L298" s="201"/>
      <c r="M298" s="201"/>
      <c r="N298" s="201"/>
      <c r="O298" s="201"/>
      <c r="P298" s="200"/>
      <c r="Q298" s="201"/>
      <c r="R298" s="201"/>
      <c r="S298" s="201"/>
      <c r="T298" s="201"/>
      <c r="U298" s="200"/>
      <c r="V298" s="201"/>
      <c r="W298" s="201"/>
      <c r="X298" s="201"/>
      <c r="Y298" s="201"/>
      <c r="Z298" s="200"/>
      <c r="AA298" s="201"/>
      <c r="AB298" s="201"/>
      <c r="AC298" s="201"/>
      <c r="AD298" s="201"/>
      <c r="AE298" s="200"/>
      <c r="AF298" s="201"/>
      <c r="AG298" s="201"/>
      <c r="AH298" s="201"/>
      <c r="AI298" s="201"/>
      <c r="AJ298" s="200"/>
      <c r="AK298" s="201"/>
      <c r="AL298" s="201"/>
      <c r="AM298" s="201"/>
      <c r="AN298" s="201"/>
      <c r="AO298" s="202"/>
    </row>
    <row r="299" spans="1:41" s="30" customFormat="1" ht="19" customHeight="1">
      <c r="A299" s="198"/>
      <c r="B299" s="198"/>
      <c r="C299" s="198"/>
      <c r="D299" s="198"/>
      <c r="E299" s="199"/>
      <c r="F299" s="200"/>
      <c r="G299" s="201"/>
      <c r="H299" s="201"/>
      <c r="I299" s="201"/>
      <c r="J299" s="201"/>
      <c r="K299" s="200"/>
      <c r="L299" s="201"/>
      <c r="M299" s="201"/>
      <c r="N299" s="201"/>
      <c r="O299" s="201"/>
      <c r="P299" s="200"/>
      <c r="Q299" s="201"/>
      <c r="R299" s="201"/>
      <c r="S299" s="201"/>
      <c r="T299" s="201"/>
      <c r="U299" s="200"/>
      <c r="V299" s="201"/>
      <c r="W299" s="201"/>
      <c r="X299" s="201"/>
      <c r="Y299" s="201"/>
      <c r="Z299" s="200"/>
      <c r="AA299" s="201"/>
      <c r="AB299" s="201"/>
      <c r="AC299" s="201"/>
      <c r="AD299" s="201"/>
      <c r="AE299" s="200"/>
      <c r="AF299" s="201"/>
      <c r="AG299" s="201"/>
      <c r="AH299" s="201"/>
      <c r="AI299" s="201"/>
      <c r="AJ299" s="200"/>
      <c r="AK299" s="201"/>
      <c r="AL299" s="201"/>
      <c r="AM299" s="201"/>
      <c r="AN299" s="201"/>
      <c r="AO299" s="202"/>
    </row>
    <row r="300" spans="1:41" s="30" customFormat="1" ht="19" customHeight="1">
      <c r="A300" s="198"/>
      <c r="B300" s="198"/>
      <c r="C300" s="198"/>
      <c r="D300" s="198"/>
      <c r="E300" s="199"/>
      <c r="F300" s="200"/>
      <c r="G300" s="201"/>
      <c r="H300" s="201"/>
      <c r="I300" s="201"/>
      <c r="J300" s="201"/>
      <c r="K300" s="200"/>
      <c r="L300" s="201"/>
      <c r="M300" s="201"/>
      <c r="N300" s="201"/>
      <c r="O300" s="201"/>
      <c r="P300" s="200"/>
      <c r="Q300" s="201"/>
      <c r="R300" s="201"/>
      <c r="S300" s="201"/>
      <c r="T300" s="201"/>
      <c r="U300" s="200"/>
      <c r="V300" s="201"/>
      <c r="W300" s="201"/>
      <c r="X300" s="201"/>
      <c r="Y300" s="201"/>
      <c r="Z300" s="200"/>
      <c r="AA300" s="201"/>
      <c r="AB300" s="201"/>
      <c r="AC300" s="201"/>
      <c r="AD300" s="201"/>
      <c r="AE300" s="200"/>
      <c r="AF300" s="201"/>
      <c r="AG300" s="201"/>
      <c r="AH300" s="201"/>
      <c r="AI300" s="201"/>
      <c r="AJ300" s="200"/>
      <c r="AK300" s="201"/>
      <c r="AL300" s="201"/>
      <c r="AM300" s="201"/>
      <c r="AN300" s="201"/>
      <c r="AO300" s="202"/>
    </row>
    <row r="301" spans="1:41" s="30" customFormat="1" ht="19" customHeight="1">
      <c r="A301" s="198"/>
      <c r="B301" s="198"/>
      <c r="C301" s="198"/>
      <c r="D301" s="198"/>
      <c r="E301" s="199"/>
      <c r="F301" s="200"/>
      <c r="G301" s="201"/>
      <c r="H301" s="201"/>
      <c r="I301" s="201"/>
      <c r="J301" s="201"/>
      <c r="K301" s="200"/>
      <c r="L301" s="201"/>
      <c r="M301" s="201"/>
      <c r="N301" s="201"/>
      <c r="O301" s="201"/>
      <c r="P301" s="200"/>
      <c r="Q301" s="201"/>
      <c r="R301" s="201"/>
      <c r="S301" s="201"/>
      <c r="T301" s="201"/>
      <c r="U301" s="200"/>
      <c r="V301" s="201"/>
      <c r="W301" s="201"/>
      <c r="X301" s="201"/>
      <c r="Y301" s="201"/>
      <c r="Z301" s="200"/>
      <c r="AA301" s="201"/>
      <c r="AB301" s="201"/>
      <c r="AC301" s="201"/>
      <c r="AD301" s="201"/>
      <c r="AE301" s="200"/>
      <c r="AF301" s="201"/>
      <c r="AG301" s="201"/>
      <c r="AH301" s="201"/>
      <c r="AI301" s="201"/>
      <c r="AJ301" s="200"/>
      <c r="AK301" s="201"/>
      <c r="AL301" s="201"/>
      <c r="AM301" s="201"/>
      <c r="AN301" s="201"/>
      <c r="AO301" s="202"/>
    </row>
    <row r="302" spans="1:41" s="30" customFormat="1" ht="19" customHeight="1">
      <c r="A302" s="198"/>
      <c r="B302" s="198"/>
      <c r="C302" s="198"/>
      <c r="D302" s="198"/>
      <c r="E302" s="199"/>
      <c r="F302" s="200"/>
      <c r="G302" s="201"/>
      <c r="H302" s="201"/>
      <c r="I302" s="201"/>
      <c r="J302" s="201"/>
      <c r="K302" s="200"/>
      <c r="L302" s="201"/>
      <c r="M302" s="201"/>
      <c r="N302" s="201"/>
      <c r="O302" s="201"/>
      <c r="P302" s="200"/>
      <c r="Q302" s="201"/>
      <c r="R302" s="201"/>
      <c r="S302" s="201"/>
      <c r="T302" s="201"/>
      <c r="U302" s="200"/>
      <c r="V302" s="201"/>
      <c r="W302" s="201"/>
      <c r="X302" s="201"/>
      <c r="Y302" s="201"/>
      <c r="Z302" s="200"/>
      <c r="AA302" s="201"/>
      <c r="AB302" s="201"/>
      <c r="AC302" s="201"/>
      <c r="AD302" s="201"/>
      <c r="AE302" s="200"/>
      <c r="AF302" s="201"/>
      <c r="AG302" s="201"/>
      <c r="AH302" s="201"/>
      <c r="AI302" s="201"/>
      <c r="AJ302" s="200"/>
      <c r="AK302" s="201"/>
      <c r="AL302" s="201"/>
      <c r="AM302" s="201"/>
      <c r="AN302" s="201"/>
      <c r="AO302" s="202"/>
    </row>
    <row r="303" spans="1:41" s="30" customFormat="1" ht="19" customHeight="1">
      <c r="A303" s="198"/>
      <c r="B303" s="198"/>
      <c r="C303" s="198"/>
      <c r="D303" s="198"/>
      <c r="E303" s="199"/>
      <c r="F303" s="200"/>
      <c r="G303" s="201"/>
      <c r="H303" s="201"/>
      <c r="I303" s="201"/>
      <c r="J303" s="201"/>
      <c r="K303" s="200"/>
      <c r="L303" s="201"/>
      <c r="M303" s="201"/>
      <c r="N303" s="201"/>
      <c r="O303" s="201"/>
      <c r="P303" s="200"/>
      <c r="Q303" s="201"/>
      <c r="R303" s="201"/>
      <c r="S303" s="201"/>
      <c r="T303" s="201"/>
      <c r="U303" s="200"/>
      <c r="V303" s="201"/>
      <c r="W303" s="201"/>
      <c r="X303" s="201"/>
      <c r="Y303" s="201"/>
      <c r="Z303" s="200"/>
      <c r="AA303" s="201"/>
      <c r="AB303" s="201"/>
      <c r="AC303" s="201"/>
      <c r="AD303" s="201"/>
      <c r="AE303" s="200"/>
      <c r="AF303" s="201"/>
      <c r="AG303" s="201"/>
      <c r="AH303" s="201"/>
      <c r="AI303" s="201"/>
      <c r="AJ303" s="200"/>
      <c r="AK303" s="201"/>
      <c r="AL303" s="201"/>
      <c r="AM303" s="201"/>
      <c r="AN303" s="201"/>
      <c r="AO303" s="202"/>
    </row>
    <row r="304" spans="1:41" s="30" customFormat="1" ht="19" customHeight="1">
      <c r="A304" s="198"/>
      <c r="B304" s="198"/>
      <c r="C304" s="198"/>
      <c r="D304" s="198"/>
      <c r="E304" s="199"/>
      <c r="F304" s="200"/>
      <c r="G304" s="201"/>
      <c r="H304" s="201"/>
      <c r="I304" s="201"/>
      <c r="J304" s="201"/>
      <c r="K304" s="200"/>
      <c r="L304" s="201"/>
      <c r="M304" s="201"/>
      <c r="N304" s="201"/>
      <c r="O304" s="201"/>
      <c r="P304" s="200"/>
      <c r="Q304" s="201"/>
      <c r="R304" s="201"/>
      <c r="S304" s="201"/>
      <c r="T304" s="201"/>
      <c r="U304" s="200"/>
      <c r="V304" s="201"/>
      <c r="W304" s="201"/>
      <c r="X304" s="201"/>
      <c r="Y304" s="201"/>
      <c r="Z304" s="200"/>
      <c r="AA304" s="201"/>
      <c r="AB304" s="201"/>
      <c r="AC304" s="201"/>
      <c r="AD304" s="201"/>
      <c r="AE304" s="200"/>
      <c r="AF304" s="201"/>
      <c r="AG304" s="201"/>
      <c r="AH304" s="201"/>
      <c r="AI304" s="201"/>
      <c r="AJ304" s="200"/>
      <c r="AK304" s="201"/>
      <c r="AL304" s="201"/>
      <c r="AM304" s="201"/>
      <c r="AN304" s="201"/>
      <c r="AO304" s="202"/>
    </row>
    <row r="305" spans="1:41" s="30" customFormat="1" ht="19" customHeight="1">
      <c r="A305" s="198"/>
      <c r="B305" s="198"/>
      <c r="C305" s="198"/>
      <c r="D305" s="198"/>
      <c r="E305" s="199"/>
      <c r="F305" s="200"/>
      <c r="G305" s="201"/>
      <c r="H305" s="201"/>
      <c r="I305" s="201"/>
      <c r="J305" s="201"/>
      <c r="K305" s="200"/>
      <c r="L305" s="201"/>
      <c r="M305" s="201"/>
      <c r="N305" s="201"/>
      <c r="O305" s="201"/>
      <c r="P305" s="200"/>
      <c r="Q305" s="201"/>
      <c r="R305" s="201"/>
      <c r="S305" s="201"/>
      <c r="T305" s="201"/>
      <c r="U305" s="200"/>
      <c r="V305" s="201"/>
      <c r="W305" s="201"/>
      <c r="X305" s="201"/>
      <c r="Y305" s="201"/>
      <c r="Z305" s="200"/>
      <c r="AA305" s="201"/>
      <c r="AB305" s="201"/>
      <c r="AC305" s="201"/>
      <c r="AD305" s="201"/>
      <c r="AE305" s="200"/>
      <c r="AF305" s="201"/>
      <c r="AG305" s="201"/>
      <c r="AH305" s="201"/>
      <c r="AI305" s="201"/>
      <c r="AJ305" s="200"/>
      <c r="AK305" s="201"/>
      <c r="AL305" s="201"/>
      <c r="AM305" s="201"/>
      <c r="AN305" s="201"/>
      <c r="AO305" s="202"/>
    </row>
    <row r="306" spans="1:41" s="30" customFormat="1" ht="19" customHeight="1">
      <c r="A306" s="198"/>
      <c r="B306" s="198"/>
      <c r="C306" s="198"/>
      <c r="D306" s="198"/>
      <c r="E306" s="199"/>
      <c r="F306" s="200"/>
      <c r="G306" s="201"/>
      <c r="H306" s="201"/>
      <c r="I306" s="201"/>
      <c r="J306" s="201"/>
      <c r="K306" s="200"/>
      <c r="L306" s="201"/>
      <c r="M306" s="201"/>
      <c r="N306" s="201"/>
      <c r="O306" s="201"/>
      <c r="P306" s="200"/>
      <c r="Q306" s="201"/>
      <c r="R306" s="201"/>
      <c r="S306" s="201"/>
      <c r="T306" s="201"/>
      <c r="U306" s="200"/>
      <c r="V306" s="201"/>
      <c r="W306" s="201"/>
      <c r="X306" s="201"/>
      <c r="Y306" s="201"/>
      <c r="Z306" s="200"/>
      <c r="AA306" s="201"/>
      <c r="AB306" s="201"/>
      <c r="AC306" s="201"/>
      <c r="AD306" s="201"/>
      <c r="AE306" s="200"/>
      <c r="AF306" s="201"/>
      <c r="AG306" s="201"/>
      <c r="AH306" s="201"/>
      <c r="AI306" s="201"/>
      <c r="AJ306" s="200"/>
      <c r="AK306" s="201"/>
      <c r="AL306" s="201"/>
      <c r="AM306" s="201"/>
      <c r="AN306" s="201"/>
      <c r="AO306" s="202"/>
    </row>
    <row r="307" spans="1:41" s="30" customFormat="1" ht="19" customHeight="1">
      <c r="A307" s="198"/>
      <c r="B307" s="198"/>
      <c r="C307" s="198"/>
      <c r="D307" s="198"/>
      <c r="E307" s="199"/>
      <c r="F307" s="200"/>
      <c r="G307" s="201"/>
      <c r="H307" s="201"/>
      <c r="I307" s="201"/>
      <c r="J307" s="201"/>
      <c r="K307" s="200"/>
      <c r="L307" s="201"/>
      <c r="M307" s="201"/>
      <c r="N307" s="201"/>
      <c r="O307" s="201"/>
      <c r="P307" s="200"/>
      <c r="Q307" s="201"/>
      <c r="R307" s="201"/>
      <c r="S307" s="201"/>
      <c r="T307" s="201"/>
      <c r="U307" s="200"/>
      <c r="V307" s="201"/>
      <c r="W307" s="201"/>
      <c r="X307" s="201"/>
      <c r="Y307" s="201"/>
      <c r="Z307" s="200"/>
      <c r="AA307" s="201"/>
      <c r="AB307" s="201"/>
      <c r="AC307" s="201"/>
      <c r="AD307" s="201"/>
      <c r="AE307" s="200"/>
      <c r="AF307" s="201"/>
      <c r="AG307" s="201"/>
      <c r="AH307" s="201"/>
      <c r="AI307" s="201"/>
      <c r="AJ307" s="200"/>
      <c r="AK307" s="201"/>
      <c r="AL307" s="201"/>
      <c r="AM307" s="201"/>
      <c r="AN307" s="201"/>
      <c r="AO307" s="202"/>
    </row>
    <row r="308" spans="1:41" s="30" customFormat="1" ht="19" customHeight="1">
      <c r="A308" s="198"/>
      <c r="B308" s="198"/>
      <c r="C308" s="198"/>
      <c r="D308" s="198"/>
      <c r="E308" s="199"/>
      <c r="F308" s="200"/>
      <c r="G308" s="201"/>
      <c r="H308" s="201"/>
      <c r="I308" s="201"/>
      <c r="J308" s="201"/>
      <c r="K308" s="200"/>
      <c r="L308" s="201"/>
      <c r="M308" s="201"/>
      <c r="N308" s="201"/>
      <c r="O308" s="201"/>
      <c r="P308" s="200"/>
      <c r="Q308" s="201"/>
      <c r="R308" s="201"/>
      <c r="S308" s="201"/>
      <c r="T308" s="201"/>
      <c r="U308" s="200"/>
      <c r="V308" s="201"/>
      <c r="W308" s="201"/>
      <c r="X308" s="201"/>
      <c r="Y308" s="201"/>
      <c r="Z308" s="200"/>
      <c r="AA308" s="201"/>
      <c r="AB308" s="201"/>
      <c r="AC308" s="201"/>
      <c r="AD308" s="201"/>
      <c r="AE308" s="200"/>
      <c r="AF308" s="201"/>
      <c r="AG308" s="201"/>
      <c r="AH308" s="201"/>
      <c r="AI308" s="201"/>
      <c r="AJ308" s="200"/>
      <c r="AK308" s="201"/>
      <c r="AL308" s="201"/>
      <c r="AM308" s="201"/>
      <c r="AN308" s="201"/>
      <c r="AO308" s="202"/>
    </row>
    <row r="309" spans="1:41" s="30" customFormat="1" ht="19" customHeight="1">
      <c r="A309" s="198"/>
      <c r="B309" s="198"/>
      <c r="C309" s="198"/>
      <c r="D309" s="198"/>
      <c r="E309" s="199"/>
      <c r="F309" s="200"/>
      <c r="G309" s="201"/>
      <c r="H309" s="201"/>
      <c r="I309" s="201"/>
      <c r="J309" s="201"/>
      <c r="K309" s="200"/>
      <c r="L309" s="201"/>
      <c r="M309" s="201"/>
      <c r="N309" s="201"/>
      <c r="O309" s="201"/>
      <c r="P309" s="200"/>
      <c r="Q309" s="201"/>
      <c r="R309" s="201"/>
      <c r="S309" s="201"/>
      <c r="T309" s="201"/>
      <c r="U309" s="200"/>
      <c r="V309" s="201"/>
      <c r="W309" s="201"/>
      <c r="X309" s="201"/>
      <c r="Y309" s="201"/>
      <c r="Z309" s="200"/>
      <c r="AA309" s="201"/>
      <c r="AB309" s="201"/>
      <c r="AC309" s="201"/>
      <c r="AD309" s="201"/>
      <c r="AE309" s="200"/>
      <c r="AF309" s="201"/>
      <c r="AG309" s="201"/>
      <c r="AH309" s="201"/>
      <c r="AI309" s="201"/>
      <c r="AJ309" s="200"/>
      <c r="AK309" s="201"/>
      <c r="AL309" s="201"/>
      <c r="AM309" s="201"/>
      <c r="AN309" s="201"/>
      <c r="AO309" s="202"/>
    </row>
    <row r="310" spans="1:41" s="30" customFormat="1" ht="19" customHeight="1">
      <c r="A310" s="198"/>
      <c r="B310" s="198"/>
      <c r="C310" s="198"/>
      <c r="D310" s="198"/>
      <c r="E310" s="199"/>
      <c r="F310" s="200"/>
      <c r="G310" s="201"/>
      <c r="H310" s="201"/>
      <c r="I310" s="201"/>
      <c r="J310" s="201"/>
      <c r="K310" s="200"/>
      <c r="L310" s="201"/>
      <c r="M310" s="201"/>
      <c r="N310" s="201"/>
      <c r="O310" s="201"/>
      <c r="P310" s="200"/>
      <c r="Q310" s="201"/>
      <c r="R310" s="201"/>
      <c r="S310" s="201"/>
      <c r="T310" s="201"/>
      <c r="U310" s="200"/>
      <c r="V310" s="201"/>
      <c r="W310" s="201"/>
      <c r="X310" s="201"/>
      <c r="Y310" s="201"/>
      <c r="Z310" s="200"/>
      <c r="AA310" s="201"/>
      <c r="AB310" s="201"/>
      <c r="AC310" s="201"/>
      <c r="AD310" s="201"/>
      <c r="AE310" s="200"/>
      <c r="AF310" s="201"/>
      <c r="AG310" s="201"/>
      <c r="AH310" s="201"/>
      <c r="AI310" s="201"/>
      <c r="AJ310" s="200"/>
      <c r="AK310" s="201"/>
      <c r="AL310" s="201"/>
      <c r="AM310" s="201"/>
      <c r="AN310" s="201"/>
      <c r="AO310" s="202"/>
    </row>
    <row r="311" spans="1:41" s="30" customFormat="1" ht="19" customHeight="1">
      <c r="A311" s="198"/>
      <c r="B311" s="198"/>
      <c r="C311" s="198"/>
      <c r="D311" s="198"/>
      <c r="E311" s="199"/>
      <c r="F311" s="200"/>
      <c r="G311" s="201"/>
      <c r="H311" s="201"/>
      <c r="I311" s="201"/>
      <c r="J311" s="201"/>
      <c r="K311" s="200"/>
      <c r="L311" s="201"/>
      <c r="M311" s="201"/>
      <c r="N311" s="201"/>
      <c r="O311" s="201"/>
      <c r="P311" s="200"/>
      <c r="Q311" s="201"/>
      <c r="R311" s="201"/>
      <c r="S311" s="201"/>
      <c r="T311" s="201"/>
      <c r="U311" s="200"/>
      <c r="V311" s="201"/>
      <c r="W311" s="201"/>
      <c r="X311" s="201"/>
      <c r="Y311" s="201"/>
      <c r="Z311" s="200"/>
      <c r="AA311" s="201"/>
      <c r="AB311" s="201"/>
      <c r="AC311" s="201"/>
      <c r="AD311" s="201"/>
      <c r="AE311" s="200"/>
      <c r="AF311" s="201"/>
      <c r="AG311" s="201"/>
      <c r="AH311" s="201"/>
      <c r="AI311" s="201"/>
      <c r="AJ311" s="200"/>
      <c r="AK311" s="201"/>
      <c r="AL311" s="201"/>
      <c r="AM311" s="201"/>
      <c r="AN311" s="201"/>
      <c r="AO311" s="202"/>
    </row>
    <row r="312" spans="1:41" s="30" customFormat="1" ht="19" customHeight="1">
      <c r="A312" s="198"/>
      <c r="B312" s="198"/>
      <c r="C312" s="198"/>
      <c r="D312" s="198"/>
      <c r="E312" s="199"/>
      <c r="F312" s="200"/>
      <c r="G312" s="201"/>
      <c r="H312" s="201"/>
      <c r="I312" s="201"/>
      <c r="J312" s="201"/>
      <c r="K312" s="200"/>
      <c r="L312" s="201"/>
      <c r="M312" s="201"/>
      <c r="N312" s="201"/>
      <c r="O312" s="201"/>
      <c r="P312" s="200"/>
      <c r="Q312" s="201"/>
      <c r="R312" s="201"/>
      <c r="S312" s="201"/>
      <c r="T312" s="201"/>
      <c r="U312" s="200"/>
      <c r="V312" s="201"/>
      <c r="W312" s="201"/>
      <c r="X312" s="201"/>
      <c r="Y312" s="201"/>
      <c r="Z312" s="200"/>
      <c r="AA312" s="201"/>
      <c r="AB312" s="201"/>
      <c r="AC312" s="201"/>
      <c r="AD312" s="201"/>
      <c r="AE312" s="200"/>
      <c r="AF312" s="201"/>
      <c r="AG312" s="201"/>
      <c r="AH312" s="201"/>
      <c r="AI312" s="201"/>
      <c r="AJ312" s="200"/>
      <c r="AK312" s="201"/>
      <c r="AL312" s="201"/>
      <c r="AM312" s="201"/>
      <c r="AN312" s="201"/>
      <c r="AO312" s="202"/>
    </row>
    <row r="313" spans="1:41" s="30" customFormat="1" ht="19" customHeight="1">
      <c r="A313" s="198"/>
      <c r="B313" s="198"/>
      <c r="C313" s="198"/>
      <c r="D313" s="198"/>
      <c r="E313" s="199"/>
      <c r="F313" s="200"/>
      <c r="G313" s="201"/>
      <c r="H313" s="201"/>
      <c r="I313" s="201"/>
      <c r="J313" s="201"/>
      <c r="K313" s="200"/>
      <c r="L313" s="201"/>
      <c r="M313" s="201"/>
      <c r="N313" s="201"/>
      <c r="O313" s="201"/>
      <c r="P313" s="200"/>
      <c r="Q313" s="201"/>
      <c r="R313" s="201"/>
      <c r="S313" s="201"/>
      <c r="T313" s="201"/>
      <c r="U313" s="200"/>
      <c r="V313" s="201"/>
      <c r="W313" s="201"/>
      <c r="X313" s="201"/>
      <c r="Y313" s="201"/>
      <c r="Z313" s="200"/>
      <c r="AA313" s="201"/>
      <c r="AB313" s="201"/>
      <c r="AC313" s="201"/>
      <c r="AD313" s="201"/>
      <c r="AE313" s="200"/>
      <c r="AF313" s="201"/>
      <c r="AG313" s="201"/>
      <c r="AH313" s="201"/>
      <c r="AI313" s="201"/>
      <c r="AJ313" s="200"/>
      <c r="AK313" s="201"/>
      <c r="AL313" s="201"/>
      <c r="AM313" s="201"/>
      <c r="AN313" s="201"/>
      <c r="AO313" s="202"/>
    </row>
    <row r="314" spans="1:41" s="30" customFormat="1" ht="19" customHeight="1">
      <c r="A314" s="198"/>
      <c r="B314" s="198"/>
      <c r="C314" s="198"/>
      <c r="D314" s="198"/>
      <c r="E314" s="199"/>
      <c r="F314" s="200"/>
      <c r="G314" s="201"/>
      <c r="H314" s="201"/>
      <c r="I314" s="201"/>
      <c r="J314" s="201"/>
      <c r="K314" s="200"/>
      <c r="L314" s="201"/>
      <c r="M314" s="201"/>
      <c r="N314" s="201"/>
      <c r="O314" s="201"/>
      <c r="P314" s="200"/>
      <c r="Q314" s="201"/>
      <c r="R314" s="201"/>
      <c r="S314" s="201"/>
      <c r="T314" s="201"/>
      <c r="U314" s="200"/>
      <c r="V314" s="201"/>
      <c r="W314" s="201"/>
      <c r="X314" s="201"/>
      <c r="Y314" s="201"/>
      <c r="Z314" s="200"/>
      <c r="AA314" s="201"/>
      <c r="AB314" s="201"/>
      <c r="AC314" s="201"/>
      <c r="AD314" s="201"/>
      <c r="AE314" s="200"/>
      <c r="AF314" s="201"/>
      <c r="AG314" s="201"/>
      <c r="AH314" s="201"/>
      <c r="AI314" s="201"/>
      <c r="AJ314" s="200"/>
      <c r="AK314" s="201"/>
      <c r="AL314" s="201"/>
      <c r="AM314" s="201"/>
      <c r="AN314" s="201"/>
      <c r="AO314" s="202"/>
    </row>
    <row r="315" spans="1:41" s="30" customFormat="1" ht="19" customHeight="1">
      <c r="A315" s="198"/>
      <c r="B315" s="198"/>
      <c r="C315" s="198"/>
      <c r="D315" s="198"/>
      <c r="E315" s="199"/>
      <c r="F315" s="200"/>
      <c r="G315" s="201"/>
      <c r="H315" s="201"/>
      <c r="I315" s="201"/>
      <c r="J315" s="201"/>
      <c r="K315" s="200"/>
      <c r="L315" s="201"/>
      <c r="M315" s="201"/>
      <c r="N315" s="201"/>
      <c r="O315" s="201"/>
      <c r="P315" s="200"/>
      <c r="Q315" s="201"/>
      <c r="R315" s="201"/>
      <c r="S315" s="201"/>
      <c r="T315" s="201"/>
      <c r="U315" s="200"/>
      <c r="V315" s="201"/>
      <c r="W315" s="201"/>
      <c r="X315" s="201"/>
      <c r="Y315" s="201"/>
      <c r="Z315" s="200"/>
      <c r="AA315" s="201"/>
      <c r="AB315" s="201"/>
      <c r="AC315" s="201"/>
      <c r="AD315" s="201"/>
      <c r="AE315" s="200"/>
      <c r="AF315" s="201"/>
      <c r="AG315" s="201"/>
      <c r="AH315" s="201"/>
      <c r="AI315" s="201"/>
      <c r="AJ315" s="200"/>
      <c r="AK315" s="201"/>
      <c r="AL315" s="201"/>
      <c r="AM315" s="201"/>
      <c r="AN315" s="201"/>
      <c r="AO315" s="202"/>
    </row>
    <row r="316" spans="1:41" s="30" customFormat="1" ht="19" customHeight="1">
      <c r="A316" s="198"/>
      <c r="B316" s="198"/>
      <c r="C316" s="198"/>
      <c r="D316" s="198"/>
      <c r="E316" s="199"/>
      <c r="F316" s="200"/>
      <c r="G316" s="201"/>
      <c r="H316" s="201"/>
      <c r="I316" s="201"/>
      <c r="J316" s="201"/>
      <c r="K316" s="200"/>
      <c r="L316" s="201"/>
      <c r="M316" s="201"/>
      <c r="N316" s="201"/>
      <c r="O316" s="201"/>
      <c r="P316" s="200"/>
      <c r="Q316" s="201"/>
      <c r="R316" s="201"/>
      <c r="S316" s="201"/>
      <c r="T316" s="201"/>
      <c r="U316" s="200"/>
      <c r="V316" s="201"/>
      <c r="W316" s="201"/>
      <c r="X316" s="201"/>
      <c r="Y316" s="201"/>
      <c r="Z316" s="200"/>
      <c r="AA316" s="201"/>
      <c r="AB316" s="201"/>
      <c r="AC316" s="201"/>
      <c r="AD316" s="201"/>
      <c r="AE316" s="200"/>
      <c r="AF316" s="201"/>
      <c r="AG316" s="201"/>
      <c r="AH316" s="201"/>
      <c r="AI316" s="201"/>
      <c r="AJ316" s="200"/>
      <c r="AK316" s="201"/>
      <c r="AL316" s="201"/>
      <c r="AM316" s="201"/>
      <c r="AN316" s="201"/>
      <c r="AO316" s="202"/>
    </row>
    <row r="317" spans="1:41" s="30" customFormat="1" ht="19" customHeight="1">
      <c r="A317" s="198"/>
      <c r="B317" s="198"/>
      <c r="C317" s="198"/>
      <c r="D317" s="198"/>
      <c r="E317" s="199"/>
      <c r="F317" s="200"/>
      <c r="G317" s="201"/>
      <c r="H317" s="201"/>
      <c r="I317" s="201"/>
      <c r="J317" s="201"/>
      <c r="K317" s="200"/>
      <c r="L317" s="201"/>
      <c r="M317" s="201"/>
      <c r="N317" s="201"/>
      <c r="O317" s="201"/>
      <c r="P317" s="200"/>
      <c r="Q317" s="201"/>
      <c r="R317" s="201"/>
      <c r="S317" s="201"/>
      <c r="T317" s="201"/>
      <c r="U317" s="200"/>
      <c r="V317" s="201"/>
      <c r="W317" s="201"/>
      <c r="X317" s="201"/>
      <c r="Y317" s="201"/>
      <c r="Z317" s="200"/>
      <c r="AA317" s="201"/>
      <c r="AB317" s="201"/>
      <c r="AC317" s="201"/>
      <c r="AD317" s="201"/>
      <c r="AE317" s="200"/>
      <c r="AF317" s="201"/>
      <c r="AG317" s="201"/>
      <c r="AH317" s="201"/>
      <c r="AI317" s="201"/>
      <c r="AJ317" s="200"/>
      <c r="AK317" s="201"/>
      <c r="AL317" s="201"/>
      <c r="AM317" s="201"/>
      <c r="AN317" s="201"/>
      <c r="AO317" s="202"/>
    </row>
    <row r="318" spans="1:41" s="30" customFormat="1" ht="19" customHeight="1">
      <c r="A318" s="198"/>
      <c r="B318" s="198"/>
      <c r="C318" s="198"/>
      <c r="D318" s="198"/>
      <c r="E318" s="199"/>
      <c r="F318" s="200"/>
      <c r="G318" s="201"/>
      <c r="H318" s="201"/>
      <c r="I318" s="201"/>
      <c r="J318" s="201"/>
      <c r="K318" s="200"/>
      <c r="L318" s="201"/>
      <c r="M318" s="201"/>
      <c r="N318" s="201"/>
      <c r="O318" s="201"/>
      <c r="P318" s="200"/>
      <c r="Q318" s="201"/>
      <c r="R318" s="201"/>
      <c r="S318" s="201"/>
      <c r="T318" s="201"/>
      <c r="U318" s="200"/>
      <c r="V318" s="201"/>
      <c r="W318" s="201"/>
      <c r="X318" s="201"/>
      <c r="Y318" s="201"/>
      <c r="Z318" s="200"/>
      <c r="AA318" s="201"/>
      <c r="AB318" s="201"/>
      <c r="AC318" s="201"/>
      <c r="AD318" s="201"/>
      <c r="AE318" s="200"/>
      <c r="AF318" s="201"/>
      <c r="AG318" s="201"/>
      <c r="AH318" s="201"/>
      <c r="AI318" s="201"/>
      <c r="AJ318" s="200"/>
      <c r="AK318" s="201"/>
      <c r="AL318" s="201"/>
      <c r="AM318" s="201"/>
      <c r="AN318" s="201"/>
      <c r="AO318" s="202"/>
    </row>
    <row r="319" spans="1:41" s="30" customFormat="1" ht="19" customHeight="1">
      <c r="A319" s="198"/>
      <c r="B319" s="198"/>
      <c r="C319" s="198"/>
      <c r="D319" s="198"/>
      <c r="E319" s="199"/>
      <c r="F319" s="200"/>
      <c r="G319" s="201"/>
      <c r="H319" s="201"/>
      <c r="I319" s="201"/>
      <c r="J319" s="201"/>
      <c r="K319" s="200"/>
      <c r="L319" s="201"/>
      <c r="M319" s="201"/>
      <c r="N319" s="201"/>
      <c r="O319" s="201"/>
      <c r="P319" s="200"/>
      <c r="Q319" s="201"/>
      <c r="R319" s="201"/>
      <c r="S319" s="201"/>
      <c r="T319" s="201"/>
      <c r="U319" s="200"/>
      <c r="V319" s="201"/>
      <c r="W319" s="201"/>
      <c r="X319" s="201"/>
      <c r="Y319" s="201"/>
      <c r="Z319" s="200"/>
      <c r="AA319" s="201"/>
      <c r="AB319" s="201"/>
      <c r="AC319" s="201"/>
      <c r="AD319" s="201"/>
      <c r="AE319" s="200"/>
      <c r="AF319" s="201"/>
      <c r="AG319" s="201"/>
      <c r="AH319" s="201"/>
      <c r="AI319" s="201"/>
      <c r="AJ319" s="200"/>
      <c r="AK319" s="201"/>
      <c r="AL319" s="201"/>
      <c r="AM319" s="201"/>
      <c r="AN319" s="201"/>
      <c r="AO319" s="202"/>
    </row>
    <row r="320" spans="1:41" s="30" customFormat="1" ht="19" customHeight="1">
      <c r="A320" s="198"/>
      <c r="B320" s="198"/>
      <c r="C320" s="198"/>
      <c r="D320" s="198"/>
      <c r="E320" s="199"/>
      <c r="F320" s="200"/>
      <c r="G320" s="201"/>
      <c r="H320" s="201"/>
      <c r="I320" s="201"/>
      <c r="J320" s="201"/>
      <c r="K320" s="200"/>
      <c r="L320" s="201"/>
      <c r="M320" s="201"/>
      <c r="N320" s="201"/>
      <c r="O320" s="201"/>
      <c r="P320" s="200"/>
      <c r="Q320" s="201"/>
      <c r="R320" s="201"/>
      <c r="S320" s="201"/>
      <c r="T320" s="201"/>
      <c r="U320" s="200"/>
      <c r="V320" s="201"/>
      <c r="W320" s="201"/>
      <c r="X320" s="201"/>
      <c r="Y320" s="201"/>
      <c r="Z320" s="200"/>
      <c r="AA320" s="201"/>
      <c r="AB320" s="201"/>
      <c r="AC320" s="201"/>
      <c r="AD320" s="201"/>
      <c r="AE320" s="200"/>
      <c r="AF320" s="201"/>
      <c r="AG320" s="201"/>
      <c r="AH320" s="201"/>
      <c r="AI320" s="201"/>
      <c r="AJ320" s="200"/>
      <c r="AK320" s="201"/>
      <c r="AL320" s="201"/>
      <c r="AM320" s="201"/>
      <c r="AN320" s="201"/>
      <c r="AO320" s="202"/>
    </row>
    <row r="321" spans="1:41" s="30" customFormat="1" ht="19" customHeight="1">
      <c r="A321" s="198"/>
      <c r="B321" s="198"/>
      <c r="C321" s="198"/>
      <c r="D321" s="198"/>
      <c r="E321" s="199"/>
      <c r="F321" s="200"/>
      <c r="G321" s="201"/>
      <c r="H321" s="201"/>
      <c r="I321" s="201"/>
      <c r="J321" s="201"/>
      <c r="K321" s="200"/>
      <c r="L321" s="201"/>
      <c r="M321" s="201"/>
      <c r="N321" s="201"/>
      <c r="O321" s="201"/>
      <c r="P321" s="200"/>
      <c r="Q321" s="201"/>
      <c r="R321" s="201"/>
      <c r="S321" s="201"/>
      <c r="T321" s="201"/>
      <c r="U321" s="200"/>
      <c r="V321" s="201"/>
      <c r="W321" s="201"/>
      <c r="X321" s="201"/>
      <c r="Y321" s="201"/>
      <c r="Z321" s="200"/>
      <c r="AA321" s="201"/>
      <c r="AB321" s="201"/>
      <c r="AC321" s="201"/>
      <c r="AD321" s="201"/>
      <c r="AE321" s="200"/>
      <c r="AF321" s="201"/>
      <c r="AG321" s="201"/>
      <c r="AH321" s="201"/>
      <c r="AI321" s="201"/>
      <c r="AJ321" s="200"/>
      <c r="AK321" s="201"/>
      <c r="AL321" s="201"/>
      <c r="AM321" s="201"/>
      <c r="AN321" s="201"/>
      <c r="AO321" s="202"/>
    </row>
    <row r="322" spans="1:41" s="30" customFormat="1" ht="19" customHeight="1">
      <c r="A322" s="198"/>
      <c r="B322" s="198"/>
      <c r="C322" s="198"/>
      <c r="D322" s="198"/>
      <c r="E322" s="199"/>
      <c r="F322" s="200"/>
      <c r="G322" s="201"/>
      <c r="H322" s="201"/>
      <c r="I322" s="201"/>
      <c r="J322" s="201"/>
      <c r="K322" s="200"/>
      <c r="L322" s="201"/>
      <c r="M322" s="201"/>
      <c r="N322" s="201"/>
      <c r="O322" s="201"/>
      <c r="P322" s="200"/>
      <c r="Q322" s="201"/>
      <c r="R322" s="201"/>
      <c r="S322" s="201"/>
      <c r="T322" s="201"/>
      <c r="U322" s="200"/>
      <c r="V322" s="201"/>
      <c r="W322" s="201"/>
      <c r="X322" s="201"/>
      <c r="Y322" s="201"/>
      <c r="Z322" s="200"/>
      <c r="AA322" s="201"/>
      <c r="AB322" s="201"/>
      <c r="AC322" s="201"/>
      <c r="AD322" s="201"/>
      <c r="AE322" s="200"/>
      <c r="AF322" s="201"/>
      <c r="AG322" s="201"/>
      <c r="AH322" s="201"/>
      <c r="AI322" s="201"/>
      <c r="AJ322" s="200"/>
      <c r="AK322" s="201"/>
      <c r="AL322" s="201"/>
      <c r="AM322" s="201"/>
      <c r="AN322" s="201"/>
      <c r="AO322" s="202"/>
    </row>
    <row r="323" spans="1:41" s="30" customFormat="1" ht="19" customHeight="1">
      <c r="A323" s="198"/>
      <c r="B323" s="198"/>
      <c r="C323" s="198"/>
      <c r="D323" s="198"/>
      <c r="E323" s="199"/>
      <c r="F323" s="200"/>
      <c r="G323" s="201"/>
      <c r="H323" s="201"/>
      <c r="I323" s="201"/>
      <c r="J323" s="201"/>
      <c r="K323" s="200"/>
      <c r="L323" s="201"/>
      <c r="M323" s="201"/>
      <c r="N323" s="201"/>
      <c r="O323" s="201"/>
      <c r="P323" s="200"/>
      <c r="Q323" s="201"/>
      <c r="R323" s="201"/>
      <c r="S323" s="201"/>
      <c r="T323" s="201"/>
      <c r="U323" s="200"/>
      <c r="V323" s="201"/>
      <c r="W323" s="201"/>
      <c r="X323" s="201"/>
      <c r="Y323" s="201"/>
      <c r="Z323" s="200"/>
      <c r="AA323" s="201"/>
      <c r="AB323" s="201"/>
      <c r="AC323" s="201"/>
      <c r="AD323" s="201"/>
      <c r="AE323" s="200"/>
      <c r="AF323" s="201"/>
      <c r="AG323" s="201"/>
      <c r="AH323" s="201"/>
      <c r="AI323" s="201"/>
      <c r="AJ323" s="200"/>
      <c r="AK323" s="201"/>
      <c r="AL323" s="201"/>
      <c r="AM323" s="201"/>
      <c r="AN323" s="201"/>
      <c r="AO323" s="202"/>
    </row>
    <row r="324" spans="1:41" s="30" customFormat="1" ht="19" customHeight="1">
      <c r="A324" s="198"/>
      <c r="B324" s="198"/>
      <c r="C324" s="198"/>
      <c r="D324" s="198"/>
      <c r="E324" s="199"/>
      <c r="F324" s="200"/>
      <c r="G324" s="201"/>
      <c r="H324" s="201"/>
      <c r="I324" s="201"/>
      <c r="J324" s="201"/>
      <c r="K324" s="200"/>
      <c r="L324" s="201"/>
      <c r="M324" s="201"/>
      <c r="N324" s="201"/>
      <c r="O324" s="201"/>
      <c r="P324" s="200"/>
      <c r="Q324" s="201"/>
      <c r="R324" s="201"/>
      <c r="S324" s="201"/>
      <c r="T324" s="201"/>
      <c r="U324" s="200"/>
      <c r="V324" s="201"/>
      <c r="W324" s="201"/>
      <c r="X324" s="201"/>
      <c r="Y324" s="201"/>
      <c r="Z324" s="200"/>
      <c r="AA324" s="201"/>
      <c r="AB324" s="201"/>
      <c r="AC324" s="201"/>
      <c r="AD324" s="201"/>
      <c r="AE324" s="200"/>
      <c r="AF324" s="201"/>
      <c r="AG324" s="201"/>
      <c r="AH324" s="201"/>
      <c r="AI324" s="201"/>
      <c r="AJ324" s="200"/>
      <c r="AK324" s="201"/>
      <c r="AL324" s="201"/>
      <c r="AM324" s="201"/>
      <c r="AN324" s="201"/>
      <c r="AO324" s="202"/>
    </row>
    <row r="325" spans="1:41" s="30" customFormat="1" ht="19" customHeight="1">
      <c r="A325" s="198"/>
      <c r="B325" s="198"/>
      <c r="C325" s="198"/>
      <c r="D325" s="198"/>
      <c r="E325" s="199"/>
      <c r="F325" s="200"/>
      <c r="G325" s="201"/>
      <c r="H325" s="201"/>
      <c r="I325" s="201"/>
      <c r="J325" s="201"/>
      <c r="K325" s="200"/>
      <c r="L325" s="201"/>
      <c r="M325" s="201"/>
      <c r="N325" s="201"/>
      <c r="O325" s="201"/>
      <c r="P325" s="200"/>
      <c r="Q325" s="201"/>
      <c r="R325" s="201"/>
      <c r="S325" s="201"/>
      <c r="T325" s="201"/>
      <c r="U325" s="200"/>
      <c r="V325" s="201"/>
      <c r="W325" s="201"/>
      <c r="X325" s="201"/>
      <c r="Y325" s="201"/>
      <c r="Z325" s="200"/>
      <c r="AA325" s="201"/>
      <c r="AB325" s="201"/>
      <c r="AC325" s="201"/>
      <c r="AD325" s="201"/>
      <c r="AE325" s="200"/>
      <c r="AF325" s="201"/>
      <c r="AG325" s="201"/>
      <c r="AH325" s="201"/>
      <c r="AI325" s="201"/>
      <c r="AJ325" s="200"/>
      <c r="AK325" s="201"/>
      <c r="AL325" s="201"/>
      <c r="AM325" s="201"/>
      <c r="AN325" s="201"/>
      <c r="AO325" s="202"/>
    </row>
    <row r="326" spans="1:41" s="30" customFormat="1" ht="19" customHeight="1">
      <c r="A326" s="198"/>
      <c r="B326" s="198"/>
      <c r="C326" s="198"/>
      <c r="D326" s="198"/>
      <c r="E326" s="199"/>
      <c r="F326" s="200"/>
      <c r="G326" s="201"/>
      <c r="H326" s="201"/>
      <c r="I326" s="201"/>
      <c r="J326" s="201"/>
      <c r="K326" s="200"/>
      <c r="L326" s="201"/>
      <c r="M326" s="201"/>
      <c r="N326" s="201"/>
      <c r="O326" s="201"/>
      <c r="P326" s="200"/>
      <c r="Q326" s="201"/>
      <c r="R326" s="201"/>
      <c r="S326" s="201"/>
      <c r="T326" s="201"/>
      <c r="U326" s="200"/>
      <c r="V326" s="201"/>
      <c r="W326" s="201"/>
      <c r="X326" s="201"/>
      <c r="Y326" s="201"/>
      <c r="Z326" s="200"/>
      <c r="AA326" s="201"/>
      <c r="AB326" s="201"/>
      <c r="AC326" s="201"/>
      <c r="AD326" s="201"/>
      <c r="AE326" s="200"/>
      <c r="AF326" s="201"/>
      <c r="AG326" s="201"/>
      <c r="AH326" s="201"/>
      <c r="AI326" s="201"/>
      <c r="AJ326" s="200"/>
      <c r="AK326" s="201"/>
      <c r="AL326" s="201"/>
      <c r="AM326" s="201"/>
      <c r="AN326" s="201"/>
      <c r="AO326" s="202"/>
    </row>
    <row r="327" spans="1:41" s="30" customFormat="1" ht="19" customHeight="1">
      <c r="A327" s="198"/>
      <c r="B327" s="198"/>
      <c r="C327" s="198"/>
      <c r="D327" s="198"/>
      <c r="E327" s="199"/>
      <c r="F327" s="200"/>
      <c r="G327" s="201"/>
      <c r="H327" s="201"/>
      <c r="I327" s="201"/>
      <c r="J327" s="201"/>
      <c r="K327" s="200"/>
      <c r="L327" s="201"/>
      <c r="M327" s="201"/>
      <c r="N327" s="201"/>
      <c r="O327" s="201"/>
      <c r="P327" s="200"/>
      <c r="Q327" s="201"/>
      <c r="R327" s="201"/>
      <c r="S327" s="201"/>
      <c r="T327" s="201"/>
      <c r="U327" s="200"/>
      <c r="V327" s="201"/>
      <c r="W327" s="201"/>
      <c r="X327" s="201"/>
      <c r="Y327" s="201"/>
      <c r="Z327" s="200"/>
      <c r="AA327" s="201"/>
      <c r="AB327" s="201"/>
      <c r="AC327" s="201"/>
      <c r="AD327" s="201"/>
      <c r="AE327" s="200"/>
      <c r="AF327" s="201"/>
      <c r="AG327" s="201"/>
      <c r="AH327" s="201"/>
      <c r="AI327" s="201"/>
      <c r="AJ327" s="200"/>
      <c r="AK327" s="201"/>
      <c r="AL327" s="201"/>
      <c r="AM327" s="201"/>
      <c r="AN327" s="201"/>
      <c r="AO327" s="202"/>
    </row>
    <row r="328" spans="1:41" s="30" customFormat="1" ht="19" customHeight="1">
      <c r="A328" s="198"/>
      <c r="B328" s="198"/>
      <c r="C328" s="198"/>
      <c r="D328" s="198"/>
      <c r="E328" s="199"/>
      <c r="F328" s="200"/>
      <c r="G328" s="201"/>
      <c r="H328" s="201"/>
      <c r="I328" s="201"/>
      <c r="J328" s="201"/>
      <c r="K328" s="200"/>
      <c r="L328" s="201"/>
      <c r="M328" s="201"/>
      <c r="N328" s="201"/>
      <c r="O328" s="201"/>
      <c r="P328" s="200"/>
      <c r="Q328" s="201"/>
      <c r="R328" s="201"/>
      <c r="S328" s="201"/>
      <c r="T328" s="201"/>
      <c r="U328" s="200"/>
      <c r="V328" s="201"/>
      <c r="W328" s="201"/>
      <c r="X328" s="201"/>
      <c r="Y328" s="201"/>
      <c r="Z328" s="200"/>
      <c r="AA328" s="201"/>
      <c r="AB328" s="201"/>
      <c r="AC328" s="201"/>
      <c r="AD328" s="201"/>
      <c r="AE328" s="200"/>
      <c r="AF328" s="201"/>
      <c r="AG328" s="201"/>
      <c r="AH328" s="201"/>
      <c r="AI328" s="201"/>
      <c r="AJ328" s="200"/>
      <c r="AK328" s="201"/>
      <c r="AL328" s="201"/>
      <c r="AM328" s="201"/>
      <c r="AN328" s="201"/>
      <c r="AO328" s="202"/>
    </row>
    <row r="329" spans="1:41" s="30" customFormat="1" ht="19" customHeight="1">
      <c r="A329" s="198"/>
      <c r="B329" s="198"/>
      <c r="C329" s="198"/>
      <c r="D329" s="198"/>
      <c r="E329" s="199"/>
      <c r="F329" s="200"/>
      <c r="G329" s="201"/>
      <c r="H329" s="201"/>
      <c r="I329" s="201"/>
      <c r="J329" s="201"/>
      <c r="K329" s="200"/>
      <c r="L329" s="201"/>
      <c r="M329" s="201"/>
      <c r="N329" s="201"/>
      <c r="O329" s="201"/>
      <c r="P329" s="200"/>
      <c r="Q329" s="201"/>
      <c r="R329" s="201"/>
      <c r="S329" s="201"/>
      <c r="T329" s="201"/>
      <c r="U329" s="200"/>
      <c r="V329" s="201"/>
      <c r="W329" s="201"/>
      <c r="X329" s="201"/>
      <c r="Y329" s="201"/>
      <c r="Z329" s="200"/>
      <c r="AA329" s="201"/>
      <c r="AB329" s="201"/>
      <c r="AC329" s="201"/>
      <c r="AD329" s="201"/>
      <c r="AE329" s="200"/>
      <c r="AF329" s="201"/>
      <c r="AG329" s="201"/>
      <c r="AH329" s="201"/>
      <c r="AI329" s="201"/>
      <c r="AJ329" s="200"/>
      <c r="AK329" s="201"/>
      <c r="AL329" s="201"/>
      <c r="AM329" s="201"/>
      <c r="AN329" s="201"/>
      <c r="AO329" s="202"/>
    </row>
    <row r="330" spans="1:41" s="30" customFormat="1" ht="19" customHeight="1">
      <c r="A330" s="198"/>
      <c r="B330" s="198"/>
      <c r="C330" s="198"/>
      <c r="D330" s="198"/>
      <c r="E330" s="199"/>
      <c r="F330" s="200"/>
      <c r="G330" s="201"/>
      <c r="H330" s="201"/>
      <c r="I330" s="201"/>
      <c r="J330" s="201"/>
      <c r="K330" s="200"/>
      <c r="L330" s="201"/>
      <c r="M330" s="201"/>
      <c r="N330" s="201"/>
      <c r="O330" s="201"/>
      <c r="P330" s="200"/>
      <c r="Q330" s="201"/>
      <c r="R330" s="201"/>
      <c r="S330" s="201"/>
      <c r="T330" s="201"/>
      <c r="U330" s="200"/>
      <c r="V330" s="201"/>
      <c r="W330" s="201"/>
      <c r="X330" s="201"/>
      <c r="Y330" s="201"/>
      <c r="Z330" s="200"/>
      <c r="AA330" s="201"/>
      <c r="AB330" s="201"/>
      <c r="AC330" s="201"/>
      <c r="AD330" s="201"/>
      <c r="AE330" s="200"/>
      <c r="AF330" s="201"/>
      <c r="AG330" s="201"/>
      <c r="AH330" s="201"/>
      <c r="AI330" s="201"/>
      <c r="AJ330" s="200"/>
      <c r="AK330" s="201"/>
      <c r="AL330" s="201"/>
      <c r="AM330" s="201"/>
      <c r="AN330" s="201"/>
      <c r="AO330" s="202"/>
    </row>
    <row r="331" spans="1:41" s="30" customFormat="1" ht="19" customHeight="1">
      <c r="A331" s="198"/>
      <c r="B331" s="198"/>
      <c r="C331" s="198"/>
      <c r="D331" s="198"/>
      <c r="E331" s="199"/>
      <c r="F331" s="200"/>
      <c r="G331" s="201"/>
      <c r="H331" s="201"/>
      <c r="I331" s="201"/>
      <c r="J331" s="201"/>
      <c r="K331" s="200"/>
      <c r="L331" s="201"/>
      <c r="M331" s="201"/>
      <c r="N331" s="201"/>
      <c r="O331" s="201"/>
      <c r="P331" s="200"/>
      <c r="Q331" s="201"/>
      <c r="R331" s="201"/>
      <c r="S331" s="201"/>
      <c r="T331" s="201"/>
      <c r="U331" s="200"/>
      <c r="V331" s="201"/>
      <c r="W331" s="201"/>
      <c r="X331" s="201"/>
      <c r="Y331" s="201"/>
      <c r="Z331" s="200"/>
      <c r="AA331" s="201"/>
      <c r="AB331" s="201"/>
      <c r="AC331" s="201"/>
      <c r="AD331" s="201"/>
      <c r="AE331" s="200"/>
      <c r="AF331" s="201"/>
      <c r="AG331" s="201"/>
      <c r="AH331" s="201"/>
      <c r="AI331" s="201"/>
      <c r="AJ331" s="200"/>
      <c r="AK331" s="201"/>
      <c r="AL331" s="201"/>
      <c r="AM331" s="201"/>
      <c r="AN331" s="201"/>
      <c r="AO331" s="202"/>
    </row>
    <row r="332" spans="1:41" s="30" customFormat="1" ht="19" customHeight="1">
      <c r="A332" s="198"/>
      <c r="B332" s="198"/>
      <c r="C332" s="198"/>
      <c r="D332" s="198"/>
      <c r="E332" s="199"/>
      <c r="F332" s="200"/>
      <c r="G332" s="201"/>
      <c r="H332" s="201"/>
      <c r="I332" s="201"/>
      <c r="J332" s="201"/>
      <c r="K332" s="200"/>
      <c r="L332" s="201"/>
      <c r="M332" s="201"/>
      <c r="N332" s="201"/>
      <c r="O332" s="201"/>
      <c r="P332" s="200"/>
      <c r="Q332" s="201"/>
      <c r="R332" s="201"/>
      <c r="S332" s="201"/>
      <c r="T332" s="201"/>
      <c r="U332" s="200"/>
      <c r="V332" s="201"/>
      <c r="W332" s="201"/>
      <c r="X332" s="201"/>
      <c r="Y332" s="201"/>
      <c r="Z332" s="200"/>
      <c r="AA332" s="201"/>
      <c r="AB332" s="201"/>
      <c r="AC332" s="201"/>
      <c r="AD332" s="201"/>
      <c r="AE332" s="200"/>
      <c r="AF332" s="201"/>
      <c r="AG332" s="201"/>
      <c r="AH332" s="201"/>
      <c r="AI332" s="201"/>
      <c r="AJ332" s="200"/>
      <c r="AK332" s="201"/>
      <c r="AL332" s="201"/>
      <c r="AM332" s="201"/>
      <c r="AN332" s="201"/>
      <c r="AO332" s="202"/>
    </row>
    <row r="333" spans="1:41" s="30" customFormat="1" ht="19" customHeight="1">
      <c r="A333" s="198"/>
      <c r="B333" s="198"/>
      <c r="C333" s="198"/>
      <c r="D333" s="198"/>
      <c r="E333" s="199"/>
      <c r="F333" s="200"/>
      <c r="G333" s="201"/>
      <c r="H333" s="201"/>
      <c r="I333" s="201"/>
      <c r="J333" s="201"/>
      <c r="K333" s="200"/>
      <c r="L333" s="201"/>
      <c r="M333" s="201"/>
      <c r="N333" s="201"/>
      <c r="O333" s="201"/>
      <c r="P333" s="200"/>
      <c r="Q333" s="201"/>
      <c r="R333" s="201"/>
      <c r="S333" s="201"/>
      <c r="T333" s="201"/>
      <c r="U333" s="200"/>
      <c r="V333" s="201"/>
      <c r="W333" s="201"/>
      <c r="X333" s="201"/>
      <c r="Y333" s="201"/>
      <c r="Z333" s="200"/>
      <c r="AA333" s="201"/>
      <c r="AB333" s="201"/>
      <c r="AC333" s="201"/>
      <c r="AD333" s="201"/>
      <c r="AE333" s="200"/>
      <c r="AF333" s="201"/>
      <c r="AG333" s="201"/>
      <c r="AH333" s="201"/>
      <c r="AI333" s="201"/>
      <c r="AJ333" s="200"/>
      <c r="AK333" s="201"/>
      <c r="AL333" s="201"/>
      <c r="AM333" s="201"/>
      <c r="AN333" s="201"/>
      <c r="AO333" s="202"/>
    </row>
    <row r="334" spans="1:41" s="30" customFormat="1" ht="19" customHeight="1">
      <c r="A334" s="198"/>
      <c r="B334" s="198"/>
      <c r="C334" s="198"/>
      <c r="D334" s="198"/>
      <c r="E334" s="199"/>
      <c r="F334" s="200"/>
      <c r="G334" s="201"/>
      <c r="H334" s="201"/>
      <c r="I334" s="201"/>
      <c r="J334" s="201"/>
      <c r="K334" s="200"/>
      <c r="L334" s="201"/>
      <c r="M334" s="201"/>
      <c r="N334" s="201"/>
      <c r="O334" s="201"/>
      <c r="P334" s="200"/>
      <c r="Q334" s="201"/>
      <c r="R334" s="201"/>
      <c r="S334" s="201"/>
      <c r="T334" s="201"/>
      <c r="U334" s="200"/>
      <c r="V334" s="201"/>
      <c r="W334" s="201"/>
      <c r="X334" s="201"/>
      <c r="Y334" s="201"/>
      <c r="Z334" s="200"/>
      <c r="AA334" s="201"/>
      <c r="AB334" s="201"/>
      <c r="AC334" s="201"/>
      <c r="AD334" s="201"/>
      <c r="AE334" s="200"/>
      <c r="AF334" s="201"/>
      <c r="AG334" s="201"/>
      <c r="AH334" s="201"/>
      <c r="AI334" s="201"/>
      <c r="AJ334" s="200"/>
      <c r="AK334" s="201"/>
      <c r="AL334" s="201"/>
      <c r="AM334" s="201"/>
      <c r="AN334" s="201"/>
      <c r="AO334" s="202"/>
    </row>
    <row r="335" spans="1:41" s="30" customFormat="1" ht="19" customHeight="1">
      <c r="A335" s="198"/>
      <c r="B335" s="198"/>
      <c r="C335" s="198"/>
      <c r="D335" s="198"/>
      <c r="E335" s="199"/>
      <c r="F335" s="200"/>
      <c r="G335" s="201"/>
      <c r="H335" s="201"/>
      <c r="I335" s="201"/>
      <c r="J335" s="201"/>
      <c r="K335" s="200"/>
      <c r="L335" s="201"/>
      <c r="M335" s="201"/>
      <c r="N335" s="201"/>
      <c r="O335" s="201"/>
      <c r="P335" s="200"/>
      <c r="Q335" s="201"/>
      <c r="R335" s="201"/>
      <c r="S335" s="201"/>
      <c r="T335" s="201"/>
      <c r="U335" s="200"/>
      <c r="V335" s="201"/>
      <c r="W335" s="201"/>
      <c r="X335" s="201"/>
      <c r="Y335" s="201"/>
      <c r="Z335" s="200"/>
      <c r="AA335" s="201"/>
      <c r="AB335" s="201"/>
      <c r="AC335" s="201"/>
      <c r="AD335" s="201"/>
      <c r="AE335" s="200"/>
      <c r="AF335" s="201"/>
      <c r="AG335" s="201"/>
      <c r="AH335" s="201"/>
      <c r="AI335" s="201"/>
      <c r="AJ335" s="200"/>
      <c r="AK335" s="201"/>
      <c r="AL335" s="201"/>
      <c r="AM335" s="201"/>
      <c r="AN335" s="201"/>
      <c r="AO335" s="202"/>
    </row>
    <row r="336" spans="1:41" s="30" customFormat="1" ht="19" customHeight="1">
      <c r="A336" s="198"/>
      <c r="B336" s="198"/>
      <c r="C336" s="198"/>
      <c r="D336" s="198"/>
      <c r="E336" s="199"/>
      <c r="F336" s="200"/>
      <c r="G336" s="201"/>
      <c r="H336" s="201"/>
      <c r="I336" s="201"/>
      <c r="J336" s="201"/>
      <c r="K336" s="200"/>
      <c r="L336" s="201"/>
      <c r="M336" s="201"/>
      <c r="N336" s="201"/>
      <c r="O336" s="201"/>
      <c r="P336" s="200"/>
      <c r="Q336" s="201"/>
      <c r="R336" s="201"/>
      <c r="S336" s="201"/>
      <c r="T336" s="201"/>
      <c r="U336" s="200"/>
      <c r="V336" s="201"/>
      <c r="W336" s="201"/>
      <c r="X336" s="201"/>
      <c r="Y336" s="201"/>
      <c r="Z336" s="200"/>
      <c r="AA336" s="201"/>
      <c r="AB336" s="201"/>
      <c r="AC336" s="201"/>
      <c r="AD336" s="201"/>
      <c r="AE336" s="200"/>
      <c r="AF336" s="201"/>
      <c r="AG336" s="201"/>
      <c r="AH336" s="201"/>
      <c r="AI336" s="201"/>
      <c r="AJ336" s="200"/>
      <c r="AK336" s="201"/>
      <c r="AL336" s="201"/>
      <c r="AM336" s="201"/>
      <c r="AN336" s="201"/>
      <c r="AO336" s="202"/>
    </row>
    <row r="337" spans="1:41" s="30" customFormat="1" ht="19" customHeight="1">
      <c r="A337" s="198"/>
      <c r="B337" s="198"/>
      <c r="C337" s="198"/>
      <c r="D337" s="198"/>
      <c r="E337" s="199"/>
      <c r="F337" s="200"/>
      <c r="G337" s="201"/>
      <c r="H337" s="201"/>
      <c r="I337" s="201"/>
      <c r="J337" s="201"/>
      <c r="K337" s="200"/>
      <c r="L337" s="201"/>
      <c r="M337" s="201"/>
      <c r="N337" s="201"/>
      <c r="O337" s="201"/>
      <c r="P337" s="200"/>
      <c r="Q337" s="201"/>
      <c r="R337" s="201"/>
      <c r="S337" s="201"/>
      <c r="T337" s="201"/>
      <c r="U337" s="200"/>
      <c r="V337" s="201"/>
      <c r="W337" s="201"/>
      <c r="X337" s="201"/>
      <c r="Y337" s="201"/>
      <c r="Z337" s="200"/>
      <c r="AA337" s="201"/>
      <c r="AB337" s="201"/>
      <c r="AC337" s="201"/>
      <c r="AD337" s="201"/>
      <c r="AE337" s="200"/>
      <c r="AF337" s="201"/>
      <c r="AG337" s="201"/>
      <c r="AH337" s="201"/>
      <c r="AI337" s="201"/>
      <c r="AJ337" s="200"/>
      <c r="AK337" s="201"/>
      <c r="AL337" s="201"/>
      <c r="AM337" s="201"/>
      <c r="AN337" s="201"/>
      <c r="AO337" s="202"/>
    </row>
    <row r="338" spans="1:41" s="30" customFormat="1" ht="19" customHeight="1">
      <c r="A338" s="198"/>
      <c r="B338" s="198"/>
      <c r="C338" s="198"/>
      <c r="D338" s="198"/>
      <c r="E338" s="199"/>
      <c r="F338" s="200"/>
      <c r="G338" s="201"/>
      <c r="H338" s="201"/>
      <c r="I338" s="201"/>
      <c r="J338" s="201"/>
      <c r="K338" s="200"/>
      <c r="L338" s="201"/>
      <c r="M338" s="201"/>
      <c r="N338" s="201"/>
      <c r="O338" s="201"/>
      <c r="P338" s="200"/>
      <c r="Q338" s="201"/>
      <c r="R338" s="201"/>
      <c r="S338" s="201"/>
      <c r="T338" s="201"/>
      <c r="U338" s="200"/>
      <c r="V338" s="201"/>
      <c r="W338" s="201"/>
      <c r="X338" s="201"/>
      <c r="Y338" s="201"/>
      <c r="Z338" s="200"/>
      <c r="AA338" s="201"/>
      <c r="AB338" s="201"/>
      <c r="AC338" s="201"/>
      <c r="AD338" s="201"/>
      <c r="AE338" s="200"/>
      <c r="AF338" s="201"/>
      <c r="AG338" s="201"/>
      <c r="AH338" s="201"/>
      <c r="AI338" s="201"/>
      <c r="AJ338" s="200"/>
      <c r="AK338" s="201"/>
      <c r="AL338" s="201"/>
      <c r="AM338" s="201"/>
      <c r="AN338" s="201"/>
      <c r="AO338" s="202"/>
    </row>
    <row r="339" spans="1:41" s="30" customFormat="1" ht="19" customHeight="1">
      <c r="A339" s="198"/>
      <c r="B339" s="198"/>
      <c r="C339" s="198"/>
      <c r="D339" s="198"/>
      <c r="E339" s="199"/>
      <c r="F339" s="200"/>
      <c r="G339" s="201"/>
      <c r="H339" s="201"/>
      <c r="I339" s="201"/>
      <c r="J339" s="201"/>
      <c r="K339" s="200"/>
      <c r="L339" s="201"/>
      <c r="M339" s="201"/>
      <c r="N339" s="201"/>
      <c r="O339" s="201"/>
      <c r="P339" s="200"/>
      <c r="Q339" s="201"/>
      <c r="R339" s="201"/>
      <c r="S339" s="201"/>
      <c r="T339" s="201"/>
      <c r="U339" s="200"/>
      <c r="V339" s="201"/>
      <c r="W339" s="201"/>
      <c r="X339" s="201"/>
      <c r="Y339" s="201"/>
      <c r="Z339" s="200"/>
      <c r="AA339" s="201"/>
      <c r="AB339" s="201"/>
      <c r="AC339" s="201"/>
      <c r="AD339" s="201"/>
      <c r="AE339" s="200"/>
      <c r="AF339" s="201"/>
      <c r="AG339" s="201"/>
      <c r="AH339" s="201"/>
      <c r="AI339" s="201"/>
      <c r="AJ339" s="200"/>
      <c r="AK339" s="201"/>
      <c r="AL339" s="201"/>
      <c r="AM339" s="201"/>
      <c r="AN339" s="201"/>
      <c r="AO339" s="202"/>
    </row>
    <row r="340" spans="1:41" s="30" customFormat="1" ht="19" customHeight="1">
      <c r="A340" s="198"/>
      <c r="B340" s="198"/>
      <c r="C340" s="198"/>
      <c r="D340" s="198"/>
      <c r="E340" s="199"/>
      <c r="F340" s="200"/>
      <c r="G340" s="201"/>
      <c r="H340" s="201"/>
      <c r="I340" s="201"/>
      <c r="J340" s="201"/>
      <c r="K340" s="200"/>
      <c r="L340" s="201"/>
      <c r="M340" s="201"/>
      <c r="N340" s="201"/>
      <c r="O340" s="201"/>
      <c r="P340" s="200"/>
      <c r="Q340" s="201"/>
      <c r="R340" s="201"/>
      <c r="S340" s="201"/>
      <c r="T340" s="201"/>
      <c r="U340" s="200"/>
      <c r="V340" s="201"/>
      <c r="W340" s="201"/>
      <c r="X340" s="201"/>
      <c r="Y340" s="201"/>
      <c r="Z340" s="200"/>
      <c r="AA340" s="201"/>
      <c r="AB340" s="201"/>
      <c r="AC340" s="201"/>
      <c r="AD340" s="201"/>
      <c r="AE340" s="200"/>
      <c r="AF340" s="201"/>
      <c r="AG340" s="201"/>
      <c r="AH340" s="201"/>
      <c r="AI340" s="201"/>
      <c r="AJ340" s="200"/>
      <c r="AK340" s="201"/>
      <c r="AL340" s="201"/>
      <c r="AM340" s="201"/>
      <c r="AN340" s="201"/>
      <c r="AO340" s="202"/>
    </row>
    <row r="341" spans="1:41" s="30" customFormat="1" ht="19" customHeight="1">
      <c r="A341" s="198"/>
      <c r="B341" s="198"/>
      <c r="C341" s="198"/>
      <c r="D341" s="198"/>
      <c r="E341" s="199"/>
      <c r="F341" s="200"/>
      <c r="G341" s="201"/>
      <c r="H341" s="201"/>
      <c r="I341" s="201"/>
      <c r="J341" s="201"/>
      <c r="K341" s="200"/>
      <c r="L341" s="201"/>
      <c r="M341" s="201"/>
      <c r="N341" s="201"/>
      <c r="O341" s="201"/>
      <c r="P341" s="200"/>
      <c r="Q341" s="201"/>
      <c r="R341" s="201"/>
      <c r="S341" s="201"/>
      <c r="T341" s="201"/>
      <c r="U341" s="200"/>
      <c r="V341" s="201"/>
      <c r="W341" s="201"/>
      <c r="X341" s="201"/>
      <c r="Y341" s="201"/>
      <c r="Z341" s="200"/>
      <c r="AA341" s="201"/>
      <c r="AB341" s="201"/>
      <c r="AC341" s="201"/>
      <c r="AD341" s="201"/>
      <c r="AE341" s="200"/>
      <c r="AF341" s="201"/>
      <c r="AG341" s="201"/>
      <c r="AH341" s="201"/>
      <c r="AI341" s="201"/>
      <c r="AJ341" s="200"/>
      <c r="AK341" s="201"/>
      <c r="AL341" s="201"/>
      <c r="AM341" s="201"/>
      <c r="AN341" s="201"/>
      <c r="AO341" s="202"/>
    </row>
    <row r="342" spans="1:41" s="30" customFormat="1" ht="19" customHeight="1">
      <c r="A342" s="198"/>
      <c r="B342" s="198"/>
      <c r="C342" s="198"/>
      <c r="D342" s="198"/>
      <c r="E342" s="199"/>
      <c r="F342" s="200"/>
      <c r="G342" s="201"/>
      <c r="H342" s="201"/>
      <c r="I342" s="201"/>
      <c r="J342" s="201"/>
      <c r="K342" s="200"/>
      <c r="L342" s="201"/>
      <c r="M342" s="201"/>
      <c r="N342" s="201"/>
      <c r="O342" s="201"/>
      <c r="P342" s="200"/>
      <c r="Q342" s="201"/>
      <c r="R342" s="201"/>
      <c r="S342" s="201"/>
      <c r="T342" s="201"/>
      <c r="U342" s="200"/>
      <c r="V342" s="201"/>
      <c r="W342" s="201"/>
      <c r="X342" s="201"/>
      <c r="Y342" s="201"/>
      <c r="Z342" s="200"/>
      <c r="AA342" s="201"/>
      <c r="AB342" s="201"/>
      <c r="AC342" s="201"/>
      <c r="AD342" s="201"/>
      <c r="AE342" s="200"/>
      <c r="AF342" s="201"/>
      <c r="AG342" s="201"/>
      <c r="AH342" s="201"/>
      <c r="AI342" s="201"/>
      <c r="AJ342" s="200"/>
      <c r="AK342" s="201"/>
      <c r="AL342" s="201"/>
      <c r="AM342" s="201"/>
      <c r="AN342" s="201"/>
      <c r="AO342" s="202"/>
    </row>
    <row r="343" spans="1:41" s="30" customFormat="1" ht="19" customHeight="1">
      <c r="A343" s="198"/>
      <c r="B343" s="198"/>
      <c r="C343" s="198"/>
      <c r="D343" s="198"/>
      <c r="E343" s="199"/>
      <c r="F343" s="200"/>
      <c r="G343" s="201"/>
      <c r="H343" s="201"/>
      <c r="I343" s="201"/>
      <c r="J343" s="201"/>
      <c r="K343" s="200"/>
      <c r="L343" s="201"/>
      <c r="M343" s="201"/>
      <c r="N343" s="201"/>
      <c r="O343" s="201"/>
      <c r="P343" s="200"/>
      <c r="Q343" s="201"/>
      <c r="R343" s="201"/>
      <c r="S343" s="201"/>
      <c r="T343" s="201"/>
      <c r="U343" s="200"/>
      <c r="V343" s="201"/>
      <c r="W343" s="201"/>
      <c r="X343" s="201"/>
      <c r="Y343" s="201"/>
      <c r="Z343" s="200"/>
      <c r="AA343" s="201"/>
      <c r="AB343" s="201"/>
      <c r="AC343" s="201"/>
      <c r="AD343" s="201"/>
      <c r="AE343" s="200"/>
      <c r="AF343" s="201"/>
      <c r="AG343" s="201"/>
      <c r="AH343" s="201"/>
      <c r="AI343" s="201"/>
      <c r="AJ343" s="200"/>
      <c r="AK343" s="201"/>
      <c r="AL343" s="201"/>
      <c r="AM343" s="201"/>
      <c r="AN343" s="201"/>
      <c r="AO343" s="202"/>
    </row>
    <row r="344" spans="1:41" s="30" customFormat="1" ht="19" customHeight="1">
      <c r="A344" s="198"/>
      <c r="B344" s="198"/>
      <c r="C344" s="198"/>
      <c r="D344" s="198"/>
      <c r="E344" s="199"/>
      <c r="F344" s="200"/>
      <c r="G344" s="201"/>
      <c r="H344" s="201"/>
      <c r="I344" s="201"/>
      <c r="J344" s="201"/>
      <c r="K344" s="200"/>
      <c r="L344" s="201"/>
      <c r="M344" s="201"/>
      <c r="N344" s="201"/>
      <c r="O344" s="201"/>
      <c r="P344" s="200"/>
      <c r="Q344" s="201"/>
      <c r="R344" s="201"/>
      <c r="S344" s="201"/>
      <c r="T344" s="201"/>
      <c r="U344" s="200"/>
      <c r="V344" s="201"/>
      <c r="W344" s="201"/>
      <c r="X344" s="201"/>
      <c r="Y344" s="201"/>
      <c r="Z344" s="200"/>
      <c r="AA344" s="201"/>
      <c r="AB344" s="201"/>
      <c r="AC344" s="201"/>
      <c r="AD344" s="201"/>
      <c r="AE344" s="200"/>
      <c r="AF344" s="201"/>
      <c r="AG344" s="201"/>
      <c r="AH344" s="201"/>
      <c r="AI344" s="201"/>
      <c r="AJ344" s="200"/>
      <c r="AK344" s="201"/>
      <c r="AL344" s="201"/>
      <c r="AM344" s="201"/>
      <c r="AN344" s="201"/>
      <c r="AO344" s="202"/>
    </row>
    <row r="345" spans="1:41" s="30" customFormat="1" ht="19" customHeight="1">
      <c r="A345" s="198"/>
      <c r="B345" s="198"/>
      <c r="C345" s="198"/>
      <c r="D345" s="198"/>
      <c r="E345" s="199"/>
      <c r="F345" s="200"/>
      <c r="G345" s="201"/>
      <c r="H345" s="201"/>
      <c r="I345" s="201"/>
      <c r="J345" s="201"/>
      <c r="K345" s="200"/>
      <c r="L345" s="201"/>
      <c r="M345" s="201"/>
      <c r="N345" s="201"/>
      <c r="O345" s="201"/>
      <c r="P345" s="200"/>
      <c r="Q345" s="201"/>
      <c r="R345" s="201"/>
      <c r="S345" s="201"/>
      <c r="T345" s="201"/>
      <c r="U345" s="200"/>
      <c r="V345" s="201"/>
      <c r="W345" s="201"/>
      <c r="X345" s="201"/>
      <c r="Y345" s="201"/>
      <c r="Z345" s="200"/>
      <c r="AA345" s="201"/>
      <c r="AB345" s="201"/>
      <c r="AC345" s="201"/>
      <c r="AD345" s="201"/>
      <c r="AE345" s="200"/>
      <c r="AF345" s="201"/>
      <c r="AG345" s="201"/>
      <c r="AH345" s="201"/>
      <c r="AI345" s="201"/>
      <c r="AJ345" s="200"/>
      <c r="AK345" s="201"/>
      <c r="AL345" s="201"/>
      <c r="AM345" s="201"/>
      <c r="AN345" s="201"/>
      <c r="AO345" s="202"/>
    </row>
    <row r="346" spans="1:41" s="30" customFormat="1" ht="19" customHeight="1">
      <c r="A346" s="198"/>
      <c r="B346" s="198"/>
      <c r="C346" s="198"/>
      <c r="D346" s="198"/>
      <c r="E346" s="199"/>
      <c r="F346" s="200"/>
      <c r="G346" s="201"/>
      <c r="H346" s="201"/>
      <c r="I346" s="201"/>
      <c r="J346" s="201"/>
      <c r="K346" s="200"/>
      <c r="L346" s="201"/>
      <c r="M346" s="201"/>
      <c r="N346" s="201"/>
      <c r="O346" s="201"/>
      <c r="P346" s="200"/>
      <c r="Q346" s="201"/>
      <c r="R346" s="201"/>
      <c r="S346" s="201"/>
      <c r="T346" s="201"/>
      <c r="U346" s="200"/>
      <c r="V346" s="201"/>
      <c r="W346" s="201"/>
      <c r="X346" s="201"/>
      <c r="Y346" s="201"/>
      <c r="Z346" s="200"/>
      <c r="AA346" s="201"/>
      <c r="AB346" s="201"/>
      <c r="AC346" s="201"/>
      <c r="AD346" s="201"/>
      <c r="AE346" s="200"/>
      <c r="AF346" s="201"/>
      <c r="AG346" s="201"/>
      <c r="AH346" s="201"/>
      <c r="AI346" s="201"/>
      <c r="AJ346" s="200"/>
      <c r="AK346" s="201"/>
      <c r="AL346" s="201"/>
      <c r="AM346" s="201"/>
      <c r="AN346" s="201"/>
      <c r="AO346" s="202"/>
    </row>
    <row r="347" spans="1:41" s="30" customFormat="1" ht="19" customHeight="1">
      <c r="A347" s="198"/>
      <c r="B347" s="198"/>
      <c r="C347" s="198"/>
      <c r="D347" s="198"/>
      <c r="E347" s="199"/>
      <c r="F347" s="200"/>
      <c r="G347" s="201"/>
      <c r="H347" s="201"/>
      <c r="I347" s="201"/>
      <c r="J347" s="201"/>
      <c r="K347" s="200"/>
      <c r="L347" s="201"/>
      <c r="M347" s="201"/>
      <c r="N347" s="201"/>
      <c r="O347" s="201"/>
      <c r="P347" s="200"/>
      <c r="Q347" s="201"/>
      <c r="R347" s="201"/>
      <c r="S347" s="201"/>
      <c r="T347" s="201"/>
      <c r="U347" s="200"/>
      <c r="V347" s="201"/>
      <c r="W347" s="201"/>
      <c r="X347" s="201"/>
      <c r="Y347" s="201"/>
      <c r="Z347" s="200"/>
      <c r="AA347" s="201"/>
      <c r="AB347" s="201"/>
      <c r="AC347" s="201"/>
      <c r="AD347" s="201"/>
      <c r="AE347" s="200"/>
      <c r="AF347" s="201"/>
      <c r="AG347" s="201"/>
      <c r="AH347" s="201"/>
      <c r="AI347" s="201"/>
      <c r="AJ347" s="200"/>
      <c r="AK347" s="201"/>
      <c r="AL347" s="201"/>
      <c r="AM347" s="201"/>
      <c r="AN347" s="201"/>
      <c r="AO347" s="202"/>
    </row>
    <row r="348" spans="1:41" s="30" customFormat="1" ht="19" customHeight="1">
      <c r="A348" s="198"/>
      <c r="B348" s="198"/>
      <c r="C348" s="198"/>
      <c r="D348" s="198"/>
      <c r="E348" s="199"/>
      <c r="F348" s="200"/>
      <c r="G348" s="201"/>
      <c r="H348" s="201"/>
      <c r="I348" s="201"/>
      <c r="J348" s="201"/>
      <c r="K348" s="200"/>
      <c r="L348" s="201"/>
      <c r="M348" s="201"/>
      <c r="N348" s="201"/>
      <c r="O348" s="201"/>
      <c r="P348" s="200"/>
      <c r="Q348" s="201"/>
      <c r="R348" s="201"/>
      <c r="S348" s="201"/>
      <c r="T348" s="201"/>
      <c r="U348" s="200"/>
      <c r="V348" s="201"/>
      <c r="W348" s="201"/>
      <c r="X348" s="201"/>
      <c r="Y348" s="201"/>
      <c r="Z348" s="200"/>
      <c r="AA348" s="201"/>
      <c r="AB348" s="201"/>
      <c r="AC348" s="201"/>
      <c r="AD348" s="201"/>
      <c r="AE348" s="200"/>
      <c r="AF348" s="201"/>
      <c r="AG348" s="201"/>
      <c r="AH348" s="201"/>
      <c r="AI348" s="201"/>
      <c r="AJ348" s="200"/>
      <c r="AK348" s="201"/>
      <c r="AL348" s="201"/>
      <c r="AM348" s="201"/>
      <c r="AN348" s="201"/>
      <c r="AO348" s="202"/>
    </row>
    <row r="349" spans="1:41" s="30" customFormat="1" ht="19" customHeight="1">
      <c r="A349" s="198"/>
      <c r="B349" s="198"/>
      <c r="C349" s="198"/>
      <c r="D349" s="198"/>
      <c r="E349" s="199"/>
      <c r="F349" s="200"/>
      <c r="G349" s="201"/>
      <c r="H349" s="201"/>
      <c r="I349" s="201"/>
      <c r="J349" s="201"/>
      <c r="K349" s="200"/>
      <c r="L349" s="201"/>
      <c r="M349" s="201"/>
      <c r="N349" s="201"/>
      <c r="O349" s="201"/>
      <c r="P349" s="200"/>
      <c r="Q349" s="201"/>
      <c r="R349" s="201"/>
      <c r="S349" s="201"/>
      <c r="T349" s="201"/>
      <c r="U349" s="200"/>
      <c r="V349" s="201"/>
      <c r="W349" s="201"/>
      <c r="X349" s="201"/>
      <c r="Y349" s="201"/>
      <c r="Z349" s="200"/>
      <c r="AA349" s="201"/>
      <c r="AB349" s="201"/>
      <c r="AC349" s="201"/>
      <c r="AD349" s="201"/>
      <c r="AE349" s="200"/>
      <c r="AF349" s="201"/>
      <c r="AG349" s="201"/>
      <c r="AH349" s="201"/>
      <c r="AI349" s="201"/>
      <c r="AJ349" s="200"/>
      <c r="AK349" s="201"/>
      <c r="AL349" s="201"/>
      <c r="AM349" s="201"/>
      <c r="AN349" s="201"/>
      <c r="AO349" s="202"/>
    </row>
    <row r="350" spans="1:41" s="30" customFormat="1" ht="19" customHeight="1">
      <c r="A350" s="198"/>
      <c r="B350" s="198"/>
      <c r="C350" s="198"/>
      <c r="D350" s="198"/>
      <c r="E350" s="199"/>
      <c r="F350" s="200"/>
      <c r="G350" s="201"/>
      <c r="H350" s="201"/>
      <c r="I350" s="201"/>
      <c r="J350" s="201"/>
      <c r="K350" s="200"/>
      <c r="L350" s="201"/>
      <c r="M350" s="201"/>
      <c r="N350" s="201"/>
      <c r="O350" s="201"/>
      <c r="P350" s="200"/>
      <c r="Q350" s="201"/>
      <c r="R350" s="201"/>
      <c r="S350" s="201"/>
      <c r="T350" s="201"/>
      <c r="U350" s="200"/>
      <c r="V350" s="201"/>
      <c r="W350" s="201"/>
      <c r="X350" s="201"/>
      <c r="Y350" s="201"/>
      <c r="Z350" s="200"/>
      <c r="AA350" s="201"/>
      <c r="AB350" s="201"/>
      <c r="AC350" s="201"/>
      <c r="AD350" s="201"/>
      <c r="AE350" s="200"/>
      <c r="AF350" s="201"/>
      <c r="AG350" s="201"/>
      <c r="AH350" s="201"/>
      <c r="AI350" s="201"/>
      <c r="AJ350" s="200"/>
      <c r="AK350" s="201"/>
      <c r="AL350" s="201"/>
      <c r="AM350" s="201"/>
      <c r="AN350" s="201"/>
      <c r="AO350" s="202"/>
    </row>
    <row r="351" spans="1:41" s="30" customFormat="1" ht="19" customHeight="1">
      <c r="A351" s="198"/>
      <c r="B351" s="198"/>
      <c r="C351" s="198"/>
      <c r="D351" s="198"/>
      <c r="E351" s="199"/>
      <c r="F351" s="200"/>
      <c r="G351" s="201"/>
      <c r="H351" s="201"/>
      <c r="I351" s="201"/>
      <c r="J351" s="201"/>
      <c r="K351" s="200"/>
      <c r="L351" s="201"/>
      <c r="M351" s="201"/>
      <c r="N351" s="201"/>
      <c r="O351" s="201"/>
      <c r="P351" s="200"/>
      <c r="Q351" s="201"/>
      <c r="R351" s="201"/>
      <c r="S351" s="201"/>
      <c r="T351" s="201"/>
      <c r="U351" s="200"/>
      <c r="V351" s="201"/>
      <c r="W351" s="201"/>
      <c r="X351" s="201"/>
      <c r="Y351" s="201"/>
      <c r="Z351" s="200"/>
      <c r="AA351" s="201"/>
      <c r="AB351" s="201"/>
      <c r="AC351" s="201"/>
      <c r="AD351" s="201"/>
      <c r="AE351" s="200"/>
      <c r="AF351" s="201"/>
      <c r="AG351" s="201"/>
      <c r="AH351" s="201"/>
      <c r="AI351" s="201"/>
      <c r="AJ351" s="200"/>
      <c r="AK351" s="201"/>
      <c r="AL351" s="201"/>
      <c r="AM351" s="201"/>
      <c r="AN351" s="201"/>
      <c r="AO351" s="202"/>
    </row>
    <row r="352" spans="1:41" s="30" customFormat="1" ht="19" customHeight="1">
      <c r="A352" s="198"/>
      <c r="B352" s="198"/>
      <c r="C352" s="198"/>
      <c r="D352" s="198"/>
      <c r="E352" s="199"/>
      <c r="F352" s="200"/>
      <c r="G352" s="201"/>
      <c r="H352" s="201"/>
      <c r="I352" s="201"/>
      <c r="J352" s="201"/>
      <c r="K352" s="200"/>
      <c r="L352" s="201"/>
      <c r="M352" s="201"/>
      <c r="N352" s="201"/>
      <c r="O352" s="201"/>
      <c r="P352" s="200"/>
      <c r="Q352" s="201"/>
      <c r="R352" s="201"/>
      <c r="S352" s="201"/>
      <c r="T352" s="201"/>
      <c r="U352" s="200"/>
      <c r="V352" s="201"/>
      <c r="W352" s="201"/>
      <c r="X352" s="201"/>
      <c r="Y352" s="201"/>
      <c r="Z352" s="200"/>
      <c r="AA352" s="201"/>
      <c r="AB352" s="201"/>
      <c r="AC352" s="201"/>
      <c r="AD352" s="201"/>
      <c r="AE352" s="200"/>
      <c r="AF352" s="201"/>
      <c r="AG352" s="201"/>
      <c r="AH352" s="201"/>
      <c r="AI352" s="201"/>
      <c r="AJ352" s="200"/>
      <c r="AK352" s="201"/>
      <c r="AL352" s="201"/>
      <c r="AM352" s="201"/>
      <c r="AN352" s="201"/>
      <c r="AO352" s="202"/>
    </row>
    <row r="353" spans="1:41" s="30" customFormat="1" ht="19" customHeight="1">
      <c r="A353" s="198"/>
      <c r="B353" s="198"/>
      <c r="C353" s="198"/>
      <c r="D353" s="198"/>
      <c r="E353" s="199"/>
      <c r="F353" s="200"/>
      <c r="G353" s="201"/>
      <c r="H353" s="201"/>
      <c r="I353" s="201"/>
      <c r="J353" s="201"/>
      <c r="K353" s="200"/>
      <c r="L353" s="201"/>
      <c r="M353" s="201"/>
      <c r="N353" s="201"/>
      <c r="O353" s="201"/>
      <c r="P353" s="200"/>
      <c r="Q353" s="201"/>
      <c r="R353" s="201"/>
      <c r="S353" s="201"/>
      <c r="T353" s="201"/>
      <c r="U353" s="200"/>
      <c r="V353" s="201"/>
      <c r="W353" s="201"/>
      <c r="X353" s="201"/>
      <c r="Y353" s="201"/>
      <c r="Z353" s="200"/>
      <c r="AA353" s="201"/>
      <c r="AB353" s="201"/>
      <c r="AC353" s="201"/>
      <c r="AD353" s="201"/>
      <c r="AE353" s="200"/>
      <c r="AF353" s="201"/>
      <c r="AG353" s="201"/>
      <c r="AH353" s="201"/>
      <c r="AI353" s="201"/>
      <c r="AJ353" s="200"/>
      <c r="AK353" s="201"/>
      <c r="AL353" s="201"/>
      <c r="AM353" s="201"/>
      <c r="AN353" s="201"/>
      <c r="AO353" s="202"/>
    </row>
    <row r="354" spans="1:41" s="30" customFormat="1" ht="19" customHeight="1">
      <c r="A354" s="198"/>
      <c r="B354" s="198"/>
      <c r="C354" s="198"/>
      <c r="D354" s="198"/>
      <c r="E354" s="199"/>
      <c r="F354" s="200"/>
      <c r="G354" s="201"/>
      <c r="H354" s="201"/>
      <c r="I354" s="201"/>
      <c r="J354" s="201"/>
      <c r="K354" s="200"/>
      <c r="L354" s="201"/>
      <c r="M354" s="201"/>
      <c r="N354" s="201"/>
      <c r="O354" s="201"/>
      <c r="P354" s="200"/>
      <c r="Q354" s="201"/>
      <c r="R354" s="201"/>
      <c r="S354" s="201"/>
      <c r="T354" s="201"/>
      <c r="U354" s="200"/>
      <c r="V354" s="201"/>
      <c r="W354" s="201"/>
      <c r="X354" s="201"/>
      <c r="Y354" s="201"/>
      <c r="Z354" s="200"/>
      <c r="AA354" s="201"/>
      <c r="AB354" s="201"/>
      <c r="AC354" s="201"/>
      <c r="AD354" s="201"/>
      <c r="AE354" s="200"/>
      <c r="AF354" s="201"/>
      <c r="AG354" s="201"/>
      <c r="AH354" s="201"/>
      <c r="AI354" s="201"/>
      <c r="AJ354" s="200"/>
      <c r="AK354" s="201"/>
      <c r="AL354" s="201"/>
      <c r="AM354" s="201"/>
      <c r="AN354" s="201"/>
      <c r="AO354" s="202"/>
    </row>
    <row r="355" spans="1:41" s="30" customFormat="1" ht="19" customHeight="1">
      <c r="A355" s="198"/>
      <c r="B355" s="198"/>
      <c r="C355" s="198"/>
      <c r="D355" s="198"/>
      <c r="E355" s="199"/>
      <c r="F355" s="200"/>
      <c r="G355" s="201"/>
      <c r="H355" s="201"/>
      <c r="I355" s="201"/>
      <c r="J355" s="201"/>
      <c r="K355" s="200"/>
      <c r="L355" s="201"/>
      <c r="M355" s="201"/>
      <c r="N355" s="201"/>
      <c r="O355" s="201"/>
      <c r="P355" s="200"/>
      <c r="Q355" s="201"/>
      <c r="R355" s="201"/>
      <c r="S355" s="201"/>
      <c r="T355" s="201"/>
      <c r="U355" s="200"/>
      <c r="V355" s="201"/>
      <c r="W355" s="201"/>
      <c r="X355" s="201"/>
      <c r="Y355" s="201"/>
      <c r="Z355" s="200"/>
      <c r="AA355" s="201"/>
      <c r="AB355" s="201"/>
      <c r="AC355" s="201"/>
      <c r="AD355" s="201"/>
      <c r="AE355" s="200"/>
      <c r="AF355" s="201"/>
      <c r="AG355" s="201"/>
      <c r="AH355" s="201"/>
      <c r="AI355" s="201"/>
      <c r="AJ355" s="200"/>
      <c r="AK355" s="201"/>
      <c r="AL355" s="201"/>
      <c r="AM355" s="201"/>
      <c r="AN355" s="201"/>
      <c r="AO355" s="202"/>
    </row>
    <row r="356" spans="1:41" s="30" customFormat="1" ht="19" customHeight="1">
      <c r="A356" s="198"/>
      <c r="B356" s="198"/>
      <c r="C356" s="198"/>
      <c r="D356" s="198"/>
      <c r="E356" s="199"/>
      <c r="F356" s="200"/>
      <c r="G356" s="201"/>
      <c r="H356" s="201"/>
      <c r="I356" s="201"/>
      <c r="J356" s="201"/>
      <c r="K356" s="200"/>
      <c r="L356" s="201"/>
      <c r="M356" s="201"/>
      <c r="N356" s="201"/>
      <c r="O356" s="201"/>
      <c r="P356" s="200"/>
      <c r="Q356" s="201"/>
      <c r="R356" s="201"/>
      <c r="S356" s="201"/>
      <c r="T356" s="201"/>
      <c r="U356" s="200"/>
      <c r="V356" s="201"/>
      <c r="W356" s="201"/>
      <c r="X356" s="201"/>
      <c r="Y356" s="201"/>
      <c r="Z356" s="200"/>
      <c r="AA356" s="201"/>
      <c r="AB356" s="201"/>
      <c r="AC356" s="201"/>
      <c r="AD356" s="201"/>
      <c r="AE356" s="200"/>
      <c r="AF356" s="201"/>
      <c r="AG356" s="201"/>
      <c r="AH356" s="201"/>
      <c r="AI356" s="201"/>
      <c r="AJ356" s="200"/>
      <c r="AK356" s="201"/>
      <c r="AL356" s="201"/>
      <c r="AM356" s="201"/>
      <c r="AN356" s="201"/>
      <c r="AO356" s="202"/>
    </row>
    <row r="357" spans="1:41" s="30" customFormat="1" ht="19" customHeight="1">
      <c r="A357" s="198"/>
      <c r="B357" s="198"/>
      <c r="C357" s="198"/>
      <c r="D357" s="198"/>
      <c r="E357" s="199"/>
      <c r="F357" s="200"/>
      <c r="G357" s="201"/>
      <c r="H357" s="201"/>
      <c r="I357" s="201"/>
      <c r="J357" s="201"/>
      <c r="K357" s="200"/>
      <c r="L357" s="201"/>
      <c r="M357" s="201"/>
      <c r="N357" s="201"/>
      <c r="O357" s="201"/>
      <c r="P357" s="200"/>
      <c r="Q357" s="201"/>
      <c r="R357" s="201"/>
      <c r="S357" s="201"/>
      <c r="T357" s="201"/>
      <c r="U357" s="200"/>
      <c r="V357" s="201"/>
      <c r="W357" s="201"/>
      <c r="X357" s="201"/>
      <c r="Y357" s="201"/>
      <c r="Z357" s="200"/>
      <c r="AA357" s="201"/>
      <c r="AB357" s="201"/>
      <c r="AC357" s="201"/>
      <c r="AD357" s="201"/>
      <c r="AE357" s="200"/>
      <c r="AF357" s="201"/>
      <c r="AG357" s="201"/>
      <c r="AH357" s="201"/>
      <c r="AI357" s="201"/>
      <c r="AJ357" s="200"/>
      <c r="AK357" s="201"/>
      <c r="AL357" s="201"/>
      <c r="AM357" s="201"/>
      <c r="AN357" s="201"/>
      <c r="AO357" s="202"/>
    </row>
    <row r="358" spans="1:41" s="30" customFormat="1" ht="19" customHeight="1">
      <c r="A358" s="198"/>
      <c r="B358" s="198"/>
      <c r="C358" s="198"/>
      <c r="D358" s="198"/>
      <c r="E358" s="199"/>
      <c r="F358" s="200"/>
      <c r="G358" s="201"/>
      <c r="H358" s="201"/>
      <c r="I358" s="201"/>
      <c r="J358" s="201"/>
      <c r="K358" s="200"/>
      <c r="L358" s="201"/>
      <c r="M358" s="201"/>
      <c r="N358" s="201"/>
      <c r="O358" s="201"/>
      <c r="P358" s="200"/>
      <c r="Q358" s="201"/>
      <c r="R358" s="201"/>
      <c r="S358" s="201"/>
      <c r="T358" s="201"/>
      <c r="U358" s="200"/>
      <c r="V358" s="201"/>
      <c r="W358" s="201"/>
      <c r="X358" s="201"/>
      <c r="Y358" s="201"/>
      <c r="Z358" s="200"/>
      <c r="AA358" s="201"/>
      <c r="AB358" s="201"/>
      <c r="AC358" s="201"/>
      <c r="AD358" s="201"/>
      <c r="AE358" s="200"/>
      <c r="AF358" s="201"/>
      <c r="AG358" s="201"/>
      <c r="AH358" s="201"/>
      <c r="AI358" s="201"/>
      <c r="AJ358" s="200"/>
      <c r="AK358" s="201"/>
      <c r="AL358" s="201"/>
      <c r="AM358" s="201"/>
      <c r="AN358" s="201"/>
      <c r="AO358" s="202"/>
    </row>
    <row r="359" spans="1:41" s="30" customFormat="1" ht="19" customHeight="1">
      <c r="A359" s="198"/>
      <c r="B359" s="198"/>
      <c r="C359" s="198"/>
      <c r="D359" s="198"/>
      <c r="E359" s="199"/>
      <c r="F359" s="200"/>
      <c r="G359" s="201"/>
      <c r="H359" s="201"/>
      <c r="I359" s="201"/>
      <c r="J359" s="201"/>
      <c r="K359" s="200"/>
      <c r="L359" s="201"/>
      <c r="M359" s="201"/>
      <c r="N359" s="201"/>
      <c r="O359" s="201"/>
      <c r="P359" s="200"/>
      <c r="Q359" s="201"/>
      <c r="R359" s="201"/>
      <c r="S359" s="201"/>
      <c r="T359" s="201"/>
      <c r="U359" s="200"/>
      <c r="V359" s="201"/>
      <c r="W359" s="201"/>
      <c r="X359" s="201"/>
      <c r="Y359" s="201"/>
      <c r="Z359" s="200"/>
      <c r="AA359" s="201"/>
      <c r="AB359" s="201"/>
      <c r="AC359" s="201"/>
      <c r="AD359" s="201"/>
      <c r="AE359" s="200"/>
      <c r="AF359" s="201"/>
      <c r="AG359" s="201"/>
      <c r="AH359" s="201"/>
      <c r="AI359" s="201"/>
      <c r="AJ359" s="200"/>
      <c r="AK359" s="201"/>
      <c r="AL359" s="201"/>
      <c r="AM359" s="201"/>
      <c r="AN359" s="201"/>
      <c r="AO359" s="202"/>
    </row>
    <row r="360" spans="1:41" s="30" customFormat="1" ht="19" customHeight="1">
      <c r="A360" s="198"/>
      <c r="B360" s="198"/>
      <c r="C360" s="198"/>
      <c r="D360" s="198"/>
      <c r="E360" s="199"/>
      <c r="F360" s="200"/>
      <c r="G360" s="201"/>
      <c r="H360" s="201"/>
      <c r="I360" s="201"/>
      <c r="J360" s="201"/>
      <c r="K360" s="200"/>
      <c r="L360" s="201"/>
      <c r="M360" s="201"/>
      <c r="N360" s="201"/>
      <c r="O360" s="201"/>
      <c r="P360" s="200"/>
      <c r="Q360" s="201"/>
      <c r="R360" s="201"/>
      <c r="S360" s="201"/>
      <c r="T360" s="201"/>
      <c r="U360" s="200"/>
      <c r="V360" s="201"/>
      <c r="W360" s="201"/>
      <c r="X360" s="201"/>
      <c r="Y360" s="201"/>
      <c r="Z360" s="200"/>
      <c r="AA360" s="201"/>
      <c r="AB360" s="201"/>
      <c r="AC360" s="201"/>
      <c r="AD360" s="201"/>
      <c r="AE360" s="200"/>
      <c r="AF360" s="201"/>
      <c r="AG360" s="201"/>
      <c r="AH360" s="201"/>
      <c r="AI360" s="201"/>
      <c r="AJ360" s="200"/>
      <c r="AK360" s="201"/>
      <c r="AL360" s="201"/>
      <c r="AM360" s="201"/>
      <c r="AN360" s="201"/>
      <c r="AO360" s="202"/>
    </row>
    <row r="361" spans="1:41" s="30" customFormat="1" ht="19" customHeight="1">
      <c r="A361" s="198"/>
      <c r="B361" s="198"/>
      <c r="C361" s="198"/>
      <c r="D361" s="198"/>
      <c r="E361" s="199"/>
      <c r="F361" s="200"/>
      <c r="G361" s="201"/>
      <c r="H361" s="201"/>
      <c r="I361" s="201"/>
      <c r="J361" s="201"/>
      <c r="K361" s="200"/>
      <c r="L361" s="201"/>
      <c r="M361" s="201"/>
      <c r="N361" s="201"/>
      <c r="O361" s="201"/>
      <c r="P361" s="200"/>
      <c r="Q361" s="201"/>
      <c r="R361" s="201"/>
      <c r="S361" s="201"/>
      <c r="T361" s="201"/>
      <c r="U361" s="200"/>
      <c r="V361" s="201"/>
      <c r="W361" s="201"/>
      <c r="X361" s="201"/>
      <c r="Y361" s="201"/>
      <c r="Z361" s="200"/>
      <c r="AA361" s="201"/>
      <c r="AB361" s="201"/>
      <c r="AC361" s="201"/>
      <c r="AD361" s="201"/>
      <c r="AE361" s="200"/>
      <c r="AF361" s="201"/>
      <c r="AG361" s="201"/>
      <c r="AH361" s="201"/>
      <c r="AI361" s="201"/>
      <c r="AJ361" s="200"/>
      <c r="AK361" s="201"/>
      <c r="AL361" s="201"/>
      <c r="AM361" s="201"/>
      <c r="AN361" s="201"/>
      <c r="AO361" s="202"/>
    </row>
    <row r="362" spans="1:41" s="30" customFormat="1" ht="19" customHeight="1">
      <c r="A362" s="198"/>
      <c r="B362" s="198"/>
      <c r="C362" s="198"/>
      <c r="D362" s="198"/>
      <c r="E362" s="199"/>
      <c r="F362" s="200"/>
      <c r="G362" s="201"/>
      <c r="H362" s="201"/>
      <c r="I362" s="201"/>
      <c r="J362" s="201"/>
      <c r="K362" s="200"/>
      <c r="L362" s="201"/>
      <c r="M362" s="201"/>
      <c r="N362" s="201"/>
      <c r="O362" s="201"/>
      <c r="P362" s="200"/>
      <c r="Q362" s="201"/>
      <c r="R362" s="201"/>
      <c r="S362" s="201"/>
      <c r="T362" s="201"/>
      <c r="U362" s="200"/>
      <c r="V362" s="201"/>
      <c r="W362" s="201"/>
      <c r="X362" s="201"/>
      <c r="Y362" s="201"/>
      <c r="Z362" s="200"/>
      <c r="AA362" s="201"/>
      <c r="AB362" s="201"/>
      <c r="AC362" s="201"/>
      <c r="AD362" s="201"/>
      <c r="AE362" s="200"/>
      <c r="AF362" s="201"/>
      <c r="AG362" s="201"/>
      <c r="AH362" s="201"/>
      <c r="AI362" s="201"/>
      <c r="AJ362" s="200"/>
      <c r="AK362" s="201"/>
      <c r="AL362" s="201"/>
      <c r="AM362" s="201"/>
      <c r="AN362" s="201"/>
      <c r="AO362" s="202"/>
    </row>
    <row r="363" spans="1:41" s="30" customFormat="1" ht="19" customHeight="1">
      <c r="A363" s="198"/>
      <c r="B363" s="198"/>
      <c r="C363" s="198"/>
      <c r="D363" s="198"/>
      <c r="E363" s="199"/>
      <c r="F363" s="200"/>
      <c r="G363" s="201"/>
      <c r="H363" s="201"/>
      <c r="I363" s="201"/>
      <c r="J363" s="201"/>
      <c r="K363" s="200"/>
      <c r="L363" s="201"/>
      <c r="M363" s="201"/>
      <c r="N363" s="201"/>
      <c r="O363" s="201"/>
      <c r="P363" s="200"/>
      <c r="Q363" s="201"/>
      <c r="R363" s="201"/>
      <c r="S363" s="201"/>
      <c r="T363" s="201"/>
      <c r="U363" s="200"/>
      <c r="V363" s="201"/>
      <c r="W363" s="201"/>
      <c r="X363" s="201"/>
      <c r="Y363" s="201"/>
      <c r="Z363" s="200"/>
      <c r="AA363" s="201"/>
      <c r="AB363" s="201"/>
      <c r="AC363" s="201"/>
      <c r="AD363" s="201"/>
      <c r="AE363" s="200"/>
      <c r="AF363" s="201"/>
      <c r="AG363" s="201"/>
      <c r="AH363" s="201"/>
      <c r="AI363" s="201"/>
      <c r="AJ363" s="200"/>
      <c r="AK363" s="201"/>
      <c r="AL363" s="201"/>
      <c r="AM363" s="201"/>
      <c r="AN363" s="201"/>
      <c r="AO363" s="202"/>
    </row>
    <row r="364" spans="1:41" s="30" customFormat="1" ht="19" customHeight="1">
      <c r="A364" s="198"/>
      <c r="B364" s="198"/>
      <c r="C364" s="198"/>
      <c r="D364" s="198"/>
      <c r="E364" s="199"/>
      <c r="F364" s="200"/>
      <c r="G364" s="201"/>
      <c r="H364" s="201"/>
      <c r="I364" s="201"/>
      <c r="J364" s="201"/>
      <c r="K364" s="200"/>
      <c r="L364" s="201"/>
      <c r="M364" s="201"/>
      <c r="N364" s="201"/>
      <c r="O364" s="201"/>
      <c r="P364" s="200"/>
      <c r="Q364" s="201"/>
      <c r="R364" s="201"/>
      <c r="S364" s="201"/>
      <c r="T364" s="201"/>
      <c r="U364" s="200"/>
      <c r="V364" s="201"/>
      <c r="W364" s="201"/>
      <c r="X364" s="201"/>
      <c r="Y364" s="201"/>
      <c r="Z364" s="200"/>
      <c r="AA364" s="201"/>
      <c r="AB364" s="201"/>
      <c r="AC364" s="201"/>
      <c r="AD364" s="201"/>
      <c r="AE364" s="200"/>
      <c r="AF364" s="201"/>
      <c r="AG364" s="201"/>
      <c r="AH364" s="201"/>
      <c r="AI364" s="201"/>
      <c r="AJ364" s="200"/>
      <c r="AK364" s="201"/>
      <c r="AL364" s="201"/>
      <c r="AM364" s="201"/>
      <c r="AN364" s="201"/>
      <c r="AO364" s="202"/>
    </row>
    <row r="365" spans="1:41" s="30" customFormat="1" ht="19" customHeight="1">
      <c r="A365" s="198"/>
      <c r="B365" s="198"/>
      <c r="C365" s="198"/>
      <c r="D365" s="198"/>
      <c r="E365" s="199"/>
      <c r="F365" s="200"/>
      <c r="G365" s="201"/>
      <c r="H365" s="201"/>
      <c r="I365" s="201"/>
      <c r="J365" s="201"/>
      <c r="K365" s="200"/>
      <c r="L365" s="201"/>
      <c r="M365" s="201"/>
      <c r="N365" s="201"/>
      <c r="O365" s="201"/>
      <c r="P365" s="200"/>
      <c r="Q365" s="201"/>
      <c r="R365" s="201"/>
      <c r="S365" s="201"/>
      <c r="T365" s="201"/>
      <c r="U365" s="200"/>
      <c r="V365" s="201"/>
      <c r="W365" s="201"/>
      <c r="X365" s="201"/>
      <c r="Y365" s="201"/>
      <c r="Z365" s="200"/>
      <c r="AA365" s="201"/>
      <c r="AB365" s="201"/>
      <c r="AC365" s="201"/>
      <c r="AD365" s="201"/>
      <c r="AE365" s="200"/>
      <c r="AF365" s="201"/>
      <c r="AG365" s="201"/>
      <c r="AH365" s="201"/>
      <c r="AI365" s="201"/>
      <c r="AJ365" s="200"/>
      <c r="AK365" s="201"/>
      <c r="AL365" s="201"/>
      <c r="AM365" s="201"/>
      <c r="AN365" s="201"/>
      <c r="AO365" s="202"/>
    </row>
    <row r="366" spans="1:41" s="30" customFormat="1" ht="19" customHeight="1">
      <c r="A366" s="198"/>
      <c r="B366" s="198"/>
      <c r="C366" s="198"/>
      <c r="D366" s="198"/>
      <c r="E366" s="199"/>
      <c r="F366" s="200"/>
      <c r="G366" s="201"/>
      <c r="H366" s="201"/>
      <c r="I366" s="201"/>
      <c r="J366" s="201"/>
      <c r="K366" s="200"/>
      <c r="L366" s="201"/>
      <c r="M366" s="201"/>
      <c r="N366" s="201"/>
      <c r="O366" s="201"/>
      <c r="P366" s="200"/>
      <c r="Q366" s="201"/>
      <c r="R366" s="201"/>
      <c r="S366" s="201"/>
      <c r="T366" s="201"/>
      <c r="U366" s="200"/>
      <c r="V366" s="201"/>
      <c r="W366" s="201"/>
      <c r="X366" s="201"/>
      <c r="Y366" s="201"/>
      <c r="Z366" s="200"/>
      <c r="AA366" s="201"/>
      <c r="AB366" s="201"/>
      <c r="AC366" s="201"/>
      <c r="AD366" s="201"/>
      <c r="AE366" s="200"/>
      <c r="AF366" s="201"/>
      <c r="AG366" s="201"/>
      <c r="AH366" s="201"/>
      <c r="AI366" s="201"/>
      <c r="AJ366" s="200"/>
      <c r="AK366" s="201"/>
      <c r="AL366" s="201"/>
      <c r="AM366" s="201"/>
      <c r="AN366" s="201"/>
      <c r="AO366" s="202"/>
    </row>
    <row r="367" spans="1:41" s="30" customFormat="1" ht="19" customHeight="1">
      <c r="A367" s="198"/>
      <c r="B367" s="198"/>
      <c r="C367" s="198"/>
      <c r="D367" s="198"/>
      <c r="E367" s="199"/>
      <c r="F367" s="200"/>
      <c r="G367" s="201"/>
      <c r="H367" s="201"/>
      <c r="I367" s="201"/>
      <c r="J367" s="201"/>
      <c r="K367" s="200"/>
      <c r="L367" s="201"/>
      <c r="M367" s="201"/>
      <c r="N367" s="201"/>
      <c r="O367" s="201"/>
      <c r="P367" s="200"/>
      <c r="Q367" s="201"/>
      <c r="R367" s="201"/>
      <c r="S367" s="201"/>
      <c r="T367" s="201"/>
      <c r="U367" s="200"/>
      <c r="V367" s="201"/>
      <c r="W367" s="201"/>
      <c r="X367" s="201"/>
      <c r="Y367" s="201"/>
      <c r="Z367" s="200"/>
      <c r="AA367" s="201"/>
      <c r="AB367" s="201"/>
      <c r="AC367" s="201"/>
      <c r="AD367" s="201"/>
      <c r="AE367" s="200"/>
      <c r="AF367" s="201"/>
      <c r="AG367" s="201"/>
      <c r="AH367" s="201"/>
      <c r="AI367" s="201"/>
      <c r="AJ367" s="200"/>
      <c r="AK367" s="201"/>
      <c r="AL367" s="201"/>
      <c r="AM367" s="201"/>
      <c r="AN367" s="201"/>
      <c r="AO367" s="202"/>
    </row>
    <row r="368" spans="1:41" s="30" customFormat="1" ht="19" customHeight="1">
      <c r="A368" s="198"/>
      <c r="B368" s="198"/>
      <c r="C368" s="198"/>
      <c r="D368" s="198"/>
      <c r="E368" s="199"/>
      <c r="F368" s="200"/>
      <c r="G368" s="201"/>
      <c r="H368" s="201"/>
      <c r="I368" s="201"/>
      <c r="J368" s="201"/>
      <c r="K368" s="200"/>
      <c r="L368" s="201"/>
      <c r="M368" s="201"/>
      <c r="N368" s="201"/>
      <c r="O368" s="201"/>
      <c r="P368" s="200"/>
      <c r="Q368" s="201"/>
      <c r="R368" s="201"/>
      <c r="S368" s="201"/>
      <c r="T368" s="201"/>
      <c r="U368" s="200"/>
      <c r="V368" s="201"/>
      <c r="W368" s="201"/>
      <c r="X368" s="201"/>
      <c r="Y368" s="201"/>
      <c r="Z368" s="200"/>
      <c r="AA368" s="201"/>
      <c r="AB368" s="201"/>
      <c r="AC368" s="201"/>
      <c r="AD368" s="201"/>
      <c r="AE368" s="200"/>
      <c r="AF368" s="201"/>
      <c r="AG368" s="201"/>
      <c r="AH368" s="201"/>
      <c r="AI368" s="201"/>
      <c r="AJ368" s="200"/>
      <c r="AK368" s="201"/>
      <c r="AL368" s="201"/>
      <c r="AM368" s="201"/>
      <c r="AN368" s="201"/>
      <c r="AO368" s="202"/>
    </row>
    <row r="369" spans="1:41" s="30" customFormat="1" ht="19" customHeight="1">
      <c r="A369" s="198"/>
      <c r="B369" s="198"/>
      <c r="C369" s="198"/>
      <c r="D369" s="198"/>
      <c r="E369" s="199"/>
      <c r="F369" s="200"/>
      <c r="G369" s="201"/>
      <c r="H369" s="201"/>
      <c r="I369" s="201"/>
      <c r="J369" s="201"/>
      <c r="K369" s="200"/>
      <c r="L369" s="201"/>
      <c r="M369" s="201"/>
      <c r="N369" s="201"/>
      <c r="O369" s="201"/>
      <c r="P369" s="200"/>
      <c r="Q369" s="201"/>
      <c r="R369" s="201"/>
      <c r="S369" s="201"/>
      <c r="T369" s="201"/>
      <c r="U369" s="200"/>
      <c r="V369" s="201"/>
      <c r="W369" s="201"/>
      <c r="X369" s="201"/>
      <c r="Y369" s="201"/>
      <c r="Z369" s="200"/>
      <c r="AA369" s="201"/>
      <c r="AB369" s="201"/>
      <c r="AC369" s="201"/>
      <c r="AD369" s="201"/>
      <c r="AE369" s="200"/>
      <c r="AF369" s="201"/>
      <c r="AG369" s="201"/>
      <c r="AH369" s="201"/>
      <c r="AI369" s="201"/>
      <c r="AJ369" s="200"/>
      <c r="AK369" s="201"/>
      <c r="AL369" s="201"/>
      <c r="AM369" s="201"/>
      <c r="AN369" s="201"/>
      <c r="AO369" s="202"/>
    </row>
    <row r="370" spans="1:41" s="30" customFormat="1" ht="19" customHeight="1">
      <c r="A370" s="198"/>
      <c r="B370" s="198"/>
      <c r="C370" s="198"/>
      <c r="D370" s="198"/>
      <c r="E370" s="199"/>
      <c r="F370" s="200"/>
      <c r="G370" s="201"/>
      <c r="H370" s="201"/>
      <c r="I370" s="201"/>
      <c r="J370" s="201"/>
      <c r="K370" s="200"/>
      <c r="L370" s="201"/>
      <c r="M370" s="201"/>
      <c r="N370" s="201"/>
      <c r="O370" s="201"/>
      <c r="P370" s="200"/>
      <c r="Q370" s="201"/>
      <c r="R370" s="201"/>
      <c r="S370" s="201"/>
      <c r="T370" s="201"/>
      <c r="U370" s="200"/>
      <c r="V370" s="201"/>
      <c r="W370" s="201"/>
      <c r="X370" s="201"/>
      <c r="Y370" s="201"/>
      <c r="Z370" s="200"/>
      <c r="AA370" s="201"/>
      <c r="AB370" s="201"/>
      <c r="AC370" s="201"/>
      <c r="AD370" s="201"/>
      <c r="AE370" s="200"/>
      <c r="AF370" s="201"/>
      <c r="AG370" s="201"/>
      <c r="AH370" s="201"/>
      <c r="AI370" s="201"/>
      <c r="AJ370" s="200"/>
      <c r="AK370" s="201"/>
      <c r="AL370" s="201"/>
      <c r="AM370" s="201"/>
      <c r="AN370" s="201"/>
      <c r="AO370" s="202"/>
    </row>
    <row r="371" spans="1:41" s="30" customFormat="1" ht="19" customHeight="1">
      <c r="A371" s="198"/>
      <c r="B371" s="198"/>
      <c r="C371" s="198"/>
      <c r="D371" s="198"/>
      <c r="E371" s="199"/>
      <c r="F371" s="200"/>
      <c r="G371" s="201"/>
      <c r="H371" s="201"/>
      <c r="I371" s="201"/>
      <c r="J371" s="201"/>
      <c r="K371" s="200"/>
      <c r="L371" s="201"/>
      <c r="M371" s="201"/>
      <c r="N371" s="201"/>
      <c r="O371" s="201"/>
      <c r="P371" s="200"/>
      <c r="Q371" s="201"/>
      <c r="R371" s="201"/>
      <c r="S371" s="201"/>
      <c r="T371" s="201"/>
      <c r="U371" s="200"/>
      <c r="V371" s="201"/>
      <c r="W371" s="201"/>
      <c r="X371" s="201"/>
      <c r="Y371" s="201"/>
      <c r="Z371" s="200"/>
      <c r="AA371" s="201"/>
      <c r="AB371" s="201"/>
      <c r="AC371" s="201"/>
      <c r="AD371" s="201"/>
      <c r="AE371" s="200"/>
      <c r="AF371" s="201"/>
      <c r="AG371" s="201"/>
      <c r="AH371" s="201"/>
      <c r="AI371" s="201"/>
      <c r="AJ371" s="200"/>
      <c r="AK371" s="201"/>
      <c r="AL371" s="201"/>
      <c r="AM371" s="201"/>
      <c r="AN371" s="201"/>
      <c r="AO371" s="202"/>
    </row>
    <row r="372" spans="1:41" s="30" customFormat="1" ht="19" customHeight="1">
      <c r="A372" s="198"/>
      <c r="B372" s="198"/>
      <c r="C372" s="198"/>
      <c r="D372" s="198"/>
      <c r="E372" s="199"/>
      <c r="F372" s="200"/>
      <c r="G372" s="201"/>
      <c r="H372" s="201"/>
      <c r="I372" s="201"/>
      <c r="J372" s="201"/>
      <c r="K372" s="200"/>
      <c r="L372" s="201"/>
      <c r="M372" s="201"/>
      <c r="N372" s="201"/>
      <c r="O372" s="201"/>
      <c r="P372" s="200"/>
      <c r="Q372" s="201"/>
      <c r="R372" s="201"/>
      <c r="S372" s="201"/>
      <c r="T372" s="201"/>
      <c r="U372" s="200"/>
      <c r="V372" s="201"/>
      <c r="W372" s="201"/>
      <c r="X372" s="201"/>
      <c r="Y372" s="201"/>
      <c r="Z372" s="200"/>
      <c r="AA372" s="201"/>
      <c r="AB372" s="201"/>
      <c r="AC372" s="201"/>
      <c r="AD372" s="201"/>
      <c r="AE372" s="200"/>
      <c r="AF372" s="201"/>
      <c r="AG372" s="201"/>
      <c r="AH372" s="201"/>
      <c r="AI372" s="201"/>
      <c r="AJ372" s="200"/>
      <c r="AK372" s="201"/>
      <c r="AL372" s="201"/>
      <c r="AM372" s="201"/>
      <c r="AN372" s="201"/>
      <c r="AO372" s="202"/>
    </row>
    <row r="373" spans="1:41" s="30" customFormat="1" ht="19" customHeight="1">
      <c r="A373" s="198"/>
      <c r="B373" s="198"/>
      <c r="C373" s="198"/>
      <c r="D373" s="198"/>
      <c r="E373" s="199"/>
      <c r="F373" s="200"/>
      <c r="G373" s="201"/>
      <c r="H373" s="201"/>
      <c r="I373" s="201"/>
      <c r="J373" s="201"/>
      <c r="K373" s="200"/>
      <c r="L373" s="201"/>
      <c r="M373" s="201"/>
      <c r="N373" s="201"/>
      <c r="O373" s="201"/>
      <c r="P373" s="200"/>
      <c r="Q373" s="201"/>
      <c r="R373" s="201"/>
      <c r="S373" s="201"/>
      <c r="T373" s="201"/>
      <c r="U373" s="200"/>
      <c r="V373" s="201"/>
      <c r="W373" s="201"/>
      <c r="X373" s="201"/>
      <c r="Y373" s="201"/>
      <c r="Z373" s="200"/>
      <c r="AA373" s="201"/>
      <c r="AB373" s="201"/>
      <c r="AC373" s="201"/>
      <c r="AD373" s="201"/>
      <c r="AE373" s="200"/>
      <c r="AF373" s="201"/>
      <c r="AG373" s="201"/>
      <c r="AH373" s="201"/>
      <c r="AI373" s="201"/>
      <c r="AJ373" s="200"/>
      <c r="AK373" s="201"/>
      <c r="AL373" s="201"/>
      <c r="AM373" s="201"/>
      <c r="AN373" s="201"/>
      <c r="AO373" s="202"/>
    </row>
    <row r="374" spans="1:41" s="30" customFormat="1" ht="19" customHeight="1">
      <c r="A374" s="198"/>
      <c r="B374" s="198"/>
      <c r="C374" s="198"/>
      <c r="D374" s="198"/>
      <c r="E374" s="199"/>
      <c r="F374" s="200"/>
      <c r="G374" s="201"/>
      <c r="H374" s="201"/>
      <c r="I374" s="201"/>
      <c r="J374" s="201"/>
      <c r="K374" s="200"/>
      <c r="L374" s="201"/>
      <c r="M374" s="201"/>
      <c r="N374" s="201"/>
      <c r="O374" s="201"/>
      <c r="P374" s="200"/>
      <c r="Q374" s="201"/>
      <c r="R374" s="201"/>
      <c r="S374" s="201"/>
      <c r="T374" s="201"/>
      <c r="U374" s="200"/>
      <c r="V374" s="201"/>
      <c r="W374" s="201"/>
      <c r="X374" s="201"/>
      <c r="Y374" s="201"/>
      <c r="Z374" s="200"/>
      <c r="AA374" s="201"/>
      <c r="AB374" s="201"/>
      <c r="AC374" s="201"/>
      <c r="AD374" s="201"/>
      <c r="AE374" s="200"/>
      <c r="AF374" s="201"/>
      <c r="AG374" s="201"/>
      <c r="AH374" s="201"/>
      <c r="AI374" s="201"/>
      <c r="AJ374" s="200"/>
      <c r="AK374" s="201"/>
      <c r="AL374" s="201"/>
      <c r="AM374" s="201"/>
      <c r="AN374" s="201"/>
      <c r="AO374" s="202"/>
    </row>
    <row r="375" spans="1:41" s="30" customFormat="1" ht="19" customHeight="1">
      <c r="A375" s="198"/>
      <c r="B375" s="198"/>
      <c r="C375" s="198"/>
      <c r="D375" s="198"/>
      <c r="E375" s="199"/>
      <c r="F375" s="200"/>
      <c r="G375" s="201"/>
      <c r="H375" s="201"/>
      <c r="I375" s="201"/>
      <c r="J375" s="201"/>
      <c r="K375" s="200"/>
      <c r="L375" s="201"/>
      <c r="M375" s="201"/>
      <c r="N375" s="201"/>
      <c r="O375" s="201"/>
      <c r="P375" s="200"/>
      <c r="Q375" s="201"/>
      <c r="R375" s="201"/>
      <c r="S375" s="201"/>
      <c r="T375" s="201"/>
      <c r="U375" s="200"/>
      <c r="V375" s="201"/>
      <c r="W375" s="201"/>
      <c r="X375" s="201"/>
      <c r="Y375" s="201"/>
      <c r="Z375" s="200"/>
      <c r="AA375" s="201"/>
      <c r="AB375" s="201"/>
      <c r="AC375" s="201"/>
      <c r="AD375" s="201"/>
      <c r="AE375" s="200"/>
      <c r="AF375" s="201"/>
      <c r="AG375" s="201"/>
      <c r="AH375" s="201"/>
      <c r="AI375" s="201"/>
      <c r="AJ375" s="200"/>
      <c r="AK375" s="201"/>
      <c r="AL375" s="201"/>
      <c r="AM375" s="201"/>
      <c r="AN375" s="201"/>
      <c r="AO375" s="202"/>
    </row>
    <row r="376" spans="1:41" s="30" customFormat="1" ht="19" customHeight="1">
      <c r="A376" s="198"/>
      <c r="B376" s="198"/>
      <c r="C376" s="198"/>
      <c r="D376" s="198"/>
      <c r="E376" s="199"/>
      <c r="F376" s="200"/>
      <c r="G376" s="201"/>
      <c r="H376" s="201"/>
      <c r="I376" s="201"/>
      <c r="J376" s="201"/>
      <c r="K376" s="200"/>
      <c r="L376" s="201"/>
      <c r="M376" s="201"/>
      <c r="N376" s="201"/>
      <c r="O376" s="201"/>
      <c r="P376" s="200"/>
      <c r="Q376" s="201"/>
      <c r="R376" s="201"/>
      <c r="S376" s="201"/>
      <c r="T376" s="201"/>
      <c r="U376" s="200"/>
      <c r="V376" s="201"/>
      <c r="W376" s="201"/>
      <c r="X376" s="201"/>
      <c r="Y376" s="201"/>
      <c r="Z376" s="200"/>
      <c r="AA376" s="201"/>
      <c r="AB376" s="201"/>
      <c r="AC376" s="201"/>
      <c r="AD376" s="201"/>
      <c r="AE376" s="200"/>
      <c r="AF376" s="201"/>
      <c r="AG376" s="201"/>
      <c r="AH376" s="201"/>
      <c r="AI376" s="201"/>
      <c r="AJ376" s="200"/>
      <c r="AK376" s="201"/>
      <c r="AL376" s="201"/>
      <c r="AM376" s="201"/>
      <c r="AN376" s="201"/>
      <c r="AO376" s="202"/>
    </row>
    <row r="377" spans="1:41" s="30" customFormat="1" ht="19" customHeight="1">
      <c r="A377" s="198"/>
      <c r="B377" s="198"/>
      <c r="C377" s="198"/>
      <c r="D377" s="198"/>
      <c r="E377" s="199"/>
      <c r="F377" s="200"/>
      <c r="G377" s="201"/>
      <c r="H377" s="201"/>
      <c r="I377" s="201"/>
      <c r="J377" s="201"/>
      <c r="K377" s="200"/>
      <c r="L377" s="201"/>
      <c r="M377" s="201"/>
      <c r="N377" s="201"/>
      <c r="O377" s="201"/>
      <c r="P377" s="200"/>
      <c r="Q377" s="201"/>
      <c r="R377" s="201"/>
      <c r="S377" s="201"/>
      <c r="T377" s="201"/>
      <c r="U377" s="200"/>
      <c r="V377" s="201"/>
      <c r="W377" s="201"/>
      <c r="X377" s="201"/>
      <c r="Y377" s="201"/>
      <c r="Z377" s="200"/>
      <c r="AA377" s="201"/>
      <c r="AB377" s="201"/>
      <c r="AC377" s="201"/>
      <c r="AD377" s="201"/>
      <c r="AE377" s="200"/>
      <c r="AF377" s="201"/>
      <c r="AG377" s="201"/>
      <c r="AH377" s="201"/>
      <c r="AI377" s="201"/>
      <c r="AJ377" s="200"/>
      <c r="AK377" s="201"/>
      <c r="AL377" s="201"/>
      <c r="AM377" s="201"/>
      <c r="AN377" s="201"/>
      <c r="AO377" s="202"/>
    </row>
    <row r="378" spans="1:41" s="30" customFormat="1" ht="19" customHeight="1">
      <c r="A378" s="198"/>
      <c r="B378" s="198"/>
      <c r="C378" s="198"/>
      <c r="D378" s="198"/>
      <c r="E378" s="199"/>
      <c r="F378" s="200"/>
      <c r="G378" s="201"/>
      <c r="H378" s="201"/>
      <c r="I378" s="201"/>
      <c r="J378" s="201"/>
      <c r="K378" s="200"/>
      <c r="L378" s="201"/>
      <c r="M378" s="201"/>
      <c r="N378" s="201"/>
      <c r="O378" s="201"/>
      <c r="P378" s="200"/>
      <c r="Q378" s="201"/>
      <c r="R378" s="201"/>
      <c r="S378" s="201"/>
      <c r="T378" s="201"/>
      <c r="U378" s="200"/>
      <c r="V378" s="201"/>
      <c r="W378" s="201"/>
      <c r="X378" s="201"/>
      <c r="Y378" s="201"/>
      <c r="Z378" s="200"/>
      <c r="AA378" s="201"/>
      <c r="AB378" s="201"/>
      <c r="AC378" s="201"/>
      <c r="AD378" s="201"/>
      <c r="AE378" s="200"/>
      <c r="AF378" s="201"/>
      <c r="AG378" s="201"/>
      <c r="AH378" s="201"/>
      <c r="AI378" s="201"/>
      <c r="AJ378" s="200"/>
      <c r="AK378" s="201"/>
      <c r="AL378" s="201"/>
      <c r="AM378" s="201"/>
      <c r="AN378" s="201"/>
      <c r="AO378" s="202"/>
    </row>
    <row r="379" spans="1:41" s="30" customFormat="1" ht="19" customHeight="1">
      <c r="A379" s="198"/>
      <c r="B379" s="198"/>
      <c r="C379" s="198"/>
      <c r="D379" s="198"/>
      <c r="E379" s="199"/>
      <c r="F379" s="200"/>
      <c r="G379" s="201"/>
      <c r="H379" s="201"/>
      <c r="I379" s="201"/>
      <c r="J379" s="201"/>
      <c r="K379" s="200"/>
      <c r="L379" s="201"/>
      <c r="M379" s="201"/>
      <c r="N379" s="201"/>
      <c r="O379" s="201"/>
      <c r="P379" s="200"/>
      <c r="Q379" s="201"/>
      <c r="R379" s="201"/>
      <c r="S379" s="201"/>
      <c r="T379" s="201"/>
      <c r="U379" s="200"/>
      <c r="V379" s="201"/>
      <c r="W379" s="201"/>
      <c r="X379" s="201"/>
      <c r="Y379" s="201"/>
      <c r="Z379" s="200"/>
      <c r="AA379" s="201"/>
      <c r="AB379" s="201"/>
      <c r="AC379" s="201"/>
      <c r="AD379" s="201"/>
      <c r="AE379" s="200"/>
      <c r="AF379" s="201"/>
      <c r="AG379" s="201"/>
      <c r="AH379" s="201"/>
      <c r="AI379" s="201"/>
      <c r="AJ379" s="200"/>
      <c r="AK379" s="201"/>
      <c r="AL379" s="201"/>
      <c r="AM379" s="201"/>
      <c r="AN379" s="201"/>
      <c r="AO379" s="202"/>
    </row>
    <row r="380" spans="1:41" s="30" customFormat="1" ht="19" customHeight="1">
      <c r="A380" s="198"/>
      <c r="B380" s="198"/>
      <c r="C380" s="198"/>
      <c r="D380" s="198"/>
      <c r="E380" s="199"/>
      <c r="F380" s="200"/>
      <c r="G380" s="201"/>
      <c r="H380" s="201"/>
      <c r="I380" s="201"/>
      <c r="J380" s="201"/>
      <c r="K380" s="200"/>
      <c r="L380" s="201"/>
      <c r="M380" s="201"/>
      <c r="N380" s="201"/>
      <c r="O380" s="201"/>
      <c r="P380" s="200"/>
      <c r="Q380" s="201"/>
      <c r="R380" s="201"/>
      <c r="S380" s="201"/>
      <c r="T380" s="201"/>
      <c r="U380" s="200"/>
      <c r="V380" s="201"/>
      <c r="W380" s="201"/>
      <c r="X380" s="201"/>
      <c r="Y380" s="201"/>
      <c r="Z380" s="200"/>
      <c r="AA380" s="201"/>
      <c r="AB380" s="201"/>
      <c r="AC380" s="201"/>
      <c r="AD380" s="201"/>
      <c r="AE380" s="200"/>
      <c r="AF380" s="201"/>
      <c r="AG380" s="201"/>
      <c r="AH380" s="201"/>
      <c r="AI380" s="201"/>
      <c r="AJ380" s="200"/>
      <c r="AK380" s="201"/>
      <c r="AL380" s="201"/>
      <c r="AM380" s="201"/>
      <c r="AN380" s="201"/>
      <c r="AO380" s="202"/>
    </row>
    <row r="381" spans="1:41" s="30" customFormat="1" ht="19" customHeight="1">
      <c r="A381" s="198"/>
      <c r="B381" s="198"/>
      <c r="C381" s="198"/>
      <c r="D381" s="198"/>
      <c r="E381" s="199"/>
      <c r="F381" s="200"/>
      <c r="G381" s="201"/>
      <c r="H381" s="201"/>
      <c r="I381" s="201"/>
      <c r="J381" s="201"/>
      <c r="K381" s="200"/>
      <c r="L381" s="201"/>
      <c r="M381" s="201"/>
      <c r="N381" s="201"/>
      <c r="O381" s="201"/>
      <c r="P381" s="200"/>
      <c r="Q381" s="201"/>
      <c r="R381" s="201"/>
      <c r="S381" s="201"/>
      <c r="T381" s="201"/>
      <c r="U381" s="200"/>
      <c r="V381" s="201"/>
      <c r="W381" s="201"/>
      <c r="X381" s="201"/>
      <c r="Y381" s="201"/>
      <c r="Z381" s="200"/>
      <c r="AA381" s="201"/>
      <c r="AB381" s="201"/>
      <c r="AC381" s="201"/>
      <c r="AD381" s="201"/>
      <c r="AE381" s="200"/>
      <c r="AF381" s="201"/>
      <c r="AG381" s="201"/>
      <c r="AH381" s="201"/>
      <c r="AI381" s="201"/>
      <c r="AJ381" s="200"/>
      <c r="AK381" s="201"/>
      <c r="AL381" s="201"/>
      <c r="AM381" s="201"/>
      <c r="AN381" s="201"/>
      <c r="AO381" s="202"/>
    </row>
    <row r="382" spans="1:41" s="30" customFormat="1" ht="19" customHeight="1">
      <c r="A382" s="198"/>
      <c r="B382" s="198"/>
      <c r="C382" s="198"/>
      <c r="D382" s="198"/>
      <c r="E382" s="199"/>
      <c r="F382" s="200"/>
      <c r="G382" s="201"/>
      <c r="H382" s="201"/>
      <c r="I382" s="201"/>
      <c r="J382" s="201"/>
      <c r="K382" s="200"/>
      <c r="L382" s="201"/>
      <c r="M382" s="201"/>
      <c r="N382" s="201"/>
      <c r="O382" s="201"/>
      <c r="P382" s="200"/>
      <c r="Q382" s="201"/>
      <c r="R382" s="201"/>
      <c r="S382" s="201"/>
      <c r="T382" s="201"/>
      <c r="U382" s="200"/>
      <c r="V382" s="201"/>
      <c r="W382" s="201"/>
      <c r="X382" s="201"/>
      <c r="Y382" s="201"/>
      <c r="Z382" s="200"/>
      <c r="AA382" s="201"/>
      <c r="AB382" s="201"/>
      <c r="AC382" s="201"/>
      <c r="AD382" s="201"/>
      <c r="AE382" s="200"/>
      <c r="AF382" s="201"/>
      <c r="AG382" s="201"/>
      <c r="AH382" s="201"/>
      <c r="AI382" s="201"/>
      <c r="AJ382" s="200"/>
      <c r="AK382" s="201"/>
      <c r="AL382" s="201"/>
      <c r="AM382" s="201"/>
      <c r="AN382" s="201"/>
      <c r="AO382" s="202"/>
    </row>
    <row r="383" spans="1:41" s="30" customFormat="1" ht="19" customHeight="1">
      <c r="A383" s="198"/>
      <c r="B383" s="198"/>
      <c r="C383" s="198"/>
      <c r="D383" s="198"/>
      <c r="E383" s="199"/>
      <c r="F383" s="200"/>
      <c r="G383" s="201"/>
      <c r="H383" s="201"/>
      <c r="I383" s="201"/>
      <c r="J383" s="201"/>
      <c r="K383" s="200"/>
      <c r="L383" s="201"/>
      <c r="M383" s="201"/>
      <c r="N383" s="201"/>
      <c r="O383" s="201"/>
      <c r="P383" s="200"/>
      <c r="Q383" s="201"/>
      <c r="R383" s="201"/>
      <c r="S383" s="201"/>
      <c r="T383" s="201"/>
      <c r="U383" s="200"/>
      <c r="V383" s="201"/>
      <c r="W383" s="201"/>
      <c r="X383" s="201"/>
      <c r="Y383" s="201"/>
      <c r="Z383" s="200"/>
      <c r="AA383" s="201"/>
      <c r="AB383" s="201"/>
      <c r="AC383" s="201"/>
      <c r="AD383" s="201"/>
      <c r="AE383" s="200"/>
      <c r="AF383" s="201"/>
      <c r="AG383" s="201"/>
      <c r="AH383" s="201"/>
      <c r="AI383" s="201"/>
      <c r="AJ383" s="200"/>
      <c r="AK383" s="201"/>
      <c r="AL383" s="201"/>
      <c r="AM383" s="201"/>
      <c r="AN383" s="201"/>
      <c r="AO383" s="202"/>
    </row>
    <row r="384" spans="1:41" s="30" customFormat="1" ht="19" customHeight="1">
      <c r="A384" s="198"/>
      <c r="B384" s="198"/>
      <c r="C384" s="198"/>
      <c r="D384" s="198"/>
      <c r="E384" s="199"/>
      <c r="F384" s="200"/>
      <c r="G384" s="201"/>
      <c r="H384" s="201"/>
      <c r="I384" s="201"/>
      <c r="J384" s="201"/>
      <c r="K384" s="200"/>
      <c r="L384" s="201"/>
      <c r="M384" s="201"/>
      <c r="N384" s="201"/>
      <c r="O384" s="201"/>
      <c r="P384" s="200"/>
      <c r="Q384" s="201"/>
      <c r="R384" s="201"/>
      <c r="S384" s="201"/>
      <c r="T384" s="201"/>
      <c r="U384" s="200"/>
      <c r="V384" s="201"/>
      <c r="W384" s="201"/>
      <c r="X384" s="201"/>
      <c r="Y384" s="201"/>
      <c r="Z384" s="200"/>
      <c r="AA384" s="201"/>
      <c r="AB384" s="201"/>
      <c r="AC384" s="201"/>
      <c r="AD384" s="201"/>
      <c r="AE384" s="200"/>
      <c r="AF384" s="201"/>
      <c r="AG384" s="201"/>
      <c r="AH384" s="201"/>
      <c r="AI384" s="201"/>
      <c r="AJ384" s="200"/>
      <c r="AK384" s="201"/>
      <c r="AL384" s="201"/>
      <c r="AM384" s="201"/>
      <c r="AN384" s="201"/>
      <c r="AO384" s="202"/>
    </row>
    <row r="385" spans="1:41" s="30" customFormat="1" ht="19" customHeight="1">
      <c r="A385" s="198"/>
      <c r="B385" s="198"/>
      <c r="C385" s="198"/>
      <c r="D385" s="198"/>
      <c r="E385" s="199"/>
      <c r="F385" s="200"/>
      <c r="G385" s="201"/>
      <c r="H385" s="201"/>
      <c r="I385" s="201"/>
      <c r="J385" s="201"/>
      <c r="K385" s="200"/>
      <c r="L385" s="201"/>
      <c r="M385" s="201"/>
      <c r="N385" s="201"/>
      <c r="O385" s="201"/>
      <c r="P385" s="200"/>
      <c r="Q385" s="201"/>
      <c r="R385" s="201"/>
      <c r="S385" s="201"/>
      <c r="T385" s="201"/>
      <c r="U385" s="200"/>
      <c r="V385" s="201"/>
      <c r="W385" s="201"/>
      <c r="X385" s="201"/>
      <c r="Y385" s="201"/>
      <c r="Z385" s="200"/>
      <c r="AA385" s="201"/>
      <c r="AB385" s="201"/>
      <c r="AC385" s="201"/>
      <c r="AD385" s="201"/>
      <c r="AE385" s="200"/>
      <c r="AF385" s="201"/>
      <c r="AG385" s="201"/>
      <c r="AH385" s="201"/>
      <c r="AI385" s="201"/>
      <c r="AJ385" s="200"/>
      <c r="AK385" s="201"/>
      <c r="AL385" s="201"/>
      <c r="AM385" s="201"/>
      <c r="AN385" s="201"/>
      <c r="AO385" s="202"/>
    </row>
    <row r="386" spans="1:41" s="30" customFormat="1" ht="19" customHeight="1">
      <c r="A386" s="198"/>
      <c r="B386" s="198"/>
      <c r="C386" s="198"/>
      <c r="D386" s="198"/>
      <c r="E386" s="199"/>
      <c r="F386" s="200"/>
      <c r="G386" s="201"/>
      <c r="H386" s="201"/>
      <c r="I386" s="201"/>
      <c r="J386" s="201"/>
      <c r="K386" s="200"/>
      <c r="L386" s="201"/>
      <c r="M386" s="201"/>
      <c r="N386" s="201"/>
      <c r="O386" s="201"/>
      <c r="P386" s="200"/>
      <c r="Q386" s="201"/>
      <c r="R386" s="201"/>
      <c r="S386" s="201"/>
      <c r="T386" s="201"/>
      <c r="U386" s="200"/>
      <c r="V386" s="201"/>
      <c r="W386" s="201"/>
      <c r="X386" s="201"/>
      <c r="Y386" s="201"/>
      <c r="Z386" s="200"/>
      <c r="AA386" s="201"/>
      <c r="AB386" s="201"/>
      <c r="AC386" s="201"/>
      <c r="AD386" s="201"/>
      <c r="AE386" s="200"/>
      <c r="AF386" s="201"/>
      <c r="AG386" s="201"/>
      <c r="AH386" s="201"/>
      <c r="AI386" s="201"/>
      <c r="AJ386" s="200"/>
      <c r="AK386" s="201"/>
      <c r="AL386" s="201"/>
      <c r="AM386" s="201"/>
      <c r="AN386" s="201"/>
      <c r="AO386" s="202"/>
    </row>
    <row r="387" spans="1:41" s="30" customFormat="1" ht="19" customHeight="1">
      <c r="A387" s="198"/>
      <c r="B387" s="198"/>
      <c r="C387" s="198"/>
      <c r="D387" s="198"/>
      <c r="E387" s="199"/>
      <c r="F387" s="200"/>
      <c r="G387" s="201"/>
      <c r="H387" s="201"/>
      <c r="I387" s="201"/>
      <c r="J387" s="201"/>
      <c r="K387" s="200"/>
      <c r="L387" s="201"/>
      <c r="M387" s="201"/>
      <c r="N387" s="201"/>
      <c r="O387" s="201"/>
      <c r="P387" s="200"/>
      <c r="Q387" s="201"/>
      <c r="R387" s="201"/>
      <c r="S387" s="201"/>
      <c r="T387" s="201"/>
      <c r="U387" s="200"/>
      <c r="V387" s="201"/>
      <c r="W387" s="201"/>
      <c r="X387" s="201"/>
      <c r="Y387" s="201"/>
      <c r="Z387" s="200"/>
      <c r="AA387" s="201"/>
      <c r="AB387" s="201"/>
      <c r="AC387" s="201"/>
      <c r="AD387" s="201"/>
      <c r="AE387" s="200"/>
      <c r="AF387" s="201"/>
      <c r="AG387" s="201"/>
      <c r="AH387" s="201"/>
      <c r="AI387" s="201"/>
      <c r="AJ387" s="200"/>
      <c r="AK387" s="201"/>
      <c r="AL387" s="201"/>
      <c r="AM387" s="201"/>
      <c r="AN387" s="201"/>
      <c r="AO387" s="202"/>
    </row>
    <row r="388" spans="1:41" s="30" customFormat="1" ht="19" customHeight="1">
      <c r="A388" s="198"/>
      <c r="B388" s="198"/>
      <c r="C388" s="198"/>
      <c r="D388" s="198"/>
      <c r="E388" s="199"/>
      <c r="F388" s="200"/>
      <c r="G388" s="201"/>
      <c r="H388" s="201"/>
      <c r="I388" s="201"/>
      <c r="J388" s="201"/>
      <c r="K388" s="200"/>
      <c r="L388" s="201"/>
      <c r="M388" s="201"/>
      <c r="N388" s="201"/>
      <c r="O388" s="201"/>
      <c r="P388" s="200"/>
      <c r="Q388" s="201"/>
      <c r="R388" s="201"/>
      <c r="S388" s="201"/>
      <c r="T388" s="201"/>
      <c r="U388" s="200"/>
      <c r="V388" s="201"/>
      <c r="W388" s="201"/>
      <c r="X388" s="201"/>
      <c r="Y388" s="201"/>
      <c r="Z388" s="200"/>
      <c r="AA388" s="201"/>
      <c r="AB388" s="201"/>
      <c r="AC388" s="201"/>
      <c r="AD388" s="201"/>
      <c r="AE388" s="200"/>
      <c r="AF388" s="201"/>
      <c r="AG388" s="201"/>
      <c r="AH388" s="201"/>
      <c r="AI388" s="201"/>
      <c r="AJ388" s="200"/>
      <c r="AK388" s="201"/>
      <c r="AL388" s="201"/>
      <c r="AM388" s="201"/>
      <c r="AN388" s="201"/>
      <c r="AO388" s="202"/>
    </row>
    <row r="389" spans="1:41" s="30" customFormat="1" ht="19" customHeight="1">
      <c r="A389" s="198"/>
      <c r="B389" s="198"/>
      <c r="C389" s="198"/>
      <c r="D389" s="198"/>
      <c r="E389" s="199"/>
      <c r="F389" s="200"/>
      <c r="G389" s="201"/>
      <c r="H389" s="201"/>
      <c r="I389" s="201"/>
      <c r="J389" s="201"/>
      <c r="K389" s="200"/>
      <c r="L389" s="201"/>
      <c r="M389" s="201"/>
      <c r="N389" s="201"/>
      <c r="O389" s="201"/>
      <c r="P389" s="200"/>
      <c r="Q389" s="201"/>
      <c r="R389" s="201"/>
      <c r="S389" s="201"/>
      <c r="T389" s="201"/>
      <c r="U389" s="200"/>
      <c r="V389" s="201"/>
      <c r="W389" s="201"/>
      <c r="X389" s="201"/>
      <c r="Y389" s="201"/>
      <c r="Z389" s="200"/>
      <c r="AA389" s="201"/>
      <c r="AB389" s="201"/>
      <c r="AC389" s="201"/>
      <c r="AD389" s="201"/>
      <c r="AE389" s="200"/>
      <c r="AF389" s="201"/>
      <c r="AG389" s="201"/>
      <c r="AH389" s="201"/>
      <c r="AI389" s="201"/>
      <c r="AJ389" s="200"/>
      <c r="AK389" s="201"/>
      <c r="AL389" s="201"/>
      <c r="AM389" s="201"/>
      <c r="AN389" s="201"/>
      <c r="AO389" s="202"/>
    </row>
    <row r="390" spans="1:41" s="30" customFormat="1" ht="19" customHeight="1">
      <c r="A390" s="198"/>
      <c r="B390" s="198"/>
      <c r="C390" s="198"/>
      <c r="D390" s="198"/>
      <c r="E390" s="199"/>
      <c r="F390" s="200"/>
      <c r="G390" s="201"/>
      <c r="H390" s="201"/>
      <c r="I390" s="201"/>
      <c r="J390" s="201"/>
      <c r="K390" s="200"/>
      <c r="L390" s="201"/>
      <c r="M390" s="201"/>
      <c r="N390" s="201"/>
      <c r="O390" s="201"/>
      <c r="P390" s="200"/>
      <c r="Q390" s="201"/>
      <c r="R390" s="201"/>
      <c r="S390" s="201"/>
      <c r="T390" s="201"/>
      <c r="U390" s="200"/>
      <c r="V390" s="201"/>
      <c r="W390" s="201"/>
      <c r="X390" s="201"/>
      <c r="Y390" s="201"/>
      <c r="Z390" s="200"/>
      <c r="AA390" s="201"/>
      <c r="AB390" s="201"/>
      <c r="AC390" s="201"/>
      <c r="AD390" s="201"/>
      <c r="AE390" s="200"/>
      <c r="AF390" s="201"/>
      <c r="AG390" s="201"/>
      <c r="AH390" s="201"/>
      <c r="AI390" s="201"/>
      <c r="AJ390" s="200"/>
      <c r="AK390" s="201"/>
      <c r="AL390" s="201"/>
      <c r="AM390" s="201"/>
      <c r="AN390" s="201"/>
      <c r="AO390" s="202"/>
    </row>
    <row r="391" spans="1:41" s="30" customFormat="1" ht="19" customHeight="1">
      <c r="A391" s="198"/>
      <c r="B391" s="198"/>
      <c r="C391" s="198"/>
      <c r="D391" s="198"/>
      <c r="E391" s="199"/>
      <c r="F391" s="200"/>
      <c r="G391" s="201"/>
      <c r="H391" s="201"/>
      <c r="I391" s="201"/>
      <c r="J391" s="201"/>
      <c r="K391" s="200"/>
      <c r="L391" s="201"/>
      <c r="M391" s="201"/>
      <c r="N391" s="201"/>
      <c r="O391" s="201"/>
      <c r="P391" s="200"/>
      <c r="Q391" s="201"/>
      <c r="R391" s="201"/>
      <c r="S391" s="201"/>
      <c r="T391" s="201"/>
      <c r="U391" s="200"/>
      <c r="V391" s="201"/>
      <c r="W391" s="201"/>
      <c r="X391" s="201"/>
      <c r="Y391" s="201"/>
      <c r="Z391" s="200"/>
      <c r="AA391" s="201"/>
      <c r="AB391" s="201"/>
      <c r="AC391" s="201"/>
      <c r="AD391" s="201"/>
      <c r="AE391" s="200"/>
      <c r="AF391" s="201"/>
      <c r="AG391" s="201"/>
      <c r="AH391" s="201"/>
      <c r="AI391" s="201"/>
      <c r="AJ391" s="200"/>
      <c r="AK391" s="201"/>
      <c r="AL391" s="201"/>
      <c r="AM391" s="201"/>
      <c r="AN391" s="201"/>
      <c r="AO391" s="202"/>
    </row>
    <row r="392" spans="1:41" s="30" customFormat="1" ht="19" customHeight="1">
      <c r="A392" s="198"/>
      <c r="B392" s="198"/>
      <c r="C392" s="198"/>
      <c r="D392" s="198"/>
      <c r="E392" s="199"/>
      <c r="F392" s="200"/>
      <c r="G392" s="201"/>
      <c r="H392" s="201"/>
      <c r="I392" s="201"/>
      <c r="J392" s="201"/>
      <c r="K392" s="200"/>
      <c r="L392" s="201"/>
      <c r="M392" s="201"/>
      <c r="N392" s="201"/>
      <c r="O392" s="201"/>
      <c r="P392" s="200"/>
      <c r="Q392" s="201"/>
      <c r="R392" s="201"/>
      <c r="S392" s="201"/>
      <c r="T392" s="201"/>
      <c r="U392" s="200"/>
      <c r="V392" s="201"/>
      <c r="W392" s="201"/>
      <c r="X392" s="201"/>
      <c r="Y392" s="201"/>
      <c r="Z392" s="200"/>
      <c r="AA392" s="201"/>
      <c r="AB392" s="201"/>
      <c r="AC392" s="201"/>
      <c r="AD392" s="201"/>
      <c r="AE392" s="200"/>
      <c r="AF392" s="201"/>
      <c r="AG392" s="201"/>
      <c r="AH392" s="201"/>
      <c r="AI392" s="201"/>
      <c r="AJ392" s="200"/>
      <c r="AK392" s="201"/>
      <c r="AL392" s="201"/>
      <c r="AM392" s="201"/>
      <c r="AN392" s="201"/>
      <c r="AO392" s="202"/>
    </row>
    <row r="393" spans="1:41" s="30" customFormat="1" ht="19" customHeight="1">
      <c r="A393" s="198"/>
      <c r="B393" s="198"/>
      <c r="C393" s="198"/>
      <c r="D393" s="198"/>
      <c r="E393" s="199"/>
      <c r="F393" s="200"/>
      <c r="G393" s="201"/>
      <c r="H393" s="201"/>
      <c r="I393" s="201"/>
      <c r="J393" s="201"/>
      <c r="K393" s="200"/>
      <c r="L393" s="201"/>
      <c r="M393" s="201"/>
      <c r="N393" s="201"/>
      <c r="O393" s="201"/>
      <c r="P393" s="200"/>
      <c r="Q393" s="201"/>
      <c r="R393" s="201"/>
      <c r="S393" s="201"/>
      <c r="T393" s="201"/>
      <c r="U393" s="200"/>
      <c r="V393" s="201"/>
      <c r="W393" s="201"/>
      <c r="X393" s="201"/>
      <c r="Y393" s="201"/>
      <c r="Z393" s="200"/>
      <c r="AA393" s="201"/>
      <c r="AB393" s="201"/>
      <c r="AC393" s="201"/>
      <c r="AD393" s="201"/>
      <c r="AE393" s="200"/>
      <c r="AF393" s="201"/>
      <c r="AG393" s="201"/>
      <c r="AH393" s="201"/>
      <c r="AI393" s="201"/>
      <c r="AJ393" s="200"/>
      <c r="AK393" s="201"/>
      <c r="AL393" s="201"/>
      <c r="AM393" s="201"/>
      <c r="AN393" s="201"/>
      <c r="AO393" s="202"/>
    </row>
    <row r="394" spans="1:41" s="30" customFormat="1" ht="19" customHeight="1">
      <c r="A394" s="198"/>
      <c r="B394" s="198"/>
      <c r="C394" s="198"/>
      <c r="D394" s="198"/>
      <c r="E394" s="199"/>
      <c r="F394" s="200"/>
      <c r="G394" s="201"/>
      <c r="H394" s="201"/>
      <c r="I394" s="201"/>
      <c r="J394" s="201"/>
      <c r="K394" s="200"/>
      <c r="L394" s="201"/>
      <c r="M394" s="201"/>
      <c r="N394" s="201"/>
      <c r="O394" s="201"/>
      <c r="P394" s="200"/>
      <c r="Q394" s="201"/>
      <c r="R394" s="201"/>
      <c r="S394" s="201"/>
      <c r="T394" s="201"/>
      <c r="U394" s="200"/>
      <c r="V394" s="201"/>
      <c r="W394" s="201"/>
      <c r="X394" s="201"/>
      <c r="Y394" s="201"/>
      <c r="Z394" s="200"/>
      <c r="AA394" s="201"/>
      <c r="AB394" s="201"/>
      <c r="AC394" s="201"/>
      <c r="AD394" s="201"/>
      <c r="AE394" s="200"/>
      <c r="AF394" s="201"/>
      <c r="AG394" s="201"/>
      <c r="AH394" s="201"/>
      <c r="AI394" s="201"/>
      <c r="AJ394" s="200"/>
      <c r="AK394" s="201"/>
      <c r="AL394" s="201"/>
      <c r="AM394" s="201"/>
      <c r="AN394" s="201"/>
      <c r="AO394" s="202"/>
    </row>
    <row r="395" spans="1:41" s="30" customFormat="1" ht="19" customHeight="1">
      <c r="A395" s="198"/>
      <c r="B395" s="198"/>
      <c r="C395" s="198"/>
      <c r="D395" s="198"/>
      <c r="E395" s="199"/>
      <c r="F395" s="200"/>
      <c r="G395" s="201"/>
      <c r="H395" s="201"/>
      <c r="I395" s="201"/>
      <c r="J395" s="201"/>
      <c r="K395" s="200"/>
      <c r="L395" s="201"/>
      <c r="M395" s="201"/>
      <c r="N395" s="201"/>
      <c r="O395" s="201"/>
      <c r="P395" s="200"/>
      <c r="Q395" s="201"/>
      <c r="R395" s="201"/>
      <c r="S395" s="201"/>
      <c r="T395" s="201"/>
      <c r="U395" s="200"/>
      <c r="V395" s="201"/>
      <c r="W395" s="201"/>
      <c r="X395" s="201"/>
      <c r="Y395" s="201"/>
      <c r="Z395" s="200"/>
      <c r="AA395" s="201"/>
      <c r="AB395" s="201"/>
      <c r="AC395" s="201"/>
      <c r="AD395" s="201"/>
      <c r="AE395" s="200"/>
      <c r="AF395" s="201"/>
      <c r="AG395" s="201"/>
      <c r="AH395" s="201"/>
      <c r="AI395" s="201"/>
      <c r="AJ395" s="200"/>
      <c r="AK395" s="201"/>
      <c r="AL395" s="201"/>
      <c r="AM395" s="201"/>
      <c r="AN395" s="201"/>
      <c r="AO395" s="202"/>
    </row>
    <row r="396" spans="1:41" s="30" customFormat="1" ht="19" customHeight="1">
      <c r="A396" s="198"/>
      <c r="B396" s="198"/>
      <c r="C396" s="198"/>
      <c r="D396" s="198"/>
      <c r="E396" s="199"/>
      <c r="F396" s="200"/>
      <c r="G396" s="201"/>
      <c r="H396" s="201"/>
      <c r="I396" s="201"/>
      <c r="J396" s="201"/>
      <c r="K396" s="200"/>
      <c r="L396" s="201"/>
      <c r="M396" s="201"/>
      <c r="N396" s="201"/>
      <c r="O396" s="201"/>
      <c r="P396" s="200"/>
      <c r="Q396" s="201"/>
      <c r="R396" s="201"/>
      <c r="S396" s="201"/>
      <c r="T396" s="201"/>
      <c r="U396" s="200"/>
      <c r="V396" s="201"/>
      <c r="W396" s="201"/>
      <c r="X396" s="201"/>
      <c r="Y396" s="201"/>
      <c r="Z396" s="200"/>
      <c r="AA396" s="201"/>
      <c r="AB396" s="201"/>
      <c r="AC396" s="201"/>
      <c r="AD396" s="201"/>
      <c r="AE396" s="200"/>
      <c r="AF396" s="201"/>
      <c r="AG396" s="201"/>
      <c r="AH396" s="201"/>
      <c r="AI396" s="201"/>
      <c r="AJ396" s="200"/>
      <c r="AK396" s="201"/>
      <c r="AL396" s="201"/>
      <c r="AM396" s="201"/>
      <c r="AN396" s="201"/>
      <c r="AO396" s="202"/>
    </row>
    <row r="397" spans="1:41" s="30" customFormat="1" ht="19" customHeight="1">
      <c r="A397" s="198"/>
      <c r="B397" s="198"/>
      <c r="C397" s="198"/>
      <c r="D397" s="198"/>
      <c r="E397" s="199"/>
      <c r="F397" s="200"/>
      <c r="G397" s="201"/>
      <c r="H397" s="201"/>
      <c r="I397" s="201"/>
      <c r="J397" s="201"/>
      <c r="K397" s="200"/>
      <c r="L397" s="201"/>
      <c r="M397" s="201"/>
      <c r="N397" s="201"/>
      <c r="O397" s="201"/>
      <c r="P397" s="200"/>
      <c r="Q397" s="201"/>
      <c r="R397" s="201"/>
      <c r="S397" s="201"/>
      <c r="T397" s="201"/>
      <c r="U397" s="200"/>
      <c r="V397" s="201"/>
      <c r="W397" s="201"/>
      <c r="X397" s="201"/>
      <c r="Y397" s="201"/>
      <c r="Z397" s="200"/>
      <c r="AA397" s="201"/>
      <c r="AB397" s="201"/>
      <c r="AC397" s="201"/>
      <c r="AD397" s="201"/>
      <c r="AE397" s="200"/>
      <c r="AF397" s="201"/>
      <c r="AG397" s="201"/>
      <c r="AH397" s="201"/>
      <c r="AI397" s="201"/>
      <c r="AJ397" s="200"/>
      <c r="AK397" s="201"/>
      <c r="AL397" s="201"/>
      <c r="AM397" s="201"/>
      <c r="AN397" s="201"/>
      <c r="AO397" s="202"/>
    </row>
    <row r="398" spans="1:41" s="30" customFormat="1" ht="19" customHeight="1">
      <c r="A398" s="198"/>
      <c r="B398" s="198"/>
      <c r="C398" s="198"/>
      <c r="D398" s="198"/>
      <c r="E398" s="199"/>
      <c r="F398" s="200"/>
      <c r="G398" s="201"/>
      <c r="H398" s="201"/>
      <c r="I398" s="201"/>
      <c r="J398" s="201"/>
      <c r="K398" s="200"/>
      <c r="L398" s="201"/>
      <c r="M398" s="201"/>
      <c r="N398" s="201"/>
      <c r="O398" s="201"/>
      <c r="P398" s="200"/>
      <c r="Q398" s="201"/>
      <c r="R398" s="201"/>
      <c r="S398" s="201"/>
      <c r="T398" s="201"/>
      <c r="U398" s="200"/>
      <c r="V398" s="201"/>
      <c r="W398" s="201"/>
      <c r="X398" s="201"/>
      <c r="Y398" s="201"/>
      <c r="Z398" s="200"/>
      <c r="AA398" s="201"/>
      <c r="AB398" s="201"/>
      <c r="AC398" s="201"/>
      <c r="AD398" s="201"/>
      <c r="AE398" s="200"/>
      <c r="AF398" s="201"/>
      <c r="AG398" s="201"/>
      <c r="AH398" s="201"/>
      <c r="AI398" s="201"/>
      <c r="AJ398" s="200"/>
      <c r="AK398" s="201"/>
      <c r="AL398" s="201"/>
      <c r="AM398" s="201"/>
      <c r="AN398" s="201"/>
      <c r="AO398" s="202"/>
    </row>
    <row r="399" spans="1:41" s="30" customFormat="1" ht="19" customHeight="1">
      <c r="A399" s="198"/>
      <c r="B399" s="198"/>
      <c r="C399" s="198"/>
      <c r="D399" s="198"/>
      <c r="E399" s="199"/>
      <c r="F399" s="200"/>
      <c r="G399" s="201"/>
      <c r="H399" s="201"/>
      <c r="I399" s="201"/>
      <c r="J399" s="201"/>
      <c r="K399" s="200"/>
      <c r="L399" s="201"/>
      <c r="M399" s="201"/>
      <c r="N399" s="201"/>
      <c r="O399" s="201"/>
      <c r="P399" s="200"/>
      <c r="Q399" s="201"/>
      <c r="R399" s="201"/>
      <c r="S399" s="201"/>
      <c r="T399" s="201"/>
      <c r="U399" s="200"/>
      <c r="V399" s="201"/>
      <c r="W399" s="201"/>
      <c r="X399" s="201"/>
      <c r="Y399" s="201"/>
      <c r="Z399" s="200"/>
      <c r="AA399" s="201"/>
      <c r="AB399" s="201"/>
      <c r="AC399" s="201"/>
      <c r="AD399" s="201"/>
      <c r="AE399" s="200"/>
      <c r="AF399" s="201"/>
      <c r="AG399" s="201"/>
      <c r="AH399" s="201"/>
      <c r="AI399" s="201"/>
      <c r="AJ399" s="200"/>
      <c r="AK399" s="201"/>
      <c r="AL399" s="201"/>
      <c r="AM399" s="201"/>
      <c r="AN399" s="201"/>
      <c r="AO399" s="202"/>
    </row>
    <row r="400" spans="1:41" s="30" customFormat="1" ht="19" customHeight="1">
      <c r="A400" s="198"/>
      <c r="B400" s="198"/>
      <c r="C400" s="198"/>
      <c r="D400" s="198"/>
      <c r="E400" s="199"/>
      <c r="F400" s="200"/>
      <c r="G400" s="201"/>
      <c r="H400" s="201"/>
      <c r="I400" s="201"/>
      <c r="J400" s="201"/>
      <c r="K400" s="200"/>
      <c r="L400" s="201"/>
      <c r="M400" s="201"/>
      <c r="N400" s="201"/>
      <c r="O400" s="201"/>
      <c r="P400" s="200"/>
      <c r="Q400" s="201"/>
      <c r="R400" s="201"/>
      <c r="S400" s="201"/>
      <c r="T400" s="201"/>
      <c r="U400" s="200"/>
      <c r="V400" s="201"/>
      <c r="W400" s="201"/>
      <c r="X400" s="201"/>
      <c r="Y400" s="201"/>
      <c r="Z400" s="200"/>
      <c r="AA400" s="201"/>
      <c r="AB400" s="201"/>
      <c r="AC400" s="201"/>
      <c r="AD400" s="201"/>
      <c r="AE400" s="200"/>
      <c r="AF400" s="201"/>
      <c r="AG400" s="201"/>
      <c r="AH400" s="201"/>
      <c r="AI400" s="201"/>
      <c r="AJ400" s="200"/>
      <c r="AK400" s="201"/>
      <c r="AL400" s="201"/>
      <c r="AM400" s="201"/>
      <c r="AN400" s="201"/>
      <c r="AO400" s="202"/>
    </row>
    <row r="401" spans="1:41" s="30" customFormat="1" ht="19" customHeight="1">
      <c r="A401" s="198"/>
      <c r="B401" s="198"/>
      <c r="C401" s="198"/>
      <c r="D401" s="198"/>
      <c r="E401" s="199"/>
      <c r="F401" s="200"/>
      <c r="G401" s="201"/>
      <c r="H401" s="201"/>
      <c r="I401" s="201"/>
      <c r="J401" s="201"/>
      <c r="K401" s="200"/>
      <c r="L401" s="201"/>
      <c r="M401" s="201"/>
      <c r="N401" s="201"/>
      <c r="O401" s="201"/>
      <c r="P401" s="200"/>
      <c r="Q401" s="201"/>
      <c r="R401" s="201"/>
      <c r="S401" s="201"/>
      <c r="T401" s="201"/>
      <c r="U401" s="200"/>
      <c r="V401" s="201"/>
      <c r="W401" s="201"/>
      <c r="X401" s="201"/>
      <c r="Y401" s="201"/>
      <c r="Z401" s="200"/>
      <c r="AA401" s="201"/>
      <c r="AB401" s="201"/>
      <c r="AC401" s="201"/>
      <c r="AD401" s="201"/>
      <c r="AE401" s="200"/>
      <c r="AF401" s="201"/>
      <c r="AG401" s="201"/>
      <c r="AH401" s="201"/>
      <c r="AI401" s="201"/>
      <c r="AJ401" s="200"/>
      <c r="AK401" s="201"/>
      <c r="AL401" s="201"/>
      <c r="AM401" s="201"/>
      <c r="AN401" s="201"/>
      <c r="AO401" s="202"/>
    </row>
    <row r="402" spans="1:41" s="30" customFormat="1" ht="19" customHeight="1">
      <c r="A402" s="198"/>
      <c r="B402" s="198"/>
      <c r="C402" s="198"/>
      <c r="D402" s="198"/>
      <c r="E402" s="199"/>
      <c r="F402" s="200"/>
      <c r="G402" s="201"/>
      <c r="H402" s="201"/>
      <c r="I402" s="201"/>
      <c r="J402" s="201"/>
      <c r="K402" s="200"/>
      <c r="L402" s="201"/>
      <c r="M402" s="201"/>
      <c r="N402" s="201"/>
      <c r="O402" s="201"/>
      <c r="P402" s="200"/>
      <c r="Q402" s="201"/>
      <c r="R402" s="201"/>
      <c r="S402" s="201"/>
      <c r="T402" s="201"/>
      <c r="U402" s="200"/>
      <c r="V402" s="201"/>
      <c r="W402" s="201"/>
      <c r="X402" s="201"/>
      <c r="Y402" s="201"/>
      <c r="Z402" s="200"/>
      <c r="AA402" s="201"/>
      <c r="AB402" s="201"/>
      <c r="AC402" s="201"/>
      <c r="AD402" s="201"/>
      <c r="AE402" s="200"/>
      <c r="AF402" s="201"/>
      <c r="AG402" s="201"/>
      <c r="AH402" s="201"/>
      <c r="AI402" s="201"/>
      <c r="AJ402" s="200"/>
      <c r="AK402" s="201"/>
      <c r="AL402" s="201"/>
      <c r="AM402" s="201"/>
      <c r="AN402" s="201"/>
      <c r="AO402" s="202"/>
    </row>
    <row r="403" spans="1:41" s="30" customFormat="1" ht="19" customHeight="1">
      <c r="A403" s="198"/>
      <c r="B403" s="198"/>
      <c r="C403" s="198"/>
      <c r="D403" s="198"/>
      <c r="E403" s="199"/>
      <c r="F403" s="200"/>
      <c r="G403" s="201"/>
      <c r="H403" s="201"/>
      <c r="I403" s="201"/>
      <c r="J403" s="201"/>
      <c r="K403" s="200"/>
      <c r="L403" s="201"/>
      <c r="M403" s="201"/>
      <c r="N403" s="201"/>
      <c r="O403" s="201"/>
      <c r="P403" s="200"/>
      <c r="Q403" s="201"/>
      <c r="R403" s="201"/>
      <c r="S403" s="201"/>
      <c r="T403" s="201"/>
      <c r="U403" s="200"/>
      <c r="V403" s="201"/>
      <c r="W403" s="201"/>
      <c r="X403" s="201"/>
      <c r="Y403" s="201"/>
      <c r="Z403" s="200"/>
      <c r="AA403" s="201"/>
      <c r="AB403" s="201"/>
      <c r="AC403" s="201"/>
      <c r="AD403" s="201"/>
      <c r="AE403" s="200"/>
      <c r="AF403" s="201"/>
      <c r="AG403" s="201"/>
      <c r="AH403" s="201"/>
      <c r="AI403" s="201"/>
      <c r="AJ403" s="200"/>
      <c r="AK403" s="201"/>
      <c r="AL403" s="201"/>
      <c r="AM403" s="201"/>
      <c r="AN403" s="201"/>
      <c r="AO403" s="202"/>
    </row>
    <row r="404" spans="1:41" s="30" customFormat="1" ht="19" customHeight="1">
      <c r="A404" s="198"/>
      <c r="B404" s="198"/>
      <c r="C404" s="198"/>
      <c r="D404" s="198"/>
      <c r="E404" s="199"/>
      <c r="F404" s="200"/>
      <c r="G404" s="201"/>
      <c r="H404" s="201"/>
      <c r="I404" s="201"/>
      <c r="J404" s="201"/>
      <c r="K404" s="200"/>
      <c r="L404" s="201"/>
      <c r="M404" s="201"/>
      <c r="N404" s="201"/>
      <c r="O404" s="201"/>
      <c r="P404" s="200"/>
      <c r="Q404" s="201"/>
      <c r="R404" s="201"/>
      <c r="S404" s="201"/>
      <c r="T404" s="201"/>
      <c r="U404" s="200"/>
      <c r="V404" s="201"/>
      <c r="W404" s="201"/>
      <c r="X404" s="201"/>
      <c r="Y404" s="201"/>
      <c r="Z404" s="200"/>
      <c r="AA404" s="201"/>
      <c r="AB404" s="201"/>
      <c r="AC404" s="201"/>
      <c r="AD404" s="201"/>
      <c r="AE404" s="200"/>
      <c r="AF404" s="201"/>
      <c r="AG404" s="201"/>
      <c r="AH404" s="201"/>
      <c r="AI404" s="201"/>
      <c r="AJ404" s="200"/>
      <c r="AK404" s="201"/>
      <c r="AL404" s="201"/>
      <c r="AM404" s="201"/>
      <c r="AN404" s="201"/>
      <c r="AO404" s="202"/>
    </row>
    <row r="405" spans="1:41" s="30" customFormat="1" ht="19" customHeight="1">
      <c r="A405" s="198"/>
      <c r="B405" s="198"/>
      <c r="C405" s="198"/>
      <c r="D405" s="198"/>
      <c r="E405" s="199"/>
      <c r="F405" s="200"/>
      <c r="G405" s="201"/>
      <c r="H405" s="201"/>
      <c r="I405" s="201"/>
      <c r="J405" s="201"/>
      <c r="K405" s="200"/>
      <c r="L405" s="201"/>
      <c r="M405" s="201"/>
      <c r="N405" s="201"/>
      <c r="O405" s="201"/>
      <c r="P405" s="200"/>
      <c r="Q405" s="201"/>
      <c r="R405" s="201"/>
      <c r="S405" s="201"/>
      <c r="T405" s="201"/>
      <c r="U405" s="200"/>
      <c r="V405" s="201"/>
      <c r="W405" s="201"/>
      <c r="X405" s="201"/>
      <c r="Y405" s="201"/>
      <c r="Z405" s="200"/>
      <c r="AA405" s="201"/>
      <c r="AB405" s="201"/>
      <c r="AC405" s="201"/>
      <c r="AD405" s="201"/>
      <c r="AE405" s="200"/>
      <c r="AF405" s="201"/>
      <c r="AG405" s="201"/>
      <c r="AH405" s="201"/>
      <c r="AI405" s="201"/>
      <c r="AJ405" s="200"/>
      <c r="AK405" s="201"/>
      <c r="AL405" s="201"/>
      <c r="AM405" s="201"/>
      <c r="AN405" s="201"/>
      <c r="AO405" s="202"/>
    </row>
    <row r="406" spans="1:41" s="30" customFormat="1" ht="19" customHeight="1">
      <c r="A406" s="198"/>
      <c r="B406" s="198"/>
      <c r="C406" s="198"/>
      <c r="D406" s="198"/>
      <c r="E406" s="199"/>
      <c r="F406" s="200"/>
      <c r="G406" s="201"/>
      <c r="H406" s="201"/>
      <c r="I406" s="201"/>
      <c r="J406" s="201"/>
      <c r="K406" s="200"/>
      <c r="L406" s="201"/>
      <c r="M406" s="201"/>
      <c r="N406" s="201"/>
      <c r="O406" s="201"/>
      <c r="P406" s="200"/>
      <c r="Q406" s="201"/>
      <c r="R406" s="201"/>
      <c r="S406" s="201"/>
      <c r="T406" s="201"/>
      <c r="U406" s="200"/>
      <c r="V406" s="201"/>
      <c r="W406" s="201"/>
      <c r="X406" s="201"/>
      <c r="Y406" s="201"/>
      <c r="Z406" s="200"/>
      <c r="AA406" s="201"/>
      <c r="AB406" s="201"/>
      <c r="AC406" s="201"/>
      <c r="AD406" s="201"/>
      <c r="AE406" s="200"/>
      <c r="AF406" s="201"/>
      <c r="AG406" s="201"/>
      <c r="AH406" s="201"/>
      <c r="AI406" s="201"/>
      <c r="AJ406" s="200"/>
      <c r="AK406" s="201"/>
      <c r="AL406" s="201"/>
      <c r="AM406" s="201"/>
      <c r="AN406" s="201"/>
      <c r="AO406" s="202"/>
    </row>
    <row r="407" spans="1:41" s="30" customFormat="1" ht="19" customHeight="1">
      <c r="A407" s="198"/>
      <c r="B407" s="198"/>
      <c r="C407" s="198"/>
      <c r="D407" s="198"/>
      <c r="E407" s="199"/>
      <c r="F407" s="200"/>
      <c r="G407" s="201"/>
      <c r="H407" s="201"/>
      <c r="I407" s="201"/>
      <c r="J407" s="201"/>
      <c r="K407" s="200"/>
      <c r="L407" s="201"/>
      <c r="M407" s="201"/>
      <c r="N407" s="201"/>
      <c r="O407" s="201"/>
      <c r="P407" s="200"/>
      <c r="Q407" s="201"/>
      <c r="R407" s="201"/>
      <c r="S407" s="201"/>
      <c r="T407" s="201"/>
      <c r="U407" s="200"/>
      <c r="V407" s="201"/>
      <c r="W407" s="201"/>
      <c r="X407" s="201"/>
      <c r="Y407" s="201"/>
      <c r="Z407" s="200"/>
      <c r="AA407" s="201"/>
      <c r="AB407" s="201"/>
      <c r="AC407" s="201"/>
      <c r="AD407" s="201"/>
      <c r="AE407" s="200"/>
      <c r="AF407" s="201"/>
      <c r="AG407" s="201"/>
      <c r="AH407" s="201"/>
      <c r="AI407" s="201"/>
      <c r="AJ407" s="200"/>
      <c r="AK407" s="201"/>
      <c r="AL407" s="201"/>
      <c r="AM407" s="201"/>
      <c r="AN407" s="201"/>
      <c r="AO407" s="202"/>
    </row>
    <row r="408" spans="1:41" s="30" customFormat="1" ht="19" customHeight="1">
      <c r="A408" s="198"/>
      <c r="B408" s="198"/>
      <c r="C408" s="198"/>
      <c r="D408" s="198"/>
      <c r="E408" s="199"/>
      <c r="F408" s="200"/>
      <c r="G408" s="201"/>
      <c r="H408" s="201"/>
      <c r="I408" s="201"/>
      <c r="J408" s="201"/>
      <c r="K408" s="200"/>
      <c r="L408" s="201"/>
      <c r="M408" s="201"/>
      <c r="N408" s="201"/>
      <c r="O408" s="201"/>
      <c r="P408" s="200"/>
      <c r="Q408" s="201"/>
      <c r="R408" s="201"/>
      <c r="S408" s="201"/>
      <c r="T408" s="201"/>
      <c r="U408" s="200"/>
      <c r="V408" s="201"/>
      <c r="W408" s="201"/>
      <c r="X408" s="201"/>
      <c r="Y408" s="201"/>
      <c r="Z408" s="200"/>
      <c r="AA408" s="201"/>
      <c r="AB408" s="201"/>
      <c r="AC408" s="201"/>
      <c r="AD408" s="201"/>
      <c r="AE408" s="200"/>
      <c r="AF408" s="201"/>
      <c r="AG408" s="201"/>
      <c r="AH408" s="201"/>
      <c r="AI408" s="201"/>
      <c r="AJ408" s="200"/>
      <c r="AK408" s="201"/>
      <c r="AL408" s="201"/>
      <c r="AM408" s="201"/>
      <c r="AN408" s="201"/>
      <c r="AO408" s="202"/>
    </row>
    <row r="409" spans="1:41" s="30" customFormat="1" ht="19" customHeight="1">
      <c r="A409" s="198"/>
      <c r="B409" s="198"/>
      <c r="C409" s="198"/>
      <c r="D409" s="198"/>
      <c r="E409" s="199"/>
      <c r="F409" s="200"/>
      <c r="G409" s="201"/>
      <c r="H409" s="201"/>
      <c r="I409" s="201"/>
      <c r="J409" s="201"/>
      <c r="K409" s="200"/>
      <c r="L409" s="201"/>
      <c r="M409" s="201"/>
      <c r="N409" s="201"/>
      <c r="O409" s="201"/>
      <c r="P409" s="200"/>
      <c r="Q409" s="201"/>
      <c r="R409" s="201"/>
      <c r="S409" s="201"/>
      <c r="T409" s="201"/>
      <c r="U409" s="200"/>
      <c r="V409" s="201"/>
      <c r="W409" s="201"/>
      <c r="X409" s="201"/>
      <c r="Y409" s="201"/>
      <c r="Z409" s="200"/>
      <c r="AA409" s="201"/>
      <c r="AB409" s="201"/>
      <c r="AC409" s="201"/>
      <c r="AD409" s="201"/>
      <c r="AE409" s="200"/>
      <c r="AF409" s="201"/>
      <c r="AG409" s="201"/>
      <c r="AH409" s="201"/>
      <c r="AI409" s="201"/>
      <c r="AJ409" s="200"/>
      <c r="AK409" s="201"/>
      <c r="AL409" s="201"/>
      <c r="AM409" s="201"/>
      <c r="AN409" s="201"/>
      <c r="AO409" s="202"/>
    </row>
    <row r="410" spans="1:41" s="30" customFormat="1" ht="19" customHeight="1">
      <c r="A410" s="198"/>
      <c r="B410" s="198"/>
      <c r="C410" s="198"/>
      <c r="D410" s="198"/>
      <c r="E410" s="199"/>
      <c r="F410" s="200"/>
      <c r="G410" s="201"/>
      <c r="H410" s="201"/>
      <c r="I410" s="201"/>
      <c r="J410" s="201"/>
      <c r="K410" s="200"/>
      <c r="L410" s="201"/>
      <c r="M410" s="201"/>
      <c r="N410" s="201"/>
      <c r="O410" s="201"/>
      <c r="P410" s="200"/>
      <c r="Q410" s="201"/>
      <c r="R410" s="201"/>
      <c r="S410" s="201"/>
      <c r="T410" s="201"/>
      <c r="U410" s="200"/>
      <c r="V410" s="201"/>
      <c r="W410" s="201"/>
      <c r="X410" s="201"/>
      <c r="Y410" s="201"/>
      <c r="Z410" s="200"/>
      <c r="AA410" s="201"/>
      <c r="AB410" s="201"/>
      <c r="AC410" s="201"/>
      <c r="AD410" s="201"/>
      <c r="AE410" s="200"/>
      <c r="AF410" s="201"/>
      <c r="AG410" s="201"/>
      <c r="AH410" s="201"/>
      <c r="AI410" s="201"/>
      <c r="AJ410" s="200"/>
      <c r="AK410" s="201"/>
      <c r="AL410" s="201"/>
      <c r="AM410" s="201"/>
      <c r="AN410" s="201"/>
      <c r="AO410" s="202"/>
    </row>
    <row r="411" spans="1:41" s="30" customFormat="1" ht="19" customHeight="1">
      <c r="A411" s="198"/>
      <c r="B411" s="198"/>
      <c r="C411" s="198"/>
      <c r="D411" s="198"/>
      <c r="E411" s="199"/>
      <c r="F411" s="200"/>
      <c r="G411" s="201"/>
      <c r="H411" s="201"/>
      <c r="I411" s="201"/>
      <c r="J411" s="201"/>
      <c r="K411" s="200"/>
      <c r="L411" s="201"/>
      <c r="M411" s="201"/>
      <c r="N411" s="201"/>
      <c r="O411" s="201"/>
      <c r="P411" s="200"/>
      <c r="Q411" s="201"/>
      <c r="R411" s="201"/>
      <c r="S411" s="201"/>
      <c r="T411" s="201"/>
      <c r="U411" s="200"/>
      <c r="V411" s="201"/>
      <c r="W411" s="201"/>
      <c r="X411" s="201"/>
      <c r="Y411" s="201"/>
      <c r="Z411" s="200"/>
      <c r="AA411" s="201"/>
      <c r="AB411" s="201"/>
      <c r="AC411" s="201"/>
      <c r="AD411" s="201"/>
      <c r="AE411" s="200"/>
      <c r="AF411" s="201"/>
      <c r="AG411" s="201"/>
      <c r="AH411" s="201"/>
      <c r="AI411" s="201"/>
      <c r="AJ411" s="200"/>
      <c r="AK411" s="201"/>
      <c r="AL411" s="201"/>
      <c r="AM411" s="201"/>
      <c r="AN411" s="201"/>
      <c r="AO411" s="202"/>
    </row>
    <row r="412" spans="1:41" s="30" customFormat="1" ht="19" customHeight="1">
      <c r="A412" s="198"/>
      <c r="B412" s="198"/>
      <c r="C412" s="198"/>
      <c r="D412" s="198"/>
      <c r="E412" s="199"/>
      <c r="F412" s="200"/>
      <c r="G412" s="201"/>
      <c r="H412" s="201"/>
      <c r="I412" s="201"/>
      <c r="J412" s="201"/>
      <c r="K412" s="200"/>
      <c r="L412" s="201"/>
      <c r="M412" s="201"/>
      <c r="N412" s="201"/>
      <c r="O412" s="201"/>
      <c r="P412" s="200"/>
      <c r="Q412" s="201"/>
      <c r="R412" s="201"/>
      <c r="S412" s="201"/>
      <c r="T412" s="201"/>
      <c r="U412" s="200"/>
      <c r="V412" s="201"/>
      <c r="W412" s="201"/>
      <c r="X412" s="201"/>
      <c r="Y412" s="201"/>
      <c r="Z412" s="200"/>
      <c r="AA412" s="201"/>
      <c r="AB412" s="201"/>
      <c r="AC412" s="201"/>
      <c r="AD412" s="201"/>
      <c r="AE412" s="200"/>
      <c r="AF412" s="201"/>
      <c r="AG412" s="201"/>
      <c r="AH412" s="201"/>
      <c r="AI412" s="201"/>
      <c r="AJ412" s="200"/>
      <c r="AK412" s="201"/>
      <c r="AL412" s="201"/>
      <c r="AM412" s="201"/>
      <c r="AN412" s="201"/>
      <c r="AO412" s="202"/>
    </row>
    <row r="413" spans="1:41" s="30" customFormat="1" ht="19" customHeight="1">
      <c r="A413" s="198"/>
      <c r="B413" s="198"/>
      <c r="C413" s="198"/>
      <c r="D413" s="198"/>
      <c r="E413" s="199"/>
      <c r="F413" s="200"/>
      <c r="G413" s="201"/>
      <c r="H413" s="201"/>
      <c r="I413" s="201"/>
      <c r="J413" s="201"/>
      <c r="K413" s="200"/>
      <c r="L413" s="201"/>
      <c r="M413" s="201"/>
      <c r="N413" s="201"/>
      <c r="O413" s="201"/>
      <c r="P413" s="200"/>
      <c r="Q413" s="201"/>
      <c r="R413" s="201"/>
      <c r="S413" s="201"/>
      <c r="T413" s="201"/>
      <c r="U413" s="200"/>
      <c r="V413" s="201"/>
      <c r="W413" s="201"/>
      <c r="X413" s="201"/>
      <c r="Y413" s="201"/>
      <c r="Z413" s="200"/>
      <c r="AA413" s="201"/>
      <c r="AB413" s="201"/>
      <c r="AC413" s="201"/>
      <c r="AD413" s="201"/>
      <c r="AE413" s="200"/>
      <c r="AF413" s="201"/>
      <c r="AG413" s="201"/>
      <c r="AH413" s="201"/>
      <c r="AI413" s="201"/>
      <c r="AJ413" s="200"/>
      <c r="AK413" s="201"/>
      <c r="AL413" s="201"/>
      <c r="AM413" s="201"/>
      <c r="AN413" s="201"/>
      <c r="AO413" s="202"/>
    </row>
    <row r="414" spans="1:41" s="30" customFormat="1" ht="19" customHeight="1">
      <c r="A414" s="198"/>
      <c r="B414" s="198"/>
      <c r="C414" s="198"/>
      <c r="D414" s="198"/>
      <c r="E414" s="199"/>
      <c r="F414" s="200"/>
      <c r="G414" s="201"/>
      <c r="H414" s="201"/>
      <c r="I414" s="201"/>
      <c r="J414" s="201"/>
      <c r="K414" s="200"/>
      <c r="L414" s="201"/>
      <c r="M414" s="201"/>
      <c r="N414" s="201"/>
      <c r="O414" s="201"/>
      <c r="P414" s="200"/>
      <c r="Q414" s="201"/>
      <c r="R414" s="201"/>
      <c r="S414" s="201"/>
      <c r="T414" s="201"/>
      <c r="U414" s="200"/>
      <c r="V414" s="201"/>
      <c r="W414" s="201"/>
      <c r="X414" s="201"/>
      <c r="Y414" s="201"/>
      <c r="Z414" s="200"/>
      <c r="AA414" s="201"/>
      <c r="AB414" s="201"/>
      <c r="AC414" s="201"/>
      <c r="AD414" s="201"/>
      <c r="AE414" s="200"/>
      <c r="AF414" s="201"/>
      <c r="AG414" s="201"/>
      <c r="AH414" s="201"/>
      <c r="AI414" s="201"/>
      <c r="AJ414" s="200"/>
      <c r="AK414" s="201"/>
      <c r="AL414" s="201"/>
      <c r="AM414" s="201"/>
      <c r="AN414" s="201"/>
      <c r="AO414" s="202"/>
    </row>
    <row r="415" spans="1:41" s="30" customFormat="1" ht="19" customHeight="1">
      <c r="A415" s="198"/>
      <c r="B415" s="198"/>
      <c r="C415" s="198"/>
      <c r="D415" s="198"/>
      <c r="E415" s="199"/>
      <c r="F415" s="200"/>
      <c r="G415" s="201"/>
      <c r="H415" s="201"/>
      <c r="I415" s="201"/>
      <c r="J415" s="201"/>
      <c r="K415" s="200"/>
      <c r="L415" s="201"/>
      <c r="M415" s="201"/>
      <c r="N415" s="201"/>
      <c r="O415" s="201"/>
      <c r="P415" s="200"/>
      <c r="Q415" s="201"/>
      <c r="R415" s="201"/>
      <c r="S415" s="201"/>
      <c r="T415" s="201"/>
      <c r="U415" s="200"/>
      <c r="V415" s="201"/>
      <c r="W415" s="201"/>
      <c r="X415" s="201"/>
      <c r="Y415" s="201"/>
      <c r="Z415" s="200"/>
      <c r="AA415" s="201"/>
      <c r="AB415" s="201"/>
      <c r="AC415" s="201"/>
      <c r="AD415" s="201"/>
      <c r="AE415" s="200"/>
      <c r="AF415" s="201"/>
      <c r="AG415" s="201"/>
      <c r="AH415" s="201"/>
      <c r="AI415" s="201"/>
      <c r="AJ415" s="200"/>
      <c r="AK415" s="201"/>
      <c r="AL415" s="201"/>
      <c r="AM415" s="201"/>
      <c r="AN415" s="201"/>
      <c r="AO415" s="202"/>
    </row>
    <row r="416" spans="1:41" s="30" customFormat="1" ht="19" customHeight="1">
      <c r="A416" s="198"/>
      <c r="B416" s="198"/>
      <c r="C416" s="198"/>
      <c r="D416" s="198"/>
      <c r="E416" s="199"/>
      <c r="F416" s="200"/>
      <c r="G416" s="201"/>
      <c r="H416" s="201"/>
      <c r="I416" s="201"/>
      <c r="J416" s="201"/>
      <c r="K416" s="200"/>
      <c r="L416" s="201"/>
      <c r="M416" s="201"/>
      <c r="N416" s="201"/>
      <c r="O416" s="201"/>
      <c r="P416" s="200"/>
      <c r="Q416" s="201"/>
      <c r="R416" s="201"/>
      <c r="S416" s="201"/>
      <c r="T416" s="201"/>
      <c r="U416" s="200"/>
      <c r="V416" s="201"/>
      <c r="W416" s="201"/>
      <c r="X416" s="201"/>
      <c r="Y416" s="201"/>
      <c r="Z416" s="200"/>
      <c r="AA416" s="201"/>
      <c r="AB416" s="201"/>
      <c r="AC416" s="201"/>
      <c r="AD416" s="201"/>
      <c r="AE416" s="200"/>
      <c r="AF416" s="201"/>
      <c r="AG416" s="201"/>
      <c r="AH416" s="201"/>
      <c r="AI416" s="201"/>
      <c r="AJ416" s="200"/>
      <c r="AK416" s="201"/>
      <c r="AL416" s="201"/>
      <c r="AM416" s="201"/>
      <c r="AN416" s="201"/>
      <c r="AO416" s="202"/>
    </row>
    <row r="417" spans="1:41" s="30" customFormat="1" ht="19" customHeight="1">
      <c r="A417" s="198"/>
      <c r="B417" s="198"/>
      <c r="C417" s="198"/>
      <c r="D417" s="198"/>
      <c r="E417" s="199"/>
      <c r="F417" s="200"/>
      <c r="G417" s="201"/>
      <c r="H417" s="201"/>
      <c r="I417" s="201"/>
      <c r="J417" s="201"/>
      <c r="K417" s="200"/>
      <c r="L417" s="201"/>
      <c r="M417" s="201"/>
      <c r="N417" s="201"/>
      <c r="O417" s="201"/>
      <c r="P417" s="200"/>
      <c r="Q417" s="201"/>
      <c r="R417" s="201"/>
      <c r="S417" s="201"/>
      <c r="T417" s="201"/>
      <c r="U417" s="200"/>
      <c r="V417" s="201"/>
      <c r="W417" s="201"/>
      <c r="X417" s="201"/>
      <c r="Y417" s="201"/>
      <c r="Z417" s="200"/>
      <c r="AA417" s="201"/>
      <c r="AB417" s="201"/>
      <c r="AC417" s="201"/>
      <c r="AD417" s="201"/>
      <c r="AE417" s="200"/>
      <c r="AF417" s="201"/>
      <c r="AG417" s="201"/>
      <c r="AH417" s="201"/>
      <c r="AI417" s="201"/>
      <c r="AJ417" s="200"/>
      <c r="AK417" s="201"/>
      <c r="AL417" s="201"/>
      <c r="AM417" s="201"/>
      <c r="AN417" s="201"/>
      <c r="AO417" s="202"/>
    </row>
    <row r="418" spans="1:41" s="30" customFormat="1" ht="19" customHeight="1">
      <c r="A418" s="198"/>
      <c r="B418" s="198"/>
      <c r="C418" s="198"/>
      <c r="D418" s="198"/>
      <c r="E418" s="199"/>
      <c r="F418" s="200"/>
      <c r="G418" s="201"/>
      <c r="H418" s="201"/>
      <c r="I418" s="201"/>
      <c r="J418" s="201"/>
      <c r="K418" s="200"/>
      <c r="L418" s="201"/>
      <c r="M418" s="201"/>
      <c r="N418" s="201"/>
      <c r="O418" s="201"/>
      <c r="P418" s="200"/>
      <c r="Q418" s="201"/>
      <c r="R418" s="201"/>
      <c r="S418" s="201"/>
      <c r="T418" s="201"/>
      <c r="U418" s="200"/>
      <c r="V418" s="201"/>
      <c r="W418" s="201"/>
      <c r="X418" s="201"/>
      <c r="Y418" s="201"/>
      <c r="Z418" s="200"/>
      <c r="AA418" s="201"/>
      <c r="AB418" s="201"/>
      <c r="AC418" s="201"/>
      <c r="AD418" s="201"/>
      <c r="AE418" s="200"/>
      <c r="AF418" s="201"/>
      <c r="AG418" s="201"/>
      <c r="AH418" s="201"/>
      <c r="AI418" s="201"/>
      <c r="AJ418" s="200"/>
      <c r="AK418" s="201"/>
      <c r="AL418" s="201"/>
      <c r="AM418" s="201"/>
      <c r="AN418" s="201"/>
      <c r="AO418" s="202"/>
    </row>
    <row r="419" spans="1:41" s="30" customFormat="1" ht="19" customHeight="1">
      <c r="A419" s="198"/>
      <c r="B419" s="198"/>
      <c r="C419" s="198"/>
      <c r="D419" s="198"/>
      <c r="E419" s="199"/>
      <c r="F419" s="200"/>
      <c r="G419" s="201"/>
      <c r="H419" s="201"/>
      <c r="I419" s="201"/>
      <c r="J419" s="201"/>
      <c r="K419" s="200"/>
      <c r="L419" s="201"/>
      <c r="M419" s="201"/>
      <c r="N419" s="201"/>
      <c r="O419" s="201"/>
      <c r="P419" s="200"/>
      <c r="Q419" s="201"/>
      <c r="R419" s="201"/>
      <c r="S419" s="201"/>
      <c r="T419" s="201"/>
      <c r="U419" s="200"/>
      <c r="V419" s="201"/>
      <c r="W419" s="201"/>
      <c r="X419" s="201"/>
      <c r="Y419" s="201"/>
      <c r="Z419" s="200"/>
      <c r="AA419" s="201"/>
      <c r="AB419" s="201"/>
      <c r="AC419" s="201"/>
      <c r="AD419" s="201"/>
      <c r="AE419" s="200"/>
      <c r="AF419" s="201"/>
      <c r="AG419" s="201"/>
      <c r="AH419" s="201"/>
      <c r="AI419" s="201"/>
      <c r="AJ419" s="200"/>
      <c r="AK419" s="201"/>
      <c r="AL419" s="201"/>
      <c r="AM419" s="201"/>
      <c r="AN419" s="201"/>
      <c r="AO419" s="202"/>
    </row>
    <row r="420" spans="1:41" s="30" customFormat="1" ht="19" customHeight="1">
      <c r="A420" s="198"/>
      <c r="B420" s="198"/>
      <c r="C420" s="198"/>
      <c r="D420" s="198"/>
      <c r="E420" s="199"/>
      <c r="F420" s="200"/>
      <c r="G420" s="201"/>
      <c r="H420" s="201"/>
      <c r="I420" s="201"/>
      <c r="J420" s="201"/>
      <c r="K420" s="200"/>
      <c r="L420" s="201"/>
      <c r="M420" s="201"/>
      <c r="N420" s="201"/>
      <c r="O420" s="201"/>
      <c r="P420" s="200"/>
      <c r="Q420" s="201"/>
      <c r="R420" s="201"/>
      <c r="S420" s="201"/>
      <c r="T420" s="201"/>
      <c r="U420" s="200"/>
      <c r="V420" s="201"/>
      <c r="W420" s="201"/>
      <c r="X420" s="201"/>
      <c r="Y420" s="201"/>
      <c r="Z420" s="200"/>
      <c r="AA420" s="201"/>
      <c r="AB420" s="201"/>
      <c r="AC420" s="201"/>
      <c r="AD420" s="201"/>
      <c r="AE420" s="200"/>
      <c r="AF420" s="201"/>
      <c r="AG420" s="201"/>
      <c r="AH420" s="201"/>
      <c r="AI420" s="201"/>
      <c r="AJ420" s="200"/>
      <c r="AK420" s="201"/>
      <c r="AL420" s="201"/>
      <c r="AM420" s="201"/>
      <c r="AN420" s="201"/>
      <c r="AO420" s="202"/>
    </row>
    <row r="421" spans="1:41" s="30" customFormat="1" ht="19" customHeight="1">
      <c r="A421" s="198"/>
      <c r="B421" s="198"/>
      <c r="C421" s="198"/>
      <c r="D421" s="198"/>
      <c r="E421" s="199"/>
      <c r="F421" s="200"/>
      <c r="G421" s="201"/>
      <c r="H421" s="201"/>
      <c r="I421" s="201"/>
      <c r="J421" s="201"/>
      <c r="K421" s="200"/>
      <c r="L421" s="201"/>
      <c r="M421" s="201"/>
      <c r="N421" s="201"/>
      <c r="O421" s="201"/>
      <c r="P421" s="200"/>
      <c r="Q421" s="201"/>
      <c r="R421" s="201"/>
      <c r="S421" s="201"/>
      <c r="T421" s="201"/>
      <c r="U421" s="200"/>
      <c r="V421" s="201"/>
      <c r="W421" s="201"/>
      <c r="X421" s="201"/>
      <c r="Y421" s="201"/>
      <c r="Z421" s="200"/>
      <c r="AA421" s="201"/>
      <c r="AB421" s="201"/>
      <c r="AC421" s="201"/>
      <c r="AD421" s="201"/>
      <c r="AE421" s="200"/>
      <c r="AF421" s="201"/>
      <c r="AG421" s="201"/>
      <c r="AH421" s="201"/>
      <c r="AI421" s="201"/>
      <c r="AJ421" s="200"/>
      <c r="AK421" s="201"/>
      <c r="AL421" s="201"/>
      <c r="AM421" s="201"/>
      <c r="AN421" s="201"/>
      <c r="AO421" s="202"/>
    </row>
    <row r="422" spans="1:41" s="30" customFormat="1" ht="19" customHeight="1">
      <c r="A422" s="198"/>
      <c r="B422" s="198"/>
      <c r="C422" s="198"/>
      <c r="D422" s="198"/>
      <c r="E422" s="199"/>
      <c r="F422" s="200"/>
      <c r="G422" s="201"/>
      <c r="H422" s="201"/>
      <c r="I422" s="201"/>
      <c r="J422" s="201"/>
      <c r="K422" s="200"/>
      <c r="L422" s="201"/>
      <c r="M422" s="201"/>
      <c r="N422" s="201"/>
      <c r="O422" s="201"/>
      <c r="P422" s="200"/>
      <c r="Q422" s="201"/>
      <c r="R422" s="201"/>
      <c r="S422" s="201"/>
      <c r="T422" s="201"/>
      <c r="U422" s="200"/>
      <c r="V422" s="201"/>
      <c r="W422" s="201"/>
      <c r="X422" s="201"/>
      <c r="Y422" s="201"/>
      <c r="Z422" s="200"/>
      <c r="AA422" s="201"/>
      <c r="AB422" s="201"/>
      <c r="AC422" s="201"/>
      <c r="AD422" s="201"/>
      <c r="AE422" s="200"/>
      <c r="AF422" s="201"/>
      <c r="AG422" s="201"/>
      <c r="AH422" s="201"/>
      <c r="AI422" s="201"/>
      <c r="AJ422" s="200"/>
      <c r="AK422" s="201"/>
      <c r="AL422" s="201"/>
      <c r="AM422" s="201"/>
      <c r="AN422" s="201"/>
      <c r="AO422" s="202"/>
    </row>
    <row r="423" spans="1:41" s="30" customFormat="1" ht="19" customHeight="1">
      <c r="A423" s="198"/>
      <c r="B423" s="198"/>
      <c r="C423" s="198"/>
      <c r="D423" s="198"/>
      <c r="E423" s="199"/>
      <c r="F423" s="200"/>
      <c r="G423" s="201"/>
      <c r="H423" s="201"/>
      <c r="I423" s="201"/>
      <c r="J423" s="201"/>
      <c r="K423" s="200"/>
      <c r="L423" s="201"/>
      <c r="M423" s="201"/>
      <c r="N423" s="201"/>
      <c r="O423" s="201"/>
      <c r="P423" s="200"/>
      <c r="Q423" s="201"/>
      <c r="R423" s="201"/>
      <c r="S423" s="201"/>
      <c r="T423" s="201"/>
      <c r="U423" s="200"/>
      <c r="V423" s="201"/>
      <c r="W423" s="201"/>
      <c r="X423" s="201"/>
      <c r="Y423" s="201"/>
      <c r="Z423" s="200"/>
      <c r="AA423" s="201"/>
      <c r="AB423" s="201"/>
      <c r="AC423" s="201"/>
      <c r="AD423" s="201"/>
      <c r="AE423" s="200"/>
      <c r="AF423" s="201"/>
      <c r="AG423" s="201"/>
      <c r="AH423" s="201"/>
      <c r="AI423" s="201"/>
      <c r="AJ423" s="200"/>
      <c r="AK423" s="201"/>
      <c r="AL423" s="201"/>
      <c r="AM423" s="201"/>
      <c r="AN423" s="201"/>
      <c r="AO423" s="202"/>
    </row>
    <row r="424" spans="1:41" s="30" customFormat="1" ht="19" customHeight="1">
      <c r="A424" s="198"/>
      <c r="B424" s="198"/>
      <c r="C424" s="198"/>
      <c r="D424" s="198"/>
      <c r="E424" s="199"/>
      <c r="F424" s="200"/>
      <c r="G424" s="201"/>
      <c r="H424" s="201"/>
      <c r="I424" s="201"/>
      <c r="J424" s="201"/>
      <c r="K424" s="200"/>
      <c r="L424" s="201"/>
      <c r="M424" s="201"/>
      <c r="N424" s="201"/>
      <c r="O424" s="201"/>
      <c r="P424" s="200"/>
      <c r="Q424" s="201"/>
      <c r="R424" s="201"/>
      <c r="S424" s="201"/>
      <c r="T424" s="201"/>
      <c r="U424" s="200"/>
      <c r="V424" s="201"/>
      <c r="W424" s="201"/>
      <c r="X424" s="201"/>
      <c r="Y424" s="201"/>
      <c r="Z424" s="200"/>
      <c r="AA424" s="201"/>
      <c r="AB424" s="201"/>
      <c r="AC424" s="201"/>
      <c r="AD424" s="201"/>
      <c r="AE424" s="200"/>
      <c r="AF424" s="201"/>
      <c r="AG424" s="201"/>
      <c r="AH424" s="201"/>
      <c r="AI424" s="201"/>
      <c r="AJ424" s="200"/>
      <c r="AK424" s="201"/>
      <c r="AL424" s="201"/>
      <c r="AM424" s="201"/>
      <c r="AN424" s="201"/>
      <c r="AO424" s="202"/>
    </row>
    <row r="425" spans="1:41" s="30" customFormat="1" ht="19" customHeight="1">
      <c r="A425" s="198"/>
      <c r="B425" s="198"/>
      <c r="C425" s="198"/>
      <c r="D425" s="198"/>
      <c r="E425" s="199"/>
      <c r="F425" s="200"/>
      <c r="G425" s="201"/>
      <c r="H425" s="201"/>
      <c r="I425" s="201"/>
      <c r="J425" s="201"/>
      <c r="K425" s="200"/>
      <c r="L425" s="201"/>
      <c r="M425" s="201"/>
      <c r="N425" s="201"/>
      <c r="O425" s="201"/>
      <c r="P425" s="200"/>
      <c r="Q425" s="201"/>
      <c r="R425" s="201"/>
      <c r="S425" s="201"/>
      <c r="T425" s="201"/>
      <c r="U425" s="200"/>
      <c r="V425" s="201"/>
      <c r="W425" s="201"/>
      <c r="X425" s="201"/>
      <c r="Y425" s="201"/>
      <c r="Z425" s="200"/>
      <c r="AA425" s="201"/>
      <c r="AB425" s="201"/>
      <c r="AC425" s="201"/>
      <c r="AD425" s="201"/>
      <c r="AE425" s="200"/>
      <c r="AF425" s="201"/>
      <c r="AG425" s="201"/>
      <c r="AH425" s="201"/>
      <c r="AI425" s="201"/>
      <c r="AJ425" s="200"/>
      <c r="AK425" s="201"/>
      <c r="AL425" s="201"/>
      <c r="AM425" s="201"/>
      <c r="AN425" s="201"/>
      <c r="AO425" s="202"/>
    </row>
    <row r="426" spans="1:41" s="30" customFormat="1" ht="19" customHeight="1">
      <c r="A426" s="198"/>
      <c r="B426" s="198"/>
      <c r="C426" s="198"/>
      <c r="D426" s="198"/>
      <c r="E426" s="199"/>
      <c r="F426" s="200"/>
      <c r="G426" s="201"/>
      <c r="H426" s="201"/>
      <c r="I426" s="201"/>
      <c r="J426" s="201"/>
      <c r="K426" s="200"/>
      <c r="L426" s="201"/>
      <c r="M426" s="201"/>
      <c r="N426" s="201"/>
      <c r="O426" s="201"/>
      <c r="P426" s="200"/>
      <c r="Q426" s="201"/>
      <c r="R426" s="201"/>
      <c r="S426" s="201"/>
      <c r="T426" s="201"/>
      <c r="U426" s="200"/>
      <c r="V426" s="201"/>
      <c r="W426" s="201"/>
      <c r="X426" s="201"/>
      <c r="Y426" s="201"/>
      <c r="Z426" s="200"/>
      <c r="AA426" s="201"/>
      <c r="AB426" s="201"/>
      <c r="AC426" s="201"/>
      <c r="AD426" s="201"/>
      <c r="AE426" s="200"/>
      <c r="AF426" s="201"/>
      <c r="AG426" s="201"/>
      <c r="AH426" s="201"/>
      <c r="AI426" s="201"/>
      <c r="AJ426" s="200"/>
      <c r="AK426" s="201"/>
      <c r="AL426" s="201"/>
      <c r="AM426" s="201"/>
      <c r="AN426" s="201"/>
      <c r="AO426" s="202"/>
    </row>
    <row r="427" spans="1:41" s="30" customFormat="1" ht="19" customHeight="1">
      <c r="A427" s="198"/>
      <c r="B427" s="198"/>
      <c r="C427" s="198"/>
      <c r="D427" s="198"/>
      <c r="E427" s="199"/>
      <c r="F427" s="200"/>
      <c r="G427" s="201"/>
      <c r="H427" s="201"/>
      <c r="I427" s="201"/>
      <c r="J427" s="201"/>
      <c r="K427" s="200"/>
      <c r="L427" s="201"/>
      <c r="M427" s="201"/>
      <c r="N427" s="201"/>
      <c r="O427" s="201"/>
      <c r="P427" s="200"/>
      <c r="Q427" s="201"/>
      <c r="R427" s="201"/>
      <c r="S427" s="201"/>
      <c r="T427" s="201"/>
      <c r="U427" s="200"/>
      <c r="V427" s="201"/>
      <c r="W427" s="201"/>
      <c r="X427" s="201"/>
      <c r="Y427" s="201"/>
      <c r="Z427" s="200"/>
      <c r="AA427" s="201"/>
      <c r="AB427" s="201"/>
      <c r="AC427" s="201"/>
      <c r="AD427" s="201"/>
      <c r="AE427" s="200"/>
      <c r="AF427" s="201"/>
      <c r="AG427" s="201"/>
      <c r="AH427" s="201"/>
      <c r="AI427" s="201"/>
      <c r="AJ427" s="200"/>
      <c r="AK427" s="201"/>
      <c r="AL427" s="201"/>
      <c r="AM427" s="201"/>
      <c r="AN427" s="201"/>
      <c r="AO427" s="202"/>
    </row>
    <row r="428" spans="1:41" s="30" customFormat="1" ht="19" customHeight="1">
      <c r="A428" s="198"/>
      <c r="B428" s="198"/>
      <c r="C428" s="198"/>
      <c r="D428" s="198"/>
      <c r="E428" s="199"/>
      <c r="F428" s="200"/>
      <c r="G428" s="201"/>
      <c r="H428" s="201"/>
      <c r="I428" s="201"/>
      <c r="J428" s="201"/>
      <c r="K428" s="200"/>
      <c r="L428" s="201"/>
      <c r="M428" s="201"/>
      <c r="N428" s="201"/>
      <c r="O428" s="201"/>
      <c r="P428" s="200"/>
      <c r="Q428" s="201"/>
      <c r="R428" s="201"/>
      <c r="S428" s="201"/>
      <c r="T428" s="201"/>
      <c r="U428" s="200"/>
      <c r="V428" s="201"/>
      <c r="W428" s="201"/>
      <c r="X428" s="201"/>
      <c r="Y428" s="201"/>
      <c r="Z428" s="200"/>
      <c r="AA428" s="201"/>
      <c r="AB428" s="201"/>
      <c r="AC428" s="201"/>
      <c r="AD428" s="201"/>
      <c r="AE428" s="200"/>
      <c r="AF428" s="201"/>
      <c r="AG428" s="201"/>
      <c r="AH428" s="201"/>
      <c r="AI428" s="201"/>
      <c r="AJ428" s="200"/>
      <c r="AK428" s="201"/>
      <c r="AL428" s="201"/>
      <c r="AM428" s="201"/>
      <c r="AN428" s="201"/>
      <c r="AO428" s="202"/>
    </row>
    <row r="429" spans="1:41" s="30" customFormat="1" ht="19" customHeight="1">
      <c r="A429" s="198"/>
      <c r="B429" s="198"/>
      <c r="C429" s="198"/>
      <c r="D429" s="198"/>
      <c r="E429" s="199"/>
      <c r="F429" s="200"/>
      <c r="G429" s="201"/>
      <c r="H429" s="201"/>
      <c r="I429" s="201"/>
      <c r="J429" s="201"/>
      <c r="K429" s="200"/>
      <c r="L429" s="201"/>
      <c r="M429" s="201"/>
      <c r="N429" s="201"/>
      <c r="O429" s="201"/>
      <c r="P429" s="200"/>
      <c r="Q429" s="201"/>
      <c r="R429" s="201"/>
      <c r="S429" s="201"/>
      <c r="T429" s="201"/>
      <c r="U429" s="200"/>
      <c r="V429" s="201"/>
      <c r="W429" s="201"/>
      <c r="X429" s="201"/>
      <c r="Y429" s="201"/>
      <c r="Z429" s="200"/>
      <c r="AA429" s="201"/>
      <c r="AB429" s="201"/>
      <c r="AC429" s="201"/>
      <c r="AD429" s="201"/>
      <c r="AE429" s="200"/>
      <c r="AF429" s="201"/>
      <c r="AG429" s="201"/>
      <c r="AH429" s="201"/>
      <c r="AI429" s="201"/>
      <c r="AJ429" s="200"/>
      <c r="AK429" s="201"/>
      <c r="AL429" s="201"/>
      <c r="AM429" s="201"/>
      <c r="AN429" s="201"/>
      <c r="AO429" s="202"/>
    </row>
    <row r="430" spans="1:41" s="30" customFormat="1" ht="19" customHeight="1">
      <c r="A430" s="198"/>
      <c r="B430" s="198"/>
      <c r="C430" s="198"/>
      <c r="D430" s="198"/>
      <c r="E430" s="199"/>
      <c r="F430" s="200"/>
      <c r="G430" s="201"/>
      <c r="H430" s="201"/>
      <c r="I430" s="201"/>
      <c r="J430" s="201"/>
      <c r="K430" s="200"/>
      <c r="L430" s="201"/>
      <c r="M430" s="201"/>
      <c r="N430" s="201"/>
      <c r="O430" s="201"/>
      <c r="P430" s="200"/>
      <c r="Q430" s="201"/>
      <c r="R430" s="201"/>
      <c r="S430" s="201"/>
      <c r="T430" s="201"/>
      <c r="U430" s="200"/>
      <c r="V430" s="201"/>
      <c r="W430" s="201"/>
      <c r="X430" s="201"/>
      <c r="Y430" s="201"/>
      <c r="Z430" s="200"/>
      <c r="AA430" s="201"/>
      <c r="AB430" s="201"/>
      <c r="AC430" s="201"/>
      <c r="AD430" s="201"/>
      <c r="AE430" s="200"/>
      <c r="AF430" s="201"/>
      <c r="AG430" s="201"/>
      <c r="AH430" s="201"/>
      <c r="AI430" s="201"/>
      <c r="AJ430" s="200"/>
      <c r="AK430" s="201"/>
      <c r="AL430" s="201"/>
      <c r="AM430" s="201"/>
      <c r="AN430" s="201"/>
      <c r="AO430" s="202"/>
    </row>
    <row r="431" spans="1:41" s="30" customFormat="1" ht="19" customHeight="1">
      <c r="A431" s="198"/>
      <c r="B431" s="198"/>
      <c r="C431" s="198"/>
      <c r="D431" s="198"/>
      <c r="E431" s="199"/>
      <c r="F431" s="200"/>
      <c r="G431" s="201"/>
      <c r="H431" s="201"/>
      <c r="I431" s="201"/>
      <c r="J431" s="201"/>
      <c r="K431" s="200"/>
      <c r="L431" s="201"/>
      <c r="M431" s="201"/>
      <c r="N431" s="201"/>
      <c r="O431" s="201"/>
      <c r="P431" s="200"/>
      <c r="Q431" s="201"/>
      <c r="R431" s="201"/>
      <c r="S431" s="201"/>
      <c r="T431" s="201"/>
      <c r="U431" s="200"/>
      <c r="V431" s="201"/>
      <c r="W431" s="201"/>
      <c r="X431" s="201"/>
      <c r="Y431" s="201"/>
      <c r="Z431" s="200"/>
      <c r="AA431" s="201"/>
      <c r="AB431" s="201"/>
      <c r="AC431" s="201"/>
      <c r="AD431" s="201"/>
      <c r="AE431" s="200"/>
      <c r="AF431" s="201"/>
      <c r="AG431" s="201"/>
      <c r="AH431" s="201"/>
      <c r="AI431" s="201"/>
      <c r="AJ431" s="200"/>
      <c r="AK431" s="201"/>
      <c r="AL431" s="201"/>
      <c r="AM431" s="201"/>
      <c r="AN431" s="201"/>
      <c r="AO431" s="202"/>
    </row>
    <row r="432" spans="1:41" s="30" customFormat="1" ht="19" customHeight="1">
      <c r="A432" s="198"/>
      <c r="B432" s="198"/>
      <c r="C432" s="198"/>
      <c r="D432" s="198"/>
      <c r="E432" s="199"/>
      <c r="F432" s="200"/>
      <c r="G432" s="201"/>
      <c r="H432" s="201"/>
      <c r="I432" s="201"/>
      <c r="J432" s="201"/>
      <c r="K432" s="200"/>
      <c r="L432" s="201"/>
      <c r="M432" s="201"/>
      <c r="N432" s="201"/>
      <c r="O432" s="201"/>
      <c r="P432" s="200"/>
      <c r="Q432" s="201"/>
      <c r="R432" s="201"/>
      <c r="S432" s="201"/>
      <c r="T432" s="201"/>
      <c r="U432" s="200"/>
      <c r="V432" s="201"/>
      <c r="W432" s="201"/>
      <c r="X432" s="201"/>
      <c r="Y432" s="201"/>
      <c r="Z432" s="200"/>
      <c r="AA432" s="201"/>
      <c r="AB432" s="201"/>
      <c r="AC432" s="201"/>
      <c r="AD432" s="201"/>
      <c r="AE432" s="200"/>
      <c r="AF432" s="201"/>
      <c r="AG432" s="201"/>
      <c r="AH432" s="201"/>
      <c r="AI432" s="201"/>
      <c r="AJ432" s="200"/>
      <c r="AK432" s="201"/>
      <c r="AL432" s="201"/>
      <c r="AM432" s="201"/>
      <c r="AN432" s="201"/>
      <c r="AO432" s="202"/>
    </row>
    <row r="433" spans="1:41" s="30" customFormat="1" ht="19" customHeight="1">
      <c r="A433" s="198"/>
      <c r="B433" s="198"/>
      <c r="C433" s="198"/>
      <c r="D433" s="198"/>
      <c r="E433" s="199"/>
      <c r="F433" s="200"/>
      <c r="G433" s="201"/>
      <c r="H433" s="201"/>
      <c r="I433" s="201"/>
      <c r="J433" s="201"/>
      <c r="K433" s="200"/>
      <c r="L433" s="201"/>
      <c r="M433" s="201"/>
      <c r="N433" s="201"/>
      <c r="O433" s="201"/>
      <c r="P433" s="200"/>
      <c r="Q433" s="201"/>
      <c r="R433" s="201"/>
      <c r="S433" s="201"/>
      <c r="T433" s="201"/>
      <c r="U433" s="200"/>
      <c r="V433" s="201"/>
      <c r="W433" s="201"/>
      <c r="X433" s="201"/>
      <c r="Y433" s="201"/>
      <c r="Z433" s="200"/>
      <c r="AA433" s="201"/>
      <c r="AB433" s="201"/>
      <c r="AC433" s="201"/>
      <c r="AD433" s="201"/>
      <c r="AE433" s="200"/>
      <c r="AF433" s="201"/>
      <c r="AG433" s="201"/>
      <c r="AH433" s="201"/>
      <c r="AI433" s="201"/>
      <c r="AJ433" s="200"/>
      <c r="AK433" s="201"/>
      <c r="AL433" s="201"/>
      <c r="AM433" s="201"/>
      <c r="AN433" s="201"/>
      <c r="AO433" s="202"/>
    </row>
    <row r="434" spans="1:41" s="30" customFormat="1" ht="19" customHeight="1">
      <c r="A434" s="198"/>
      <c r="B434" s="198"/>
      <c r="C434" s="198"/>
      <c r="D434" s="198"/>
      <c r="E434" s="199"/>
      <c r="F434" s="200"/>
      <c r="G434" s="201"/>
      <c r="H434" s="201"/>
      <c r="I434" s="201"/>
      <c r="J434" s="201"/>
      <c r="K434" s="200"/>
      <c r="L434" s="201"/>
      <c r="M434" s="201"/>
      <c r="N434" s="201"/>
      <c r="O434" s="201"/>
      <c r="P434" s="200"/>
      <c r="Q434" s="201"/>
      <c r="R434" s="201"/>
      <c r="S434" s="201"/>
      <c r="T434" s="201"/>
      <c r="U434" s="200"/>
      <c r="V434" s="201"/>
      <c r="W434" s="201"/>
      <c r="X434" s="201"/>
      <c r="Y434" s="201"/>
      <c r="Z434" s="200"/>
      <c r="AA434" s="201"/>
      <c r="AB434" s="201"/>
      <c r="AC434" s="201"/>
      <c r="AD434" s="201"/>
      <c r="AE434" s="200"/>
      <c r="AF434" s="201"/>
      <c r="AG434" s="201"/>
      <c r="AH434" s="201"/>
      <c r="AI434" s="201"/>
      <c r="AJ434" s="200"/>
      <c r="AK434" s="201"/>
      <c r="AL434" s="201"/>
      <c r="AM434" s="201"/>
      <c r="AN434" s="201"/>
      <c r="AO434" s="202"/>
    </row>
    <row r="435" spans="1:41" s="30" customFormat="1" ht="19" customHeight="1">
      <c r="A435" s="198"/>
      <c r="B435" s="198"/>
      <c r="C435" s="198"/>
      <c r="D435" s="198"/>
      <c r="E435" s="199"/>
      <c r="F435" s="200"/>
      <c r="G435" s="201"/>
      <c r="H435" s="201"/>
      <c r="I435" s="201"/>
      <c r="J435" s="201"/>
      <c r="K435" s="200"/>
      <c r="L435" s="201"/>
      <c r="M435" s="201"/>
      <c r="N435" s="201"/>
      <c r="O435" s="201"/>
      <c r="P435" s="200"/>
      <c r="Q435" s="201"/>
      <c r="R435" s="201"/>
      <c r="S435" s="201"/>
      <c r="T435" s="201"/>
      <c r="U435" s="200"/>
      <c r="V435" s="201"/>
      <c r="W435" s="201"/>
      <c r="X435" s="201"/>
      <c r="Y435" s="201"/>
      <c r="Z435" s="200"/>
      <c r="AA435" s="201"/>
      <c r="AB435" s="201"/>
      <c r="AC435" s="201"/>
      <c r="AD435" s="201"/>
      <c r="AE435" s="200"/>
      <c r="AF435" s="201"/>
      <c r="AG435" s="201"/>
      <c r="AH435" s="201"/>
      <c r="AI435" s="201"/>
      <c r="AJ435" s="200"/>
      <c r="AK435" s="201"/>
      <c r="AL435" s="201"/>
      <c r="AM435" s="201"/>
      <c r="AN435" s="201"/>
      <c r="AO435" s="202"/>
    </row>
    <row r="436" spans="1:41" s="30" customFormat="1" ht="19" customHeight="1">
      <c r="A436" s="198"/>
      <c r="B436" s="198"/>
      <c r="C436" s="198"/>
      <c r="D436" s="198"/>
      <c r="E436" s="199"/>
      <c r="F436" s="200"/>
      <c r="G436" s="201"/>
      <c r="H436" s="201"/>
      <c r="I436" s="201"/>
      <c r="J436" s="201"/>
      <c r="K436" s="200"/>
      <c r="L436" s="201"/>
      <c r="M436" s="201"/>
      <c r="N436" s="201"/>
      <c r="O436" s="201"/>
      <c r="P436" s="200"/>
      <c r="Q436" s="201"/>
      <c r="R436" s="201"/>
      <c r="S436" s="201"/>
      <c r="T436" s="201"/>
      <c r="U436" s="200"/>
      <c r="V436" s="201"/>
      <c r="W436" s="201"/>
      <c r="X436" s="201"/>
      <c r="Y436" s="201"/>
      <c r="Z436" s="200"/>
      <c r="AA436" s="201"/>
      <c r="AB436" s="201"/>
      <c r="AC436" s="201"/>
      <c r="AD436" s="201"/>
      <c r="AE436" s="200"/>
      <c r="AF436" s="201"/>
      <c r="AG436" s="201"/>
      <c r="AH436" s="201"/>
      <c r="AI436" s="201"/>
      <c r="AJ436" s="200"/>
      <c r="AK436" s="201"/>
      <c r="AL436" s="201"/>
      <c r="AM436" s="201"/>
      <c r="AN436" s="201"/>
      <c r="AO436" s="202"/>
    </row>
    <row r="437" spans="1:41" s="30" customFormat="1" ht="19" customHeight="1">
      <c r="A437" s="198"/>
      <c r="B437" s="198"/>
      <c r="C437" s="198"/>
      <c r="D437" s="198"/>
      <c r="E437" s="199"/>
      <c r="F437" s="200"/>
      <c r="G437" s="201"/>
      <c r="H437" s="201"/>
      <c r="I437" s="201"/>
      <c r="J437" s="201"/>
      <c r="K437" s="200"/>
      <c r="L437" s="201"/>
      <c r="M437" s="201"/>
      <c r="N437" s="201"/>
      <c r="O437" s="201"/>
      <c r="P437" s="200"/>
      <c r="Q437" s="201"/>
      <c r="R437" s="201"/>
      <c r="S437" s="201"/>
      <c r="T437" s="201"/>
      <c r="U437" s="200"/>
      <c r="V437" s="201"/>
      <c r="W437" s="201"/>
      <c r="X437" s="201"/>
      <c r="Y437" s="201"/>
      <c r="Z437" s="200"/>
      <c r="AA437" s="201"/>
      <c r="AB437" s="201"/>
      <c r="AC437" s="201"/>
      <c r="AD437" s="201"/>
      <c r="AE437" s="200"/>
      <c r="AF437" s="201"/>
      <c r="AG437" s="201"/>
      <c r="AH437" s="201"/>
      <c r="AI437" s="201"/>
      <c r="AJ437" s="200"/>
      <c r="AK437" s="201"/>
      <c r="AL437" s="201"/>
      <c r="AM437" s="201"/>
      <c r="AN437" s="201"/>
      <c r="AO437" s="202"/>
    </row>
    <row r="438" spans="1:41" s="30" customFormat="1" ht="19" customHeight="1">
      <c r="A438" s="198"/>
      <c r="B438" s="198"/>
      <c r="C438" s="198"/>
      <c r="D438" s="198"/>
      <c r="E438" s="199"/>
      <c r="F438" s="200"/>
      <c r="G438" s="201"/>
      <c r="H438" s="201"/>
      <c r="I438" s="201"/>
      <c r="J438" s="201"/>
      <c r="K438" s="200"/>
      <c r="L438" s="201"/>
      <c r="M438" s="201"/>
      <c r="N438" s="201"/>
      <c r="O438" s="201"/>
      <c r="P438" s="200"/>
      <c r="Q438" s="201"/>
      <c r="R438" s="201"/>
      <c r="S438" s="201"/>
      <c r="T438" s="201"/>
      <c r="U438" s="200"/>
      <c r="V438" s="201"/>
      <c r="W438" s="201"/>
      <c r="X438" s="201"/>
      <c r="Y438" s="201"/>
      <c r="Z438" s="200"/>
      <c r="AA438" s="201"/>
      <c r="AB438" s="201"/>
      <c r="AC438" s="201"/>
      <c r="AD438" s="201"/>
      <c r="AE438" s="200"/>
      <c r="AF438" s="201"/>
      <c r="AG438" s="201"/>
      <c r="AH438" s="201"/>
      <c r="AI438" s="201"/>
      <c r="AJ438" s="200"/>
      <c r="AK438" s="201"/>
      <c r="AL438" s="201"/>
      <c r="AM438" s="201"/>
      <c r="AN438" s="201"/>
      <c r="AO438" s="202"/>
    </row>
    <row r="439" spans="1:41" s="30" customFormat="1" ht="19" customHeight="1">
      <c r="A439" s="198"/>
      <c r="B439" s="198"/>
      <c r="C439" s="198"/>
      <c r="D439" s="198"/>
      <c r="E439" s="199"/>
      <c r="F439" s="200"/>
      <c r="G439" s="201"/>
      <c r="H439" s="201"/>
      <c r="I439" s="201"/>
      <c r="J439" s="201"/>
      <c r="K439" s="200"/>
      <c r="L439" s="201"/>
      <c r="M439" s="201"/>
      <c r="N439" s="201"/>
      <c r="O439" s="201"/>
      <c r="P439" s="200"/>
      <c r="Q439" s="201"/>
      <c r="R439" s="201"/>
      <c r="S439" s="201"/>
      <c r="T439" s="201"/>
      <c r="U439" s="200"/>
      <c r="V439" s="201"/>
      <c r="W439" s="201"/>
      <c r="X439" s="201"/>
      <c r="Y439" s="201"/>
      <c r="Z439" s="200"/>
      <c r="AA439" s="201"/>
      <c r="AB439" s="201"/>
      <c r="AC439" s="201"/>
      <c r="AD439" s="201"/>
      <c r="AE439" s="200"/>
      <c r="AF439" s="201"/>
      <c r="AG439" s="201"/>
      <c r="AH439" s="201"/>
      <c r="AI439" s="201"/>
      <c r="AJ439" s="200"/>
      <c r="AK439" s="201"/>
      <c r="AL439" s="201"/>
      <c r="AM439" s="201"/>
      <c r="AN439" s="201"/>
      <c r="AO439" s="202"/>
    </row>
    <row r="440" spans="1:41" s="30" customFormat="1" ht="19" customHeight="1">
      <c r="A440" s="198"/>
      <c r="B440" s="198"/>
      <c r="C440" s="198"/>
      <c r="D440" s="198"/>
      <c r="E440" s="199"/>
      <c r="F440" s="200"/>
      <c r="G440" s="201"/>
      <c r="H440" s="201"/>
      <c r="I440" s="201"/>
      <c r="J440" s="201"/>
      <c r="K440" s="200"/>
      <c r="L440" s="201"/>
      <c r="M440" s="201"/>
      <c r="N440" s="201"/>
      <c r="O440" s="201"/>
      <c r="P440" s="200"/>
      <c r="Q440" s="201"/>
      <c r="R440" s="201"/>
      <c r="S440" s="201"/>
      <c r="T440" s="201"/>
      <c r="U440" s="200"/>
      <c r="V440" s="201"/>
      <c r="W440" s="201"/>
      <c r="X440" s="201"/>
      <c r="Y440" s="201"/>
      <c r="Z440" s="200"/>
      <c r="AA440" s="201"/>
      <c r="AB440" s="201"/>
      <c r="AC440" s="201"/>
      <c r="AD440" s="201"/>
      <c r="AE440" s="200"/>
      <c r="AF440" s="201"/>
      <c r="AG440" s="201"/>
      <c r="AH440" s="201"/>
      <c r="AI440" s="201"/>
      <c r="AJ440" s="200"/>
      <c r="AK440" s="201"/>
      <c r="AL440" s="201"/>
      <c r="AM440" s="201"/>
      <c r="AN440" s="201"/>
      <c r="AO440" s="202"/>
    </row>
    <row r="441" spans="1:41" s="30" customFormat="1" ht="19" customHeight="1">
      <c r="A441" s="198"/>
      <c r="B441" s="198"/>
      <c r="C441" s="198"/>
      <c r="D441" s="198"/>
      <c r="E441" s="199"/>
      <c r="F441" s="200"/>
      <c r="G441" s="201"/>
      <c r="H441" s="201"/>
      <c r="I441" s="201"/>
      <c r="J441" s="201"/>
      <c r="K441" s="200"/>
      <c r="L441" s="201"/>
      <c r="M441" s="201"/>
      <c r="N441" s="201"/>
      <c r="O441" s="201"/>
      <c r="P441" s="200"/>
      <c r="Q441" s="201"/>
      <c r="R441" s="201"/>
      <c r="S441" s="201"/>
      <c r="T441" s="201"/>
      <c r="U441" s="200"/>
      <c r="V441" s="201"/>
      <c r="W441" s="201"/>
      <c r="X441" s="201"/>
      <c r="Y441" s="201"/>
      <c r="Z441" s="200"/>
      <c r="AA441" s="201"/>
      <c r="AB441" s="201"/>
      <c r="AC441" s="201"/>
      <c r="AD441" s="201"/>
      <c r="AE441" s="200"/>
      <c r="AF441" s="201"/>
      <c r="AG441" s="201"/>
      <c r="AH441" s="201"/>
      <c r="AI441" s="201"/>
      <c r="AJ441" s="200"/>
      <c r="AK441" s="201"/>
      <c r="AL441" s="201"/>
      <c r="AM441" s="201"/>
      <c r="AN441" s="201"/>
      <c r="AO441" s="202"/>
    </row>
    <row r="442" spans="1:41" s="30" customFormat="1" ht="19" customHeight="1">
      <c r="A442" s="198"/>
      <c r="B442" s="198"/>
      <c r="C442" s="198"/>
      <c r="D442" s="198"/>
      <c r="E442" s="199"/>
      <c r="F442" s="200"/>
      <c r="G442" s="201"/>
      <c r="H442" s="201"/>
      <c r="I442" s="201"/>
      <c r="J442" s="201"/>
      <c r="K442" s="200"/>
      <c r="L442" s="201"/>
      <c r="M442" s="201"/>
      <c r="N442" s="201"/>
      <c r="O442" s="201"/>
      <c r="P442" s="200"/>
      <c r="Q442" s="201"/>
      <c r="R442" s="201"/>
      <c r="S442" s="201"/>
      <c r="T442" s="201"/>
      <c r="U442" s="200"/>
      <c r="V442" s="201"/>
      <c r="W442" s="201"/>
      <c r="X442" s="201"/>
      <c r="Y442" s="201"/>
      <c r="Z442" s="200"/>
      <c r="AA442" s="201"/>
      <c r="AB442" s="201"/>
      <c r="AC442" s="201"/>
      <c r="AD442" s="201"/>
      <c r="AE442" s="200"/>
      <c r="AF442" s="201"/>
      <c r="AG442" s="201"/>
      <c r="AH442" s="201"/>
      <c r="AI442" s="201"/>
      <c r="AJ442" s="200"/>
      <c r="AK442" s="201"/>
      <c r="AL442" s="201"/>
      <c r="AM442" s="201"/>
      <c r="AN442" s="201"/>
      <c r="AO442" s="202"/>
    </row>
    <row r="443" spans="1:41" s="30" customFormat="1" ht="19" customHeight="1">
      <c r="A443" s="198"/>
      <c r="B443" s="198"/>
      <c r="C443" s="198"/>
      <c r="D443" s="198"/>
      <c r="E443" s="199"/>
      <c r="F443" s="200"/>
      <c r="G443" s="201"/>
      <c r="H443" s="201"/>
      <c r="I443" s="201"/>
      <c r="J443" s="201"/>
      <c r="K443" s="200"/>
      <c r="L443" s="201"/>
      <c r="M443" s="201"/>
      <c r="N443" s="201"/>
      <c r="O443" s="201"/>
      <c r="P443" s="200"/>
      <c r="Q443" s="201"/>
      <c r="R443" s="201"/>
      <c r="S443" s="201"/>
      <c r="T443" s="201"/>
      <c r="U443" s="200"/>
      <c r="V443" s="201"/>
      <c r="W443" s="201"/>
      <c r="X443" s="201"/>
      <c r="Y443" s="201"/>
      <c r="Z443" s="200"/>
      <c r="AA443" s="201"/>
      <c r="AB443" s="201"/>
      <c r="AC443" s="201"/>
      <c r="AD443" s="201"/>
      <c r="AE443" s="200"/>
      <c r="AF443" s="201"/>
      <c r="AG443" s="201"/>
      <c r="AH443" s="201"/>
      <c r="AI443" s="201"/>
      <c r="AJ443" s="200"/>
      <c r="AK443" s="201"/>
      <c r="AL443" s="201"/>
      <c r="AM443" s="201"/>
      <c r="AN443" s="201"/>
      <c r="AO443" s="202"/>
    </row>
    <row r="444" spans="1:41" s="30" customFormat="1" ht="19" customHeight="1">
      <c r="A444" s="198"/>
      <c r="B444" s="198"/>
      <c r="C444" s="198"/>
      <c r="D444" s="198"/>
      <c r="E444" s="199"/>
      <c r="F444" s="200"/>
      <c r="G444" s="201"/>
      <c r="H444" s="201"/>
      <c r="I444" s="201"/>
      <c r="J444" s="201"/>
      <c r="K444" s="200"/>
      <c r="L444" s="201"/>
      <c r="M444" s="201"/>
      <c r="N444" s="201"/>
      <c r="O444" s="201"/>
      <c r="P444" s="200"/>
      <c r="Q444" s="201"/>
      <c r="R444" s="201"/>
      <c r="S444" s="201"/>
      <c r="T444" s="201"/>
      <c r="U444" s="200"/>
      <c r="V444" s="201"/>
      <c r="W444" s="201"/>
      <c r="X444" s="201"/>
      <c r="Y444" s="201"/>
      <c r="Z444" s="200"/>
      <c r="AA444" s="201"/>
      <c r="AB444" s="201"/>
      <c r="AC444" s="201"/>
      <c r="AD444" s="201"/>
      <c r="AE444" s="200"/>
      <c r="AF444" s="201"/>
      <c r="AG444" s="201"/>
      <c r="AH444" s="201"/>
      <c r="AI444" s="201"/>
      <c r="AJ444" s="200"/>
      <c r="AK444" s="201"/>
      <c r="AL444" s="201"/>
      <c r="AM444" s="201"/>
      <c r="AN444" s="201"/>
      <c r="AO444" s="202"/>
    </row>
    <row r="445" spans="1:41" s="30" customFormat="1" ht="19" customHeight="1">
      <c r="A445" s="198"/>
      <c r="B445" s="198"/>
      <c r="C445" s="198"/>
      <c r="D445" s="198"/>
      <c r="E445" s="199"/>
      <c r="F445" s="200"/>
      <c r="G445" s="201"/>
      <c r="H445" s="201"/>
      <c r="I445" s="201"/>
      <c r="J445" s="201"/>
      <c r="K445" s="200"/>
      <c r="L445" s="201"/>
      <c r="M445" s="201"/>
      <c r="N445" s="201"/>
      <c r="O445" s="201"/>
      <c r="P445" s="200"/>
      <c r="Q445" s="201"/>
      <c r="R445" s="201"/>
      <c r="S445" s="201"/>
      <c r="T445" s="201"/>
      <c r="U445" s="200"/>
      <c r="V445" s="201"/>
      <c r="W445" s="201"/>
      <c r="X445" s="201"/>
      <c r="Y445" s="201"/>
      <c r="Z445" s="200"/>
      <c r="AA445" s="201"/>
      <c r="AB445" s="201"/>
      <c r="AC445" s="201"/>
      <c r="AD445" s="201"/>
      <c r="AE445" s="200"/>
      <c r="AF445" s="201"/>
      <c r="AG445" s="201"/>
      <c r="AH445" s="201"/>
      <c r="AI445" s="201"/>
      <c r="AJ445" s="200"/>
      <c r="AK445" s="201"/>
      <c r="AL445" s="201"/>
      <c r="AM445" s="201"/>
      <c r="AN445" s="201"/>
      <c r="AO445" s="202"/>
    </row>
    <row r="446" spans="1:41" s="30" customFormat="1" ht="19" customHeight="1">
      <c r="A446" s="198"/>
      <c r="B446" s="198"/>
      <c r="C446" s="198"/>
      <c r="D446" s="198"/>
      <c r="E446" s="199"/>
      <c r="F446" s="200"/>
      <c r="G446" s="201"/>
      <c r="H446" s="201"/>
      <c r="I446" s="201"/>
      <c r="J446" s="201"/>
      <c r="K446" s="200"/>
      <c r="L446" s="201"/>
      <c r="M446" s="201"/>
      <c r="N446" s="201"/>
      <c r="O446" s="201"/>
      <c r="P446" s="200"/>
      <c r="Q446" s="201"/>
      <c r="R446" s="201"/>
      <c r="S446" s="201"/>
      <c r="T446" s="201"/>
      <c r="U446" s="200"/>
      <c r="V446" s="201"/>
      <c r="W446" s="201"/>
      <c r="X446" s="201"/>
      <c r="Y446" s="201"/>
      <c r="Z446" s="200"/>
      <c r="AA446" s="201"/>
      <c r="AB446" s="201"/>
      <c r="AC446" s="201"/>
      <c r="AD446" s="201"/>
      <c r="AE446" s="200"/>
      <c r="AF446" s="201"/>
      <c r="AG446" s="201"/>
      <c r="AH446" s="201"/>
      <c r="AI446" s="201"/>
      <c r="AJ446" s="200"/>
      <c r="AK446" s="201"/>
      <c r="AL446" s="201"/>
      <c r="AM446" s="201"/>
      <c r="AN446" s="201"/>
      <c r="AO446" s="202"/>
    </row>
    <row r="447" spans="1:41" s="30" customFormat="1" ht="19" customHeight="1">
      <c r="A447" s="198"/>
      <c r="B447" s="198"/>
      <c r="C447" s="198"/>
      <c r="D447" s="198"/>
      <c r="E447" s="199"/>
      <c r="F447" s="200"/>
      <c r="G447" s="201"/>
      <c r="H447" s="201"/>
      <c r="I447" s="201"/>
      <c r="J447" s="201"/>
      <c r="K447" s="200"/>
      <c r="L447" s="201"/>
      <c r="M447" s="201"/>
      <c r="N447" s="201"/>
      <c r="O447" s="201"/>
      <c r="P447" s="200"/>
      <c r="Q447" s="201"/>
      <c r="R447" s="201"/>
      <c r="S447" s="201"/>
      <c r="T447" s="201"/>
      <c r="U447" s="200"/>
      <c r="V447" s="201"/>
      <c r="W447" s="201"/>
      <c r="X447" s="201"/>
      <c r="Y447" s="201"/>
      <c r="Z447" s="200"/>
      <c r="AA447" s="201"/>
      <c r="AB447" s="201"/>
      <c r="AC447" s="201"/>
      <c r="AD447" s="201"/>
      <c r="AE447" s="200"/>
      <c r="AF447" s="201"/>
      <c r="AG447" s="201"/>
      <c r="AH447" s="201"/>
      <c r="AI447" s="201"/>
      <c r="AJ447" s="200"/>
      <c r="AK447" s="201"/>
      <c r="AL447" s="201"/>
      <c r="AM447" s="201"/>
      <c r="AN447" s="201"/>
      <c r="AO447" s="202"/>
    </row>
    <row r="448" spans="1:41" s="30" customFormat="1" ht="19" customHeight="1">
      <c r="A448" s="198"/>
      <c r="B448" s="198"/>
      <c r="C448" s="198"/>
      <c r="D448" s="198"/>
      <c r="E448" s="199"/>
      <c r="F448" s="200"/>
      <c r="G448" s="201"/>
      <c r="H448" s="201"/>
      <c r="I448" s="201"/>
      <c r="J448" s="201"/>
      <c r="K448" s="200"/>
      <c r="L448" s="201"/>
      <c r="M448" s="201"/>
      <c r="N448" s="201"/>
      <c r="O448" s="201"/>
      <c r="P448" s="200"/>
      <c r="Q448" s="201"/>
      <c r="R448" s="201"/>
      <c r="S448" s="201"/>
      <c r="T448" s="201"/>
      <c r="U448" s="200"/>
      <c r="V448" s="201"/>
      <c r="W448" s="201"/>
      <c r="X448" s="201"/>
      <c r="Y448" s="201"/>
      <c r="Z448" s="200"/>
      <c r="AA448" s="201"/>
      <c r="AB448" s="201"/>
      <c r="AC448" s="201"/>
      <c r="AD448" s="201"/>
      <c r="AE448" s="200"/>
      <c r="AF448" s="201"/>
      <c r="AG448" s="201"/>
      <c r="AH448" s="201"/>
      <c r="AI448" s="201"/>
      <c r="AJ448" s="200"/>
      <c r="AK448" s="201"/>
      <c r="AL448" s="201"/>
      <c r="AM448" s="201"/>
      <c r="AN448" s="201"/>
      <c r="AO448" s="202"/>
    </row>
    <row r="449" spans="1:41" s="30" customFormat="1" ht="19" customHeight="1">
      <c r="A449" s="198"/>
      <c r="B449" s="198"/>
      <c r="C449" s="198"/>
      <c r="D449" s="198"/>
      <c r="E449" s="199"/>
      <c r="F449" s="200"/>
      <c r="G449" s="201"/>
      <c r="H449" s="201"/>
      <c r="I449" s="201"/>
      <c r="J449" s="201"/>
      <c r="K449" s="200"/>
      <c r="L449" s="201"/>
      <c r="M449" s="201"/>
      <c r="N449" s="201"/>
      <c r="O449" s="201"/>
      <c r="P449" s="200"/>
      <c r="Q449" s="201"/>
      <c r="R449" s="201"/>
      <c r="S449" s="201"/>
      <c r="T449" s="201"/>
      <c r="U449" s="200"/>
      <c r="V449" s="201"/>
      <c r="W449" s="201"/>
      <c r="X449" s="201"/>
      <c r="Y449" s="201"/>
      <c r="Z449" s="200"/>
      <c r="AA449" s="201"/>
      <c r="AB449" s="201"/>
      <c r="AC449" s="201"/>
      <c r="AD449" s="201"/>
      <c r="AE449" s="200"/>
      <c r="AF449" s="201"/>
      <c r="AG449" s="201"/>
      <c r="AH449" s="201"/>
      <c r="AI449" s="201"/>
      <c r="AJ449" s="200"/>
      <c r="AK449" s="201"/>
      <c r="AL449" s="201"/>
      <c r="AM449" s="201"/>
      <c r="AN449" s="201"/>
      <c r="AO449" s="202"/>
    </row>
    <row r="450" spans="1:41" s="30" customFormat="1" ht="19" customHeight="1">
      <c r="A450" s="198"/>
      <c r="B450" s="198"/>
      <c r="C450" s="198"/>
      <c r="D450" s="198"/>
      <c r="E450" s="199"/>
      <c r="F450" s="200"/>
      <c r="G450" s="201"/>
      <c r="H450" s="201"/>
      <c r="I450" s="201"/>
      <c r="J450" s="201"/>
      <c r="K450" s="200"/>
      <c r="L450" s="201"/>
      <c r="M450" s="201"/>
      <c r="N450" s="201"/>
      <c r="O450" s="201"/>
      <c r="P450" s="200"/>
      <c r="Q450" s="201"/>
      <c r="R450" s="201"/>
      <c r="S450" s="201"/>
      <c r="T450" s="201"/>
      <c r="U450" s="200"/>
      <c r="V450" s="201"/>
      <c r="W450" s="201"/>
      <c r="X450" s="201"/>
      <c r="Y450" s="201"/>
      <c r="Z450" s="200"/>
      <c r="AA450" s="201"/>
      <c r="AB450" s="201"/>
      <c r="AC450" s="201"/>
      <c r="AD450" s="201"/>
      <c r="AE450" s="200"/>
      <c r="AF450" s="201"/>
      <c r="AG450" s="201"/>
      <c r="AH450" s="201"/>
      <c r="AI450" s="201"/>
      <c r="AJ450" s="200"/>
      <c r="AK450" s="201"/>
      <c r="AL450" s="201"/>
      <c r="AM450" s="201"/>
      <c r="AN450" s="201"/>
      <c r="AO450" s="202"/>
    </row>
    <row r="451" spans="1:41" s="30" customFormat="1" ht="19" customHeight="1">
      <c r="A451" s="198"/>
      <c r="B451" s="198"/>
      <c r="C451" s="198"/>
      <c r="D451" s="198"/>
      <c r="E451" s="199"/>
      <c r="F451" s="200"/>
      <c r="G451" s="201"/>
      <c r="H451" s="201"/>
      <c r="I451" s="201"/>
      <c r="J451" s="201"/>
      <c r="K451" s="200"/>
      <c r="L451" s="201"/>
      <c r="M451" s="201"/>
      <c r="N451" s="201"/>
      <c r="O451" s="201"/>
      <c r="P451" s="200"/>
      <c r="Q451" s="201"/>
      <c r="R451" s="201"/>
      <c r="S451" s="201"/>
      <c r="T451" s="201"/>
      <c r="U451" s="200"/>
      <c r="V451" s="201"/>
      <c r="W451" s="201"/>
      <c r="X451" s="201"/>
      <c r="Y451" s="201"/>
      <c r="Z451" s="200"/>
      <c r="AA451" s="201"/>
      <c r="AB451" s="201"/>
      <c r="AC451" s="201"/>
      <c r="AD451" s="201"/>
      <c r="AE451" s="200"/>
      <c r="AF451" s="201"/>
      <c r="AG451" s="201"/>
      <c r="AH451" s="201"/>
      <c r="AI451" s="201"/>
      <c r="AJ451" s="200"/>
      <c r="AK451" s="201"/>
      <c r="AL451" s="201"/>
      <c r="AM451" s="201"/>
      <c r="AN451" s="201"/>
      <c r="AO451" s="202"/>
    </row>
    <row r="452" spans="1:41" s="30" customFormat="1" ht="19" customHeight="1">
      <c r="A452" s="198"/>
      <c r="B452" s="198"/>
      <c r="C452" s="198"/>
      <c r="D452" s="198"/>
      <c r="E452" s="199"/>
      <c r="F452" s="200"/>
      <c r="G452" s="201"/>
      <c r="H452" s="201"/>
      <c r="I452" s="201"/>
      <c r="J452" s="201"/>
      <c r="K452" s="200"/>
      <c r="L452" s="201"/>
      <c r="M452" s="201"/>
      <c r="N452" s="201"/>
      <c r="O452" s="201"/>
      <c r="P452" s="200"/>
      <c r="Q452" s="201"/>
      <c r="R452" s="201"/>
      <c r="S452" s="201"/>
      <c r="T452" s="201"/>
      <c r="U452" s="200"/>
      <c r="V452" s="201"/>
      <c r="W452" s="201"/>
      <c r="X452" s="201"/>
      <c r="Y452" s="201"/>
      <c r="Z452" s="200"/>
      <c r="AA452" s="201"/>
      <c r="AB452" s="201"/>
      <c r="AC452" s="201"/>
      <c r="AD452" s="201"/>
      <c r="AE452" s="200"/>
      <c r="AF452" s="201"/>
      <c r="AG452" s="201"/>
      <c r="AH452" s="201"/>
      <c r="AI452" s="201"/>
      <c r="AJ452" s="200"/>
      <c r="AK452" s="201"/>
      <c r="AL452" s="201"/>
      <c r="AM452" s="201"/>
      <c r="AN452" s="201"/>
      <c r="AO452" s="202"/>
    </row>
    <row r="453" spans="1:41" s="30" customFormat="1" ht="19" customHeight="1">
      <c r="A453" s="198"/>
      <c r="B453" s="198"/>
      <c r="C453" s="198"/>
      <c r="D453" s="198"/>
      <c r="E453" s="199"/>
      <c r="F453" s="200"/>
      <c r="G453" s="201"/>
      <c r="H453" s="201"/>
      <c r="I453" s="201"/>
      <c r="J453" s="201"/>
      <c r="K453" s="200"/>
      <c r="L453" s="201"/>
      <c r="M453" s="201"/>
      <c r="N453" s="201"/>
      <c r="O453" s="201"/>
      <c r="P453" s="200"/>
      <c r="Q453" s="201"/>
      <c r="R453" s="201"/>
      <c r="S453" s="201"/>
      <c r="T453" s="201"/>
      <c r="U453" s="200"/>
      <c r="V453" s="201"/>
      <c r="W453" s="201"/>
      <c r="X453" s="201"/>
      <c r="Y453" s="201"/>
      <c r="Z453" s="200"/>
      <c r="AA453" s="201"/>
      <c r="AB453" s="201"/>
      <c r="AC453" s="201"/>
      <c r="AD453" s="201"/>
      <c r="AE453" s="200"/>
      <c r="AF453" s="201"/>
      <c r="AG453" s="201"/>
      <c r="AH453" s="201"/>
      <c r="AI453" s="201"/>
      <c r="AJ453" s="200"/>
      <c r="AK453" s="201"/>
      <c r="AL453" s="201"/>
      <c r="AM453" s="201"/>
      <c r="AN453" s="201"/>
      <c r="AO453" s="202"/>
    </row>
    <row r="454" spans="1:41" s="30" customFormat="1" ht="19" customHeight="1">
      <c r="A454" s="198"/>
      <c r="B454" s="198"/>
      <c r="C454" s="198"/>
      <c r="D454" s="198"/>
      <c r="E454" s="199"/>
      <c r="F454" s="200"/>
      <c r="G454" s="201"/>
      <c r="H454" s="201"/>
      <c r="I454" s="201"/>
      <c r="J454" s="201"/>
      <c r="K454" s="200"/>
      <c r="L454" s="201"/>
      <c r="M454" s="201"/>
      <c r="N454" s="201"/>
      <c r="O454" s="201"/>
      <c r="P454" s="200"/>
      <c r="Q454" s="201"/>
      <c r="R454" s="201"/>
      <c r="S454" s="201"/>
      <c r="T454" s="201"/>
      <c r="U454" s="200"/>
      <c r="V454" s="201"/>
      <c r="W454" s="201"/>
      <c r="X454" s="201"/>
      <c r="Y454" s="201"/>
      <c r="Z454" s="200"/>
      <c r="AA454" s="201"/>
      <c r="AB454" s="201"/>
      <c r="AC454" s="201"/>
      <c r="AD454" s="201"/>
      <c r="AE454" s="200"/>
      <c r="AF454" s="201"/>
      <c r="AG454" s="201"/>
      <c r="AH454" s="201"/>
      <c r="AI454" s="201"/>
      <c r="AJ454" s="200"/>
      <c r="AK454" s="201"/>
      <c r="AL454" s="201"/>
      <c r="AM454" s="201"/>
      <c r="AN454" s="201"/>
      <c r="AO454" s="202"/>
    </row>
    <row r="455" spans="1:41" s="30" customFormat="1" ht="19" customHeight="1">
      <c r="A455" s="198"/>
      <c r="B455" s="198"/>
      <c r="C455" s="198"/>
      <c r="D455" s="198"/>
      <c r="E455" s="199"/>
      <c r="F455" s="200"/>
      <c r="G455" s="201"/>
      <c r="H455" s="201"/>
      <c r="I455" s="201"/>
      <c r="J455" s="201"/>
      <c r="K455" s="200"/>
      <c r="L455" s="201"/>
      <c r="M455" s="201"/>
      <c r="N455" s="201"/>
      <c r="O455" s="201"/>
      <c r="P455" s="200"/>
      <c r="Q455" s="201"/>
      <c r="R455" s="201"/>
      <c r="S455" s="201"/>
      <c r="T455" s="201"/>
      <c r="U455" s="200"/>
      <c r="V455" s="201"/>
      <c r="W455" s="201"/>
      <c r="X455" s="201"/>
      <c r="Y455" s="201"/>
      <c r="Z455" s="200"/>
      <c r="AA455" s="201"/>
      <c r="AB455" s="201"/>
      <c r="AC455" s="201"/>
      <c r="AD455" s="201"/>
      <c r="AE455" s="200"/>
      <c r="AF455" s="201"/>
      <c r="AG455" s="201"/>
      <c r="AH455" s="201"/>
      <c r="AI455" s="201"/>
      <c r="AJ455" s="200"/>
      <c r="AK455" s="201"/>
      <c r="AL455" s="201"/>
      <c r="AM455" s="201"/>
      <c r="AN455" s="201"/>
      <c r="AO455" s="202"/>
    </row>
    <row r="456" spans="1:41" s="30" customFormat="1" ht="19" customHeight="1">
      <c r="A456" s="198"/>
      <c r="B456" s="198"/>
      <c r="C456" s="198"/>
      <c r="D456" s="198"/>
      <c r="E456" s="199"/>
      <c r="F456" s="200"/>
      <c r="G456" s="201"/>
      <c r="H456" s="201"/>
      <c r="I456" s="201"/>
      <c r="J456" s="201"/>
      <c r="K456" s="200"/>
      <c r="L456" s="201"/>
      <c r="M456" s="201"/>
      <c r="N456" s="201"/>
      <c r="O456" s="201"/>
      <c r="P456" s="200"/>
      <c r="Q456" s="201"/>
      <c r="R456" s="201"/>
      <c r="S456" s="201"/>
      <c r="T456" s="201"/>
      <c r="U456" s="200"/>
      <c r="V456" s="201"/>
      <c r="W456" s="201"/>
      <c r="X456" s="201"/>
      <c r="Y456" s="201"/>
      <c r="Z456" s="200"/>
      <c r="AA456" s="201"/>
      <c r="AB456" s="201"/>
      <c r="AC456" s="201"/>
      <c r="AD456" s="201"/>
      <c r="AE456" s="200"/>
      <c r="AF456" s="201"/>
      <c r="AG456" s="201"/>
      <c r="AH456" s="201"/>
      <c r="AI456" s="201"/>
      <c r="AJ456" s="200"/>
      <c r="AK456" s="201"/>
      <c r="AL456" s="201"/>
      <c r="AM456" s="201"/>
      <c r="AN456" s="201"/>
      <c r="AO456" s="202"/>
    </row>
    <row r="457" spans="1:41" s="30" customFormat="1" ht="19" customHeight="1">
      <c r="A457" s="198"/>
      <c r="B457" s="198"/>
      <c r="C457" s="198"/>
      <c r="D457" s="198"/>
      <c r="E457" s="199"/>
      <c r="F457" s="200"/>
      <c r="G457" s="201"/>
      <c r="H457" s="201"/>
      <c r="I457" s="201"/>
      <c r="J457" s="201"/>
      <c r="K457" s="200"/>
      <c r="L457" s="201"/>
      <c r="M457" s="201"/>
      <c r="N457" s="201"/>
      <c r="O457" s="201"/>
      <c r="P457" s="200"/>
      <c r="Q457" s="201"/>
      <c r="R457" s="201"/>
      <c r="S457" s="201"/>
      <c r="T457" s="201"/>
      <c r="U457" s="200"/>
      <c r="V457" s="201"/>
      <c r="W457" s="201"/>
      <c r="X457" s="201"/>
      <c r="Y457" s="201"/>
      <c r="Z457" s="200"/>
      <c r="AA457" s="201"/>
      <c r="AB457" s="201"/>
      <c r="AC457" s="201"/>
      <c r="AD457" s="201"/>
      <c r="AE457" s="200"/>
      <c r="AF457" s="201"/>
      <c r="AG457" s="201"/>
      <c r="AH457" s="201"/>
      <c r="AI457" s="201"/>
      <c r="AJ457" s="200"/>
      <c r="AK457" s="201"/>
      <c r="AL457" s="201"/>
      <c r="AM457" s="201"/>
      <c r="AN457" s="201"/>
      <c r="AO457" s="202"/>
    </row>
    <row r="458" spans="1:41" s="30" customFormat="1" ht="19" customHeight="1">
      <c r="A458" s="198"/>
      <c r="B458" s="198"/>
      <c r="C458" s="198"/>
      <c r="D458" s="198"/>
      <c r="E458" s="199"/>
      <c r="F458" s="200"/>
      <c r="G458" s="201"/>
      <c r="H458" s="201"/>
      <c r="I458" s="201"/>
      <c r="J458" s="201"/>
      <c r="K458" s="200"/>
      <c r="L458" s="201"/>
      <c r="M458" s="201"/>
      <c r="N458" s="201"/>
      <c r="O458" s="201"/>
      <c r="P458" s="200"/>
      <c r="Q458" s="201"/>
      <c r="R458" s="201"/>
      <c r="S458" s="201"/>
      <c r="T458" s="201"/>
      <c r="U458" s="200"/>
      <c r="V458" s="201"/>
      <c r="W458" s="201"/>
      <c r="X458" s="201"/>
      <c r="Y458" s="201"/>
      <c r="Z458" s="200"/>
      <c r="AA458" s="201"/>
      <c r="AB458" s="201"/>
      <c r="AC458" s="201"/>
      <c r="AD458" s="201"/>
      <c r="AE458" s="200"/>
      <c r="AF458" s="201"/>
      <c r="AG458" s="201"/>
      <c r="AH458" s="201"/>
      <c r="AI458" s="201"/>
      <c r="AJ458" s="200"/>
      <c r="AK458" s="201"/>
      <c r="AL458" s="201"/>
      <c r="AM458" s="201"/>
      <c r="AN458" s="201"/>
      <c r="AO458" s="202"/>
    </row>
    <row r="459" spans="1:41" s="30" customFormat="1" ht="19" customHeight="1">
      <c r="A459" s="198"/>
      <c r="B459" s="198"/>
      <c r="C459" s="198"/>
      <c r="D459" s="198"/>
      <c r="E459" s="199"/>
      <c r="F459" s="200"/>
      <c r="G459" s="201"/>
      <c r="H459" s="201"/>
      <c r="I459" s="201"/>
      <c r="J459" s="201"/>
      <c r="K459" s="200"/>
      <c r="L459" s="201"/>
      <c r="M459" s="201"/>
      <c r="N459" s="201"/>
      <c r="O459" s="201"/>
      <c r="P459" s="200"/>
      <c r="Q459" s="201"/>
      <c r="R459" s="201"/>
      <c r="S459" s="201"/>
      <c r="T459" s="201"/>
      <c r="U459" s="200"/>
      <c r="V459" s="201"/>
      <c r="W459" s="201"/>
      <c r="X459" s="201"/>
      <c r="Y459" s="201"/>
      <c r="Z459" s="200"/>
      <c r="AA459" s="201"/>
      <c r="AB459" s="201"/>
      <c r="AC459" s="201"/>
      <c r="AD459" s="201"/>
      <c r="AE459" s="200"/>
      <c r="AF459" s="201"/>
      <c r="AG459" s="201"/>
      <c r="AH459" s="201"/>
      <c r="AI459" s="201"/>
      <c r="AJ459" s="200"/>
      <c r="AK459" s="201"/>
      <c r="AL459" s="201"/>
      <c r="AM459" s="201"/>
      <c r="AN459" s="201"/>
      <c r="AO459" s="202"/>
    </row>
    <row r="460" spans="1:41" s="30" customFormat="1" ht="19" customHeight="1">
      <c r="A460" s="198"/>
      <c r="B460" s="198"/>
      <c r="C460" s="198"/>
      <c r="D460" s="198"/>
      <c r="E460" s="199"/>
      <c r="F460" s="200"/>
      <c r="G460" s="201"/>
      <c r="H460" s="201"/>
      <c r="I460" s="201"/>
      <c r="J460" s="201"/>
      <c r="K460" s="200"/>
      <c r="L460" s="201"/>
      <c r="M460" s="201"/>
      <c r="N460" s="201"/>
      <c r="O460" s="201"/>
      <c r="P460" s="200"/>
      <c r="Q460" s="201"/>
      <c r="R460" s="201"/>
      <c r="S460" s="201"/>
      <c r="T460" s="201"/>
      <c r="U460" s="200"/>
      <c r="V460" s="201"/>
      <c r="W460" s="201"/>
      <c r="X460" s="201"/>
      <c r="Y460" s="201"/>
      <c r="Z460" s="200"/>
      <c r="AA460" s="201"/>
      <c r="AB460" s="201"/>
      <c r="AC460" s="201"/>
      <c r="AD460" s="201"/>
      <c r="AE460" s="200"/>
      <c r="AF460" s="201"/>
      <c r="AG460" s="201"/>
      <c r="AH460" s="201"/>
      <c r="AI460" s="201"/>
      <c r="AJ460" s="200"/>
      <c r="AK460" s="201"/>
      <c r="AL460" s="201"/>
      <c r="AM460" s="201"/>
      <c r="AN460" s="201"/>
      <c r="AO460" s="202"/>
    </row>
    <row r="461" spans="1:41" s="30" customFormat="1" ht="19" customHeight="1">
      <c r="A461" s="198"/>
      <c r="B461" s="198"/>
      <c r="C461" s="198"/>
      <c r="D461" s="198"/>
      <c r="E461" s="199"/>
      <c r="F461" s="200"/>
      <c r="G461" s="201"/>
      <c r="H461" s="201"/>
      <c r="I461" s="201"/>
      <c r="J461" s="201"/>
      <c r="K461" s="200"/>
      <c r="L461" s="201"/>
      <c r="M461" s="201"/>
      <c r="N461" s="201"/>
      <c r="O461" s="201"/>
      <c r="P461" s="200"/>
      <c r="Q461" s="201"/>
      <c r="R461" s="201"/>
      <c r="S461" s="201"/>
      <c r="T461" s="201"/>
      <c r="U461" s="200"/>
      <c r="V461" s="201"/>
      <c r="W461" s="201"/>
      <c r="X461" s="201"/>
      <c r="Y461" s="201"/>
      <c r="Z461" s="200"/>
      <c r="AA461" s="201"/>
      <c r="AB461" s="201"/>
      <c r="AC461" s="201"/>
      <c r="AD461" s="201"/>
      <c r="AE461" s="200"/>
      <c r="AF461" s="201"/>
      <c r="AG461" s="201"/>
      <c r="AH461" s="201"/>
      <c r="AI461" s="201"/>
      <c r="AJ461" s="200"/>
      <c r="AK461" s="201"/>
      <c r="AL461" s="201"/>
      <c r="AM461" s="201"/>
      <c r="AN461" s="201"/>
      <c r="AO461" s="202"/>
    </row>
    <row r="462" spans="1:41" s="30" customFormat="1" ht="19" customHeight="1">
      <c r="A462" s="198"/>
      <c r="B462" s="198"/>
      <c r="C462" s="198"/>
      <c r="D462" s="198"/>
      <c r="E462" s="199"/>
      <c r="F462" s="200"/>
      <c r="G462" s="201"/>
      <c r="H462" s="201"/>
      <c r="I462" s="201"/>
      <c r="J462" s="201"/>
      <c r="K462" s="200"/>
      <c r="L462" s="201"/>
      <c r="M462" s="201"/>
      <c r="N462" s="201"/>
      <c r="O462" s="201"/>
      <c r="P462" s="200"/>
      <c r="Q462" s="201"/>
      <c r="R462" s="201"/>
      <c r="S462" s="201"/>
      <c r="T462" s="201"/>
      <c r="U462" s="200"/>
      <c r="V462" s="201"/>
      <c r="W462" s="201"/>
      <c r="X462" s="201"/>
      <c r="Y462" s="201"/>
      <c r="Z462" s="200"/>
      <c r="AA462" s="201"/>
      <c r="AB462" s="201"/>
      <c r="AC462" s="201"/>
      <c r="AD462" s="201"/>
      <c r="AE462" s="200"/>
      <c r="AF462" s="201"/>
      <c r="AG462" s="201"/>
      <c r="AH462" s="201"/>
      <c r="AI462" s="201"/>
      <c r="AJ462" s="200"/>
      <c r="AK462" s="201"/>
      <c r="AL462" s="201"/>
      <c r="AM462" s="201"/>
      <c r="AN462" s="201"/>
      <c r="AO462" s="202"/>
    </row>
    <row r="463" spans="1:41" s="30" customFormat="1" ht="19" customHeight="1">
      <c r="A463" s="198"/>
      <c r="B463" s="198"/>
      <c r="C463" s="198"/>
      <c r="D463" s="198"/>
      <c r="E463" s="199"/>
      <c r="F463" s="200"/>
      <c r="G463" s="201"/>
      <c r="H463" s="201"/>
      <c r="I463" s="201"/>
      <c r="J463" s="201"/>
      <c r="K463" s="200"/>
      <c r="L463" s="201"/>
      <c r="M463" s="201"/>
      <c r="N463" s="201"/>
      <c r="O463" s="201"/>
      <c r="P463" s="200"/>
      <c r="Q463" s="201"/>
      <c r="R463" s="201"/>
      <c r="S463" s="201"/>
      <c r="T463" s="201"/>
      <c r="U463" s="200"/>
      <c r="V463" s="201"/>
      <c r="W463" s="201"/>
      <c r="X463" s="201"/>
      <c r="Y463" s="201"/>
      <c r="Z463" s="200"/>
      <c r="AA463" s="201"/>
      <c r="AB463" s="201"/>
      <c r="AC463" s="201"/>
      <c r="AD463" s="201"/>
      <c r="AE463" s="200"/>
      <c r="AF463" s="201"/>
      <c r="AG463" s="201"/>
      <c r="AH463" s="201"/>
      <c r="AI463" s="201"/>
      <c r="AJ463" s="200"/>
      <c r="AK463" s="201"/>
      <c r="AL463" s="201"/>
      <c r="AM463" s="201"/>
      <c r="AN463" s="201"/>
      <c r="AO463" s="202"/>
    </row>
    <row r="464" spans="1:41" s="30" customFormat="1" ht="19" customHeight="1">
      <c r="A464" s="198"/>
      <c r="B464" s="198"/>
      <c r="C464" s="198"/>
      <c r="D464" s="198"/>
      <c r="E464" s="199"/>
      <c r="F464" s="200"/>
      <c r="G464" s="201"/>
      <c r="H464" s="201"/>
      <c r="I464" s="201"/>
      <c r="J464" s="201"/>
      <c r="K464" s="200"/>
      <c r="L464" s="201"/>
      <c r="M464" s="201"/>
      <c r="N464" s="201"/>
      <c r="O464" s="201"/>
      <c r="P464" s="200"/>
      <c r="Q464" s="201"/>
      <c r="R464" s="201"/>
      <c r="S464" s="201"/>
      <c r="T464" s="201"/>
      <c r="U464" s="200"/>
      <c r="V464" s="201"/>
      <c r="W464" s="201"/>
      <c r="X464" s="201"/>
      <c r="Y464" s="201"/>
      <c r="Z464" s="200"/>
      <c r="AA464" s="201"/>
      <c r="AB464" s="201"/>
      <c r="AC464" s="201"/>
      <c r="AD464" s="201"/>
      <c r="AE464" s="200"/>
      <c r="AF464" s="201"/>
      <c r="AG464" s="201"/>
      <c r="AH464" s="201"/>
      <c r="AI464" s="201"/>
      <c r="AJ464" s="200"/>
      <c r="AK464" s="201"/>
      <c r="AL464" s="201"/>
      <c r="AM464" s="201"/>
      <c r="AN464" s="201"/>
      <c r="AO464" s="202"/>
    </row>
    <row r="465" spans="1:41" s="30" customFormat="1" ht="19" customHeight="1">
      <c r="A465" s="198"/>
      <c r="B465" s="198"/>
      <c r="C465" s="198"/>
      <c r="D465" s="198"/>
      <c r="E465" s="199"/>
      <c r="F465" s="200"/>
      <c r="G465" s="201"/>
      <c r="H465" s="201"/>
      <c r="I465" s="201"/>
      <c r="J465" s="201"/>
      <c r="K465" s="200"/>
      <c r="L465" s="201"/>
      <c r="M465" s="201"/>
      <c r="N465" s="201"/>
      <c r="O465" s="201"/>
      <c r="P465" s="200"/>
      <c r="Q465" s="201"/>
      <c r="R465" s="201"/>
      <c r="S465" s="201"/>
      <c r="T465" s="201"/>
      <c r="U465" s="200"/>
      <c r="V465" s="201"/>
      <c r="W465" s="201"/>
      <c r="X465" s="201"/>
      <c r="Y465" s="201"/>
      <c r="Z465" s="200"/>
      <c r="AA465" s="201"/>
      <c r="AB465" s="201"/>
      <c r="AC465" s="201"/>
      <c r="AD465" s="201"/>
      <c r="AE465" s="200"/>
      <c r="AF465" s="201"/>
      <c r="AG465" s="201"/>
      <c r="AH465" s="201"/>
      <c r="AI465" s="201"/>
      <c r="AJ465" s="200"/>
      <c r="AK465" s="201"/>
      <c r="AL465" s="201"/>
      <c r="AM465" s="201"/>
      <c r="AN465" s="201"/>
      <c r="AO465" s="202"/>
    </row>
    <row r="466" spans="1:41" s="30" customFormat="1" ht="19" customHeight="1">
      <c r="A466" s="198"/>
      <c r="B466" s="198"/>
      <c r="C466" s="198"/>
      <c r="D466" s="198"/>
      <c r="E466" s="199"/>
      <c r="F466" s="200"/>
      <c r="G466" s="201"/>
      <c r="H466" s="201"/>
      <c r="I466" s="201"/>
      <c r="J466" s="201"/>
      <c r="K466" s="200"/>
      <c r="L466" s="201"/>
      <c r="M466" s="201"/>
      <c r="N466" s="201"/>
      <c r="O466" s="201"/>
      <c r="P466" s="200"/>
      <c r="Q466" s="201"/>
      <c r="R466" s="201"/>
      <c r="S466" s="201"/>
      <c r="T466" s="201"/>
      <c r="U466" s="200"/>
      <c r="V466" s="201"/>
      <c r="W466" s="201"/>
      <c r="X466" s="201"/>
      <c r="Y466" s="201"/>
      <c r="Z466" s="200"/>
      <c r="AA466" s="201"/>
      <c r="AB466" s="201"/>
      <c r="AC466" s="201"/>
      <c r="AD466" s="201"/>
      <c r="AE466" s="200"/>
      <c r="AF466" s="201"/>
      <c r="AG466" s="201"/>
      <c r="AH466" s="201"/>
      <c r="AI466" s="201"/>
      <c r="AJ466" s="200"/>
      <c r="AK466" s="201"/>
      <c r="AL466" s="201"/>
      <c r="AM466" s="201"/>
      <c r="AN466" s="201"/>
      <c r="AO466" s="202"/>
    </row>
    <row r="467" spans="1:41" s="30" customFormat="1" ht="19" customHeight="1">
      <c r="A467" s="198"/>
      <c r="B467" s="198"/>
      <c r="C467" s="198"/>
      <c r="D467" s="198"/>
      <c r="E467" s="199"/>
      <c r="F467" s="200"/>
      <c r="G467" s="201"/>
      <c r="H467" s="201"/>
      <c r="I467" s="201"/>
      <c r="J467" s="201"/>
      <c r="K467" s="200"/>
      <c r="L467" s="201"/>
      <c r="M467" s="201"/>
      <c r="N467" s="201"/>
      <c r="O467" s="201"/>
      <c r="P467" s="200"/>
      <c r="Q467" s="201"/>
      <c r="R467" s="201"/>
      <c r="S467" s="201"/>
      <c r="T467" s="201"/>
      <c r="U467" s="200"/>
      <c r="V467" s="201"/>
      <c r="W467" s="201"/>
      <c r="X467" s="201"/>
      <c r="Y467" s="201"/>
      <c r="Z467" s="200"/>
      <c r="AA467" s="201"/>
      <c r="AB467" s="201"/>
      <c r="AC467" s="201"/>
      <c r="AD467" s="201"/>
      <c r="AE467" s="200"/>
      <c r="AF467" s="201"/>
      <c r="AG467" s="201"/>
      <c r="AH467" s="201"/>
      <c r="AI467" s="201"/>
      <c r="AJ467" s="200"/>
      <c r="AK467" s="201"/>
      <c r="AL467" s="201"/>
      <c r="AM467" s="201"/>
      <c r="AN467" s="201"/>
      <c r="AO467" s="202"/>
    </row>
    <row r="468" spans="1:41" s="30" customFormat="1" ht="19" customHeight="1">
      <c r="A468" s="198"/>
      <c r="B468" s="198"/>
      <c r="C468" s="198"/>
      <c r="D468" s="198"/>
      <c r="E468" s="199"/>
      <c r="F468" s="200"/>
      <c r="G468" s="201"/>
      <c r="H468" s="201"/>
      <c r="I468" s="201"/>
      <c r="J468" s="201"/>
      <c r="K468" s="200"/>
      <c r="L468" s="201"/>
      <c r="M468" s="201"/>
      <c r="N468" s="201"/>
      <c r="O468" s="201"/>
      <c r="P468" s="200"/>
      <c r="Q468" s="201"/>
      <c r="R468" s="201"/>
      <c r="S468" s="201"/>
      <c r="T468" s="201"/>
      <c r="U468" s="200"/>
      <c r="V468" s="201"/>
      <c r="W468" s="201"/>
      <c r="X468" s="201"/>
      <c r="Y468" s="201"/>
      <c r="Z468" s="200"/>
      <c r="AA468" s="201"/>
      <c r="AB468" s="201"/>
      <c r="AC468" s="201"/>
      <c r="AD468" s="201"/>
      <c r="AE468" s="200"/>
      <c r="AF468" s="201"/>
      <c r="AG468" s="201"/>
      <c r="AH468" s="201"/>
      <c r="AI468" s="201"/>
      <c r="AJ468" s="200"/>
      <c r="AK468" s="201"/>
      <c r="AL468" s="201"/>
      <c r="AM468" s="201"/>
      <c r="AN468" s="201"/>
      <c r="AO468" s="202"/>
    </row>
    <row r="469" spans="1:41" s="30" customFormat="1" ht="19" customHeight="1">
      <c r="A469" s="198"/>
      <c r="B469" s="198"/>
      <c r="C469" s="198"/>
      <c r="D469" s="198"/>
      <c r="E469" s="199"/>
      <c r="F469" s="200"/>
      <c r="G469" s="201"/>
      <c r="H469" s="201"/>
      <c r="I469" s="201"/>
      <c r="J469" s="201"/>
      <c r="K469" s="200"/>
      <c r="L469" s="201"/>
      <c r="M469" s="201"/>
      <c r="N469" s="201"/>
      <c r="O469" s="201"/>
      <c r="P469" s="200"/>
      <c r="Q469" s="201"/>
      <c r="R469" s="201"/>
      <c r="S469" s="201"/>
      <c r="T469" s="201"/>
      <c r="U469" s="200"/>
      <c r="V469" s="201"/>
      <c r="W469" s="201"/>
      <c r="X469" s="201"/>
      <c r="Y469" s="201"/>
      <c r="Z469" s="200"/>
      <c r="AA469" s="201"/>
      <c r="AB469" s="201"/>
      <c r="AC469" s="201"/>
      <c r="AD469" s="201"/>
      <c r="AE469" s="200"/>
      <c r="AF469" s="201"/>
      <c r="AG469" s="201"/>
      <c r="AH469" s="201"/>
      <c r="AI469" s="201"/>
      <c r="AJ469" s="200"/>
      <c r="AK469" s="201"/>
      <c r="AL469" s="201"/>
      <c r="AM469" s="201"/>
      <c r="AN469" s="201"/>
      <c r="AO469" s="202"/>
    </row>
    <row r="470" spans="1:41" s="30" customFormat="1" ht="19" customHeight="1">
      <c r="A470" s="198"/>
      <c r="B470" s="198"/>
      <c r="C470" s="198"/>
      <c r="D470" s="198"/>
      <c r="E470" s="199"/>
      <c r="F470" s="200"/>
      <c r="G470" s="201"/>
      <c r="H470" s="201"/>
      <c r="I470" s="201"/>
      <c r="J470" s="201"/>
      <c r="K470" s="200"/>
      <c r="L470" s="201"/>
      <c r="M470" s="201"/>
      <c r="N470" s="201"/>
      <c r="O470" s="201"/>
      <c r="P470" s="200"/>
      <c r="Q470" s="201"/>
      <c r="R470" s="201"/>
      <c r="S470" s="201"/>
      <c r="T470" s="201"/>
      <c r="U470" s="200"/>
      <c r="V470" s="201"/>
      <c r="W470" s="201"/>
      <c r="X470" s="201"/>
      <c r="Y470" s="201"/>
      <c r="Z470" s="200"/>
      <c r="AA470" s="201"/>
      <c r="AB470" s="201"/>
      <c r="AC470" s="201"/>
      <c r="AD470" s="201"/>
      <c r="AE470" s="200"/>
      <c r="AF470" s="201"/>
      <c r="AG470" s="201"/>
      <c r="AH470" s="201"/>
      <c r="AI470" s="201"/>
      <c r="AJ470" s="200"/>
      <c r="AK470" s="201"/>
      <c r="AL470" s="201"/>
      <c r="AM470" s="201"/>
      <c r="AN470" s="201"/>
      <c r="AO470" s="202"/>
    </row>
    <row r="471" spans="1:41" s="30" customFormat="1" ht="19" customHeight="1">
      <c r="A471" s="198"/>
      <c r="B471" s="198"/>
      <c r="C471" s="198"/>
      <c r="D471" s="198"/>
      <c r="E471" s="199"/>
      <c r="F471" s="200"/>
      <c r="G471" s="201"/>
      <c r="H471" s="201"/>
      <c r="I471" s="201"/>
      <c r="J471" s="201"/>
      <c r="K471" s="200"/>
      <c r="L471" s="201"/>
      <c r="M471" s="201"/>
      <c r="N471" s="201"/>
      <c r="O471" s="201"/>
      <c r="P471" s="200"/>
      <c r="Q471" s="201"/>
      <c r="R471" s="201"/>
      <c r="S471" s="201"/>
      <c r="T471" s="201"/>
      <c r="U471" s="200"/>
      <c r="V471" s="201"/>
      <c r="W471" s="201"/>
      <c r="X471" s="201"/>
      <c r="Y471" s="201"/>
      <c r="Z471" s="200"/>
      <c r="AA471" s="201"/>
      <c r="AB471" s="201"/>
      <c r="AC471" s="201"/>
      <c r="AD471" s="201"/>
      <c r="AE471" s="200"/>
      <c r="AF471" s="201"/>
      <c r="AG471" s="201"/>
      <c r="AH471" s="201"/>
      <c r="AI471" s="201"/>
      <c r="AJ471" s="200"/>
      <c r="AK471" s="201"/>
      <c r="AL471" s="201"/>
      <c r="AM471" s="201"/>
      <c r="AN471" s="201"/>
      <c r="AO471" s="202"/>
    </row>
    <row r="472" spans="1:41" s="30" customFormat="1" ht="19" customHeight="1">
      <c r="A472" s="198"/>
      <c r="B472" s="198"/>
      <c r="C472" s="198"/>
      <c r="D472" s="198"/>
      <c r="E472" s="199"/>
      <c r="F472" s="200"/>
      <c r="G472" s="201"/>
      <c r="H472" s="201"/>
      <c r="I472" s="201"/>
      <c r="J472" s="201"/>
      <c r="K472" s="200"/>
      <c r="L472" s="201"/>
      <c r="M472" s="201"/>
      <c r="N472" s="201"/>
      <c r="O472" s="201"/>
      <c r="P472" s="200"/>
      <c r="Q472" s="201"/>
      <c r="R472" s="201"/>
      <c r="S472" s="201"/>
      <c r="T472" s="201"/>
      <c r="U472" s="200"/>
      <c r="V472" s="201"/>
      <c r="W472" s="201"/>
      <c r="X472" s="201"/>
      <c r="Y472" s="201"/>
      <c r="Z472" s="200"/>
      <c r="AA472" s="201"/>
      <c r="AB472" s="201"/>
      <c r="AC472" s="201"/>
      <c r="AD472" s="201"/>
      <c r="AE472" s="200"/>
      <c r="AF472" s="201"/>
      <c r="AG472" s="201"/>
      <c r="AH472" s="201"/>
      <c r="AI472" s="201"/>
      <c r="AJ472" s="200"/>
      <c r="AK472" s="201"/>
      <c r="AL472" s="201"/>
      <c r="AM472" s="201"/>
      <c r="AN472" s="201"/>
      <c r="AO472" s="202"/>
    </row>
    <row r="473" spans="1:41" s="30" customFormat="1" ht="19" customHeight="1">
      <c r="A473" s="198"/>
      <c r="B473" s="198"/>
      <c r="C473" s="198"/>
      <c r="D473" s="198"/>
      <c r="E473" s="199"/>
      <c r="F473" s="200"/>
      <c r="G473" s="201"/>
      <c r="H473" s="201"/>
      <c r="I473" s="201"/>
      <c r="J473" s="201"/>
      <c r="K473" s="200"/>
      <c r="L473" s="201"/>
      <c r="M473" s="201"/>
      <c r="N473" s="201"/>
      <c r="O473" s="201"/>
      <c r="P473" s="200"/>
      <c r="Q473" s="201"/>
      <c r="R473" s="201"/>
      <c r="S473" s="201"/>
      <c r="T473" s="201"/>
      <c r="U473" s="200"/>
      <c r="V473" s="201"/>
      <c r="W473" s="201"/>
      <c r="X473" s="201"/>
      <c r="Y473" s="201"/>
      <c r="Z473" s="200"/>
      <c r="AA473" s="201"/>
      <c r="AB473" s="201"/>
      <c r="AC473" s="201"/>
      <c r="AD473" s="201"/>
      <c r="AE473" s="200"/>
      <c r="AF473" s="201"/>
      <c r="AG473" s="201"/>
      <c r="AH473" s="201"/>
      <c r="AI473" s="201"/>
      <c r="AJ473" s="200"/>
      <c r="AK473" s="201"/>
      <c r="AL473" s="201"/>
      <c r="AM473" s="201"/>
      <c r="AN473" s="201"/>
      <c r="AO473" s="202"/>
    </row>
    <row r="474" spans="1:41" s="30" customFormat="1" ht="19" customHeight="1">
      <c r="A474" s="198"/>
      <c r="B474" s="198"/>
      <c r="C474" s="198"/>
      <c r="D474" s="198"/>
      <c r="E474" s="199"/>
      <c r="F474" s="200"/>
      <c r="G474" s="201"/>
      <c r="H474" s="201"/>
      <c r="I474" s="201"/>
      <c r="J474" s="201"/>
      <c r="K474" s="200"/>
      <c r="L474" s="201"/>
      <c r="M474" s="201"/>
      <c r="N474" s="201"/>
      <c r="O474" s="201"/>
      <c r="P474" s="200"/>
      <c r="Q474" s="201"/>
      <c r="R474" s="201"/>
      <c r="S474" s="201"/>
      <c r="T474" s="201"/>
      <c r="U474" s="200"/>
      <c r="V474" s="201"/>
      <c r="W474" s="201"/>
      <c r="X474" s="201"/>
      <c r="Y474" s="201"/>
      <c r="Z474" s="200"/>
      <c r="AA474" s="201"/>
      <c r="AB474" s="201"/>
      <c r="AC474" s="201"/>
      <c r="AD474" s="201"/>
      <c r="AE474" s="200"/>
      <c r="AF474" s="201"/>
      <c r="AG474" s="201"/>
      <c r="AH474" s="201"/>
      <c r="AI474" s="201"/>
      <c r="AJ474" s="200"/>
      <c r="AK474" s="201"/>
      <c r="AL474" s="201"/>
      <c r="AM474" s="201"/>
      <c r="AN474" s="201"/>
      <c r="AO474" s="202"/>
    </row>
    <row r="475" spans="1:41" s="30" customFormat="1" ht="19" customHeight="1">
      <c r="A475" s="198"/>
      <c r="B475" s="198"/>
      <c r="C475" s="198"/>
      <c r="D475" s="198"/>
      <c r="E475" s="199"/>
      <c r="F475" s="200"/>
      <c r="G475" s="201"/>
      <c r="H475" s="201"/>
      <c r="I475" s="201"/>
      <c r="J475" s="201"/>
      <c r="K475" s="200"/>
      <c r="L475" s="201"/>
      <c r="M475" s="201"/>
      <c r="N475" s="201"/>
      <c r="O475" s="201"/>
      <c r="P475" s="200"/>
      <c r="Q475" s="201"/>
      <c r="R475" s="201"/>
      <c r="S475" s="201"/>
      <c r="T475" s="201"/>
      <c r="U475" s="200"/>
      <c r="V475" s="201"/>
      <c r="W475" s="201"/>
      <c r="X475" s="201"/>
      <c r="Y475" s="201"/>
      <c r="Z475" s="200"/>
      <c r="AA475" s="201"/>
      <c r="AB475" s="201"/>
      <c r="AC475" s="201"/>
      <c r="AD475" s="201"/>
      <c r="AE475" s="200"/>
      <c r="AF475" s="201"/>
      <c r="AG475" s="201"/>
      <c r="AH475" s="201"/>
      <c r="AI475" s="201"/>
      <c r="AJ475" s="200"/>
      <c r="AK475" s="201"/>
      <c r="AL475" s="201"/>
      <c r="AM475" s="201"/>
      <c r="AN475" s="201"/>
      <c r="AO475" s="202"/>
    </row>
    <row r="476" spans="1:41" s="30" customFormat="1" ht="19" customHeight="1">
      <c r="A476" s="198"/>
      <c r="B476" s="198"/>
      <c r="C476" s="198"/>
      <c r="D476" s="198"/>
      <c r="E476" s="199"/>
      <c r="F476" s="200"/>
      <c r="G476" s="201"/>
      <c r="H476" s="201"/>
      <c r="I476" s="201"/>
      <c r="J476" s="201"/>
      <c r="K476" s="200"/>
      <c r="L476" s="201"/>
      <c r="M476" s="201"/>
      <c r="N476" s="201"/>
      <c r="O476" s="201"/>
      <c r="P476" s="200"/>
      <c r="Q476" s="201"/>
      <c r="R476" s="201"/>
      <c r="S476" s="201"/>
      <c r="T476" s="201"/>
      <c r="U476" s="200"/>
      <c r="V476" s="201"/>
      <c r="W476" s="201"/>
      <c r="X476" s="201"/>
      <c r="Y476" s="201"/>
      <c r="Z476" s="200"/>
      <c r="AA476" s="201"/>
      <c r="AB476" s="201"/>
      <c r="AC476" s="201"/>
      <c r="AD476" s="201"/>
      <c r="AE476" s="200"/>
      <c r="AF476" s="201"/>
      <c r="AG476" s="201"/>
      <c r="AH476" s="201"/>
      <c r="AI476" s="201"/>
      <c r="AJ476" s="200"/>
      <c r="AK476" s="201"/>
      <c r="AL476" s="201"/>
      <c r="AM476" s="201"/>
      <c r="AN476" s="201"/>
      <c r="AO476" s="202"/>
    </row>
    <row r="477" spans="1:41" s="30" customFormat="1" ht="19" customHeight="1">
      <c r="A477" s="198"/>
      <c r="B477" s="198"/>
      <c r="C477" s="198"/>
      <c r="D477" s="198"/>
      <c r="E477" s="199"/>
      <c r="F477" s="200"/>
      <c r="G477" s="201"/>
      <c r="H477" s="201"/>
      <c r="I477" s="201"/>
      <c r="J477" s="201"/>
      <c r="K477" s="200"/>
      <c r="L477" s="201"/>
      <c r="M477" s="201"/>
      <c r="N477" s="201"/>
      <c r="O477" s="201"/>
      <c r="P477" s="200"/>
      <c r="Q477" s="201"/>
      <c r="R477" s="201"/>
      <c r="S477" s="201"/>
      <c r="T477" s="201"/>
      <c r="U477" s="200"/>
      <c r="V477" s="201"/>
      <c r="W477" s="201"/>
      <c r="X477" s="201"/>
      <c r="Y477" s="201"/>
      <c r="Z477" s="200"/>
      <c r="AA477" s="201"/>
      <c r="AB477" s="201"/>
      <c r="AC477" s="201"/>
      <c r="AD477" s="201"/>
      <c r="AE477" s="200"/>
      <c r="AF477" s="201"/>
      <c r="AG477" s="201"/>
      <c r="AH477" s="201"/>
      <c r="AI477" s="201"/>
      <c r="AJ477" s="200"/>
      <c r="AK477" s="201"/>
      <c r="AL477" s="201"/>
      <c r="AM477" s="201"/>
      <c r="AN477" s="201"/>
      <c r="AO477" s="202"/>
    </row>
    <row r="478" spans="1:41" s="30" customFormat="1" ht="19" customHeight="1">
      <c r="A478" s="198"/>
      <c r="B478" s="198"/>
      <c r="C478" s="198"/>
      <c r="D478" s="198"/>
      <c r="E478" s="199"/>
      <c r="F478" s="200"/>
      <c r="G478" s="201"/>
      <c r="H478" s="201"/>
      <c r="I478" s="201"/>
      <c r="J478" s="201"/>
      <c r="K478" s="200"/>
      <c r="L478" s="201"/>
      <c r="M478" s="201"/>
      <c r="N478" s="201"/>
      <c r="O478" s="201"/>
      <c r="P478" s="200"/>
      <c r="Q478" s="201"/>
      <c r="R478" s="201"/>
      <c r="S478" s="201"/>
      <c r="T478" s="201"/>
      <c r="U478" s="200"/>
      <c r="V478" s="201"/>
      <c r="W478" s="201"/>
      <c r="X478" s="201"/>
      <c r="Y478" s="201"/>
      <c r="Z478" s="200"/>
      <c r="AA478" s="201"/>
      <c r="AB478" s="201"/>
      <c r="AC478" s="201"/>
      <c r="AD478" s="201"/>
      <c r="AE478" s="200"/>
      <c r="AF478" s="201"/>
      <c r="AG478" s="201"/>
      <c r="AH478" s="201"/>
      <c r="AI478" s="201"/>
      <c r="AJ478" s="200"/>
      <c r="AK478" s="201"/>
      <c r="AL478" s="201"/>
      <c r="AM478" s="201"/>
      <c r="AN478" s="201"/>
      <c r="AO478" s="202"/>
    </row>
    <row r="479" spans="1:41" s="30" customFormat="1" ht="19" customHeight="1">
      <c r="A479" s="198"/>
      <c r="B479" s="198"/>
      <c r="C479" s="198"/>
      <c r="D479" s="198"/>
      <c r="E479" s="199"/>
      <c r="F479" s="200"/>
      <c r="G479" s="201"/>
      <c r="H479" s="201"/>
      <c r="I479" s="201"/>
      <c r="J479" s="201"/>
      <c r="K479" s="200"/>
      <c r="L479" s="201"/>
      <c r="M479" s="201"/>
      <c r="N479" s="201"/>
      <c r="O479" s="201"/>
      <c r="P479" s="200"/>
      <c r="Q479" s="201"/>
      <c r="R479" s="201"/>
      <c r="S479" s="201"/>
      <c r="T479" s="201"/>
      <c r="U479" s="200"/>
      <c r="V479" s="201"/>
      <c r="W479" s="201"/>
      <c r="X479" s="201"/>
      <c r="Y479" s="201"/>
      <c r="Z479" s="200"/>
      <c r="AA479" s="201"/>
      <c r="AB479" s="201"/>
      <c r="AC479" s="201"/>
      <c r="AD479" s="201"/>
      <c r="AE479" s="200"/>
      <c r="AF479" s="201"/>
      <c r="AG479" s="201"/>
      <c r="AH479" s="201"/>
      <c r="AI479" s="201"/>
      <c r="AJ479" s="200"/>
      <c r="AK479" s="201"/>
      <c r="AL479" s="201"/>
      <c r="AM479" s="201"/>
      <c r="AN479" s="201"/>
      <c r="AO479" s="202"/>
    </row>
    <row r="480" spans="1:41" s="30" customFormat="1" ht="19" customHeight="1">
      <c r="A480" s="198"/>
      <c r="B480" s="198"/>
      <c r="C480" s="198"/>
      <c r="D480" s="198"/>
      <c r="E480" s="199"/>
      <c r="F480" s="200"/>
      <c r="G480" s="201"/>
      <c r="H480" s="201"/>
      <c r="I480" s="201"/>
      <c r="J480" s="201"/>
      <c r="K480" s="200"/>
      <c r="L480" s="201"/>
      <c r="M480" s="201"/>
      <c r="N480" s="201"/>
      <c r="O480" s="201"/>
      <c r="P480" s="200"/>
      <c r="Q480" s="201"/>
      <c r="R480" s="201"/>
      <c r="S480" s="201"/>
      <c r="T480" s="201"/>
      <c r="U480" s="200"/>
      <c r="V480" s="201"/>
      <c r="W480" s="201"/>
      <c r="X480" s="201"/>
      <c r="Y480" s="201"/>
      <c r="Z480" s="200"/>
      <c r="AA480" s="201"/>
      <c r="AB480" s="201"/>
      <c r="AC480" s="201"/>
      <c r="AD480" s="201"/>
      <c r="AE480" s="200"/>
      <c r="AF480" s="201"/>
      <c r="AG480" s="201"/>
      <c r="AH480" s="201"/>
      <c r="AI480" s="201"/>
      <c r="AJ480" s="200"/>
      <c r="AK480" s="201"/>
      <c r="AL480" s="201"/>
      <c r="AM480" s="201"/>
      <c r="AN480" s="201"/>
      <c r="AO480" s="202"/>
    </row>
    <row r="481" spans="1:41" s="30" customFormat="1" ht="19" customHeight="1">
      <c r="A481" s="198"/>
      <c r="B481" s="198"/>
      <c r="C481" s="198"/>
      <c r="D481" s="198"/>
      <c r="E481" s="199"/>
      <c r="F481" s="200"/>
      <c r="G481" s="201"/>
      <c r="H481" s="201"/>
      <c r="I481" s="201"/>
      <c r="J481" s="201"/>
      <c r="K481" s="200"/>
      <c r="L481" s="201"/>
      <c r="M481" s="201"/>
      <c r="N481" s="201"/>
      <c r="O481" s="201"/>
      <c r="P481" s="200"/>
      <c r="Q481" s="201"/>
      <c r="R481" s="201"/>
      <c r="S481" s="201"/>
      <c r="T481" s="201"/>
      <c r="U481" s="200"/>
      <c r="V481" s="201"/>
      <c r="W481" s="201"/>
      <c r="X481" s="201"/>
      <c r="Y481" s="201"/>
      <c r="Z481" s="200"/>
      <c r="AA481" s="201"/>
      <c r="AB481" s="201"/>
      <c r="AC481" s="201"/>
      <c r="AD481" s="201"/>
      <c r="AE481" s="200"/>
      <c r="AF481" s="201"/>
      <c r="AG481" s="201"/>
      <c r="AH481" s="201"/>
      <c r="AI481" s="201"/>
      <c r="AJ481" s="200"/>
      <c r="AK481" s="201"/>
      <c r="AL481" s="201"/>
      <c r="AM481" s="201"/>
      <c r="AN481" s="201"/>
      <c r="AO481" s="202"/>
    </row>
    <row r="482" spans="1:41" s="30" customFormat="1" ht="19" customHeight="1">
      <c r="A482" s="198"/>
      <c r="B482" s="198"/>
      <c r="C482" s="198"/>
      <c r="D482" s="198"/>
      <c r="E482" s="199"/>
      <c r="F482" s="200"/>
      <c r="G482" s="201"/>
      <c r="H482" s="201"/>
      <c r="I482" s="201"/>
      <c r="J482" s="201"/>
      <c r="K482" s="200"/>
      <c r="L482" s="201"/>
      <c r="M482" s="201"/>
      <c r="N482" s="201"/>
      <c r="O482" s="201"/>
      <c r="P482" s="200"/>
      <c r="Q482" s="201"/>
      <c r="R482" s="201"/>
      <c r="S482" s="201"/>
      <c r="T482" s="201"/>
      <c r="U482" s="200"/>
      <c r="V482" s="201"/>
      <c r="W482" s="201"/>
      <c r="X482" s="201"/>
      <c r="Y482" s="201"/>
      <c r="Z482" s="200"/>
      <c r="AA482" s="201"/>
      <c r="AB482" s="201"/>
      <c r="AC482" s="201"/>
      <c r="AD482" s="201"/>
      <c r="AE482" s="200"/>
      <c r="AF482" s="201"/>
      <c r="AG482" s="201"/>
      <c r="AH482" s="201"/>
      <c r="AI482" s="201"/>
      <c r="AJ482" s="200"/>
      <c r="AK482" s="201"/>
      <c r="AL482" s="201"/>
      <c r="AM482" s="201"/>
      <c r="AN482" s="201"/>
      <c r="AO482" s="202"/>
    </row>
    <row r="483" spans="1:41" s="30" customFormat="1" ht="19" customHeight="1">
      <c r="A483" s="198"/>
      <c r="B483" s="198"/>
      <c r="C483" s="198"/>
      <c r="D483" s="198"/>
      <c r="E483" s="199"/>
      <c r="F483" s="200"/>
      <c r="G483" s="201"/>
      <c r="H483" s="201"/>
      <c r="I483" s="201"/>
      <c r="J483" s="201"/>
      <c r="K483" s="200"/>
      <c r="L483" s="201"/>
      <c r="M483" s="201"/>
      <c r="N483" s="201"/>
      <c r="O483" s="201"/>
      <c r="P483" s="200"/>
      <c r="Q483" s="201"/>
      <c r="R483" s="201"/>
      <c r="S483" s="201"/>
      <c r="T483" s="201"/>
      <c r="U483" s="200"/>
      <c r="V483" s="201"/>
      <c r="W483" s="201"/>
      <c r="X483" s="201"/>
      <c r="Y483" s="201"/>
      <c r="Z483" s="200"/>
      <c r="AA483" s="201"/>
      <c r="AB483" s="201"/>
      <c r="AC483" s="201"/>
      <c r="AD483" s="201"/>
      <c r="AE483" s="200"/>
      <c r="AF483" s="201"/>
      <c r="AG483" s="201"/>
      <c r="AH483" s="201"/>
      <c r="AI483" s="201"/>
      <c r="AJ483" s="200"/>
      <c r="AK483" s="201"/>
      <c r="AL483" s="201"/>
      <c r="AM483" s="201"/>
      <c r="AN483" s="201"/>
      <c r="AO483" s="202"/>
    </row>
    <row r="484" spans="1:41" s="30" customFormat="1" ht="19" customHeight="1">
      <c r="A484" s="198"/>
      <c r="B484" s="198"/>
      <c r="C484" s="198"/>
      <c r="D484" s="198"/>
      <c r="E484" s="199"/>
      <c r="F484" s="200"/>
      <c r="G484" s="201"/>
      <c r="H484" s="201"/>
      <c r="I484" s="201"/>
      <c r="J484" s="201"/>
      <c r="K484" s="200"/>
      <c r="L484" s="201"/>
      <c r="M484" s="201"/>
      <c r="N484" s="201"/>
      <c r="O484" s="201"/>
      <c r="P484" s="200"/>
      <c r="Q484" s="201"/>
      <c r="R484" s="201"/>
      <c r="S484" s="201"/>
      <c r="T484" s="201"/>
      <c r="U484" s="200"/>
      <c r="V484" s="201"/>
      <c r="W484" s="201"/>
      <c r="X484" s="201"/>
      <c r="Y484" s="201"/>
      <c r="Z484" s="200"/>
      <c r="AA484" s="201"/>
      <c r="AB484" s="201"/>
      <c r="AC484" s="201"/>
      <c r="AD484" s="201"/>
      <c r="AE484" s="200"/>
      <c r="AF484" s="201"/>
      <c r="AG484" s="201"/>
      <c r="AH484" s="201"/>
      <c r="AI484" s="201"/>
      <c r="AJ484" s="200"/>
      <c r="AK484" s="201"/>
      <c r="AL484" s="201"/>
      <c r="AM484" s="201"/>
      <c r="AN484" s="201"/>
      <c r="AO484" s="202"/>
    </row>
    <row r="485" spans="1:41" s="30" customFormat="1" ht="19" customHeight="1">
      <c r="A485" s="198"/>
      <c r="B485" s="198"/>
      <c r="C485" s="198"/>
      <c r="D485" s="198"/>
      <c r="E485" s="199"/>
      <c r="F485" s="200"/>
      <c r="G485" s="201"/>
      <c r="H485" s="201"/>
      <c r="I485" s="201"/>
      <c r="J485" s="201"/>
      <c r="K485" s="200"/>
      <c r="L485" s="201"/>
      <c r="M485" s="201"/>
      <c r="N485" s="201"/>
      <c r="O485" s="201"/>
      <c r="P485" s="200"/>
      <c r="Q485" s="201"/>
      <c r="R485" s="201"/>
      <c r="S485" s="201"/>
      <c r="T485" s="201"/>
      <c r="U485" s="200"/>
      <c r="V485" s="201"/>
      <c r="W485" s="201"/>
      <c r="X485" s="201"/>
      <c r="Y485" s="201"/>
      <c r="Z485" s="200"/>
      <c r="AA485" s="201"/>
      <c r="AB485" s="201"/>
      <c r="AC485" s="201"/>
      <c r="AD485" s="201"/>
      <c r="AE485" s="200"/>
      <c r="AF485" s="201"/>
      <c r="AG485" s="201"/>
      <c r="AH485" s="201"/>
      <c r="AI485" s="201"/>
      <c r="AJ485" s="200"/>
      <c r="AK485" s="201"/>
      <c r="AL485" s="201"/>
      <c r="AM485" s="201"/>
      <c r="AN485" s="201"/>
      <c r="AO485" s="202"/>
    </row>
    <row r="486" spans="1:41" s="30" customFormat="1" ht="19" customHeight="1">
      <c r="A486" s="198"/>
      <c r="B486" s="198"/>
      <c r="C486" s="198"/>
      <c r="D486" s="198"/>
      <c r="E486" s="199"/>
      <c r="F486" s="200"/>
      <c r="G486" s="201"/>
      <c r="H486" s="201"/>
      <c r="I486" s="201"/>
      <c r="J486" s="201"/>
      <c r="K486" s="200"/>
      <c r="L486" s="201"/>
      <c r="M486" s="201"/>
      <c r="N486" s="201"/>
      <c r="O486" s="201"/>
      <c r="P486" s="200"/>
      <c r="Q486" s="201"/>
      <c r="R486" s="201"/>
      <c r="S486" s="201"/>
      <c r="T486" s="201"/>
      <c r="U486" s="200"/>
      <c r="V486" s="201"/>
      <c r="W486" s="201"/>
      <c r="X486" s="201"/>
      <c r="Y486" s="201"/>
      <c r="Z486" s="200"/>
      <c r="AA486" s="201"/>
      <c r="AB486" s="201"/>
      <c r="AC486" s="201"/>
      <c r="AD486" s="201"/>
      <c r="AE486" s="200"/>
      <c r="AF486" s="201"/>
      <c r="AG486" s="201"/>
      <c r="AH486" s="201"/>
      <c r="AI486" s="201"/>
      <c r="AJ486" s="200"/>
      <c r="AK486" s="201"/>
      <c r="AL486" s="201"/>
      <c r="AM486" s="201"/>
      <c r="AN486" s="201"/>
      <c r="AO486" s="202"/>
    </row>
    <row r="487" spans="1:41" s="30" customFormat="1" ht="19" customHeight="1">
      <c r="A487" s="198"/>
      <c r="B487" s="198"/>
      <c r="C487" s="198"/>
      <c r="D487" s="198"/>
      <c r="E487" s="199"/>
      <c r="F487" s="200"/>
      <c r="G487" s="201"/>
      <c r="H487" s="201"/>
      <c r="I487" s="201"/>
      <c r="J487" s="201"/>
      <c r="K487" s="200"/>
      <c r="L487" s="201"/>
      <c r="M487" s="201"/>
      <c r="N487" s="201"/>
      <c r="O487" s="201"/>
      <c r="P487" s="200"/>
      <c r="Q487" s="201"/>
      <c r="R487" s="201"/>
      <c r="S487" s="201"/>
      <c r="T487" s="201"/>
      <c r="U487" s="200"/>
      <c r="V487" s="201"/>
      <c r="W487" s="201"/>
      <c r="X487" s="201"/>
      <c r="Y487" s="201"/>
      <c r="Z487" s="200"/>
      <c r="AA487" s="201"/>
      <c r="AB487" s="201"/>
      <c r="AC487" s="201"/>
      <c r="AD487" s="201"/>
      <c r="AE487" s="200"/>
      <c r="AF487" s="201"/>
      <c r="AG487" s="201"/>
      <c r="AH487" s="201"/>
      <c r="AI487" s="201"/>
      <c r="AJ487" s="200"/>
      <c r="AK487" s="201"/>
      <c r="AL487" s="201"/>
      <c r="AM487" s="201"/>
      <c r="AN487" s="201"/>
      <c r="AO487" s="202"/>
    </row>
    <row r="488" spans="1:41" s="30" customFormat="1" ht="19" customHeight="1">
      <c r="A488" s="198"/>
      <c r="B488" s="198"/>
      <c r="C488" s="198"/>
      <c r="D488" s="198"/>
      <c r="E488" s="199"/>
      <c r="F488" s="200"/>
      <c r="G488" s="201"/>
      <c r="H488" s="201"/>
      <c r="I488" s="201"/>
      <c r="J488" s="201"/>
      <c r="K488" s="200"/>
      <c r="L488" s="201"/>
      <c r="M488" s="201"/>
      <c r="N488" s="201"/>
      <c r="O488" s="201"/>
      <c r="P488" s="200"/>
      <c r="Q488" s="201"/>
      <c r="R488" s="201"/>
      <c r="S488" s="201"/>
      <c r="T488" s="201"/>
      <c r="U488" s="200"/>
      <c r="V488" s="201"/>
      <c r="W488" s="201"/>
      <c r="X488" s="201"/>
      <c r="Y488" s="201"/>
      <c r="Z488" s="200"/>
      <c r="AA488" s="201"/>
      <c r="AB488" s="201"/>
      <c r="AC488" s="201"/>
      <c r="AD488" s="201"/>
      <c r="AE488" s="200"/>
      <c r="AF488" s="201"/>
      <c r="AG488" s="201"/>
      <c r="AH488" s="201"/>
      <c r="AI488" s="201"/>
      <c r="AJ488" s="200"/>
      <c r="AK488" s="201"/>
      <c r="AL488" s="201"/>
      <c r="AM488" s="201"/>
      <c r="AN488" s="201"/>
      <c r="AO488" s="202"/>
    </row>
    <row r="489" spans="1:41" s="30" customFormat="1" ht="19" customHeight="1">
      <c r="A489" s="198"/>
      <c r="B489" s="198"/>
      <c r="C489" s="198"/>
      <c r="D489" s="198"/>
      <c r="E489" s="199"/>
      <c r="F489" s="200"/>
      <c r="G489" s="201"/>
      <c r="H489" s="201"/>
      <c r="I489" s="201"/>
      <c r="J489" s="201"/>
      <c r="K489" s="200"/>
      <c r="L489" s="201"/>
      <c r="M489" s="201"/>
      <c r="N489" s="201"/>
      <c r="O489" s="201"/>
      <c r="P489" s="200"/>
      <c r="Q489" s="201"/>
      <c r="R489" s="201"/>
      <c r="S489" s="201"/>
      <c r="T489" s="201"/>
      <c r="U489" s="200"/>
      <c r="V489" s="201"/>
      <c r="W489" s="201"/>
      <c r="X489" s="201"/>
      <c r="Y489" s="201"/>
      <c r="Z489" s="200"/>
      <c r="AA489" s="201"/>
      <c r="AB489" s="201"/>
      <c r="AC489" s="201"/>
      <c r="AD489" s="201"/>
      <c r="AE489" s="200"/>
      <c r="AF489" s="201"/>
      <c r="AG489" s="201"/>
      <c r="AH489" s="201"/>
      <c r="AI489" s="201"/>
      <c r="AJ489" s="200"/>
      <c r="AK489" s="201"/>
      <c r="AL489" s="201"/>
      <c r="AM489" s="201"/>
      <c r="AN489" s="201"/>
      <c r="AO489" s="202"/>
    </row>
    <row r="490" spans="1:41" s="30" customFormat="1" ht="19" customHeight="1">
      <c r="A490" s="198"/>
      <c r="B490" s="198"/>
      <c r="C490" s="198"/>
      <c r="D490" s="198"/>
      <c r="E490" s="199"/>
      <c r="F490" s="200"/>
      <c r="G490" s="201"/>
      <c r="H490" s="201"/>
      <c r="I490" s="201"/>
      <c r="J490" s="201"/>
      <c r="K490" s="200"/>
      <c r="L490" s="201"/>
      <c r="M490" s="201"/>
      <c r="N490" s="201"/>
      <c r="O490" s="201"/>
      <c r="P490" s="200"/>
      <c r="Q490" s="201"/>
      <c r="R490" s="201"/>
      <c r="S490" s="201"/>
      <c r="T490" s="201"/>
      <c r="U490" s="200"/>
      <c r="V490" s="201"/>
      <c r="W490" s="201"/>
      <c r="X490" s="201"/>
      <c r="Y490" s="201"/>
      <c r="Z490" s="200"/>
      <c r="AA490" s="201"/>
      <c r="AB490" s="201"/>
      <c r="AC490" s="201"/>
      <c r="AD490" s="201"/>
      <c r="AE490" s="200"/>
      <c r="AF490" s="201"/>
      <c r="AG490" s="201"/>
      <c r="AH490" s="201"/>
      <c r="AI490" s="201"/>
      <c r="AJ490" s="200"/>
      <c r="AK490" s="201"/>
      <c r="AL490" s="201"/>
      <c r="AM490" s="201"/>
      <c r="AN490" s="201"/>
      <c r="AO490" s="202"/>
    </row>
    <row r="491" spans="1:41" s="30" customFormat="1" ht="19" customHeight="1">
      <c r="A491" s="198"/>
      <c r="B491" s="198"/>
      <c r="C491" s="198"/>
      <c r="D491" s="198"/>
      <c r="E491" s="199"/>
      <c r="F491" s="200"/>
      <c r="G491" s="201"/>
      <c r="H491" s="201"/>
      <c r="I491" s="201"/>
      <c r="J491" s="201"/>
      <c r="K491" s="200"/>
      <c r="L491" s="201"/>
      <c r="M491" s="201"/>
      <c r="N491" s="201"/>
      <c r="O491" s="201"/>
      <c r="P491" s="200"/>
      <c r="Q491" s="201"/>
      <c r="R491" s="201"/>
      <c r="S491" s="201"/>
      <c r="T491" s="201"/>
      <c r="U491" s="200"/>
      <c r="V491" s="201"/>
      <c r="W491" s="201"/>
      <c r="X491" s="201"/>
      <c r="Y491" s="201"/>
      <c r="Z491" s="200"/>
      <c r="AA491" s="201"/>
      <c r="AB491" s="201"/>
      <c r="AC491" s="201"/>
      <c r="AD491" s="201"/>
      <c r="AE491" s="200"/>
      <c r="AF491" s="201"/>
      <c r="AG491" s="201"/>
      <c r="AH491" s="201"/>
      <c r="AI491" s="201"/>
      <c r="AJ491" s="200"/>
      <c r="AK491" s="201"/>
      <c r="AL491" s="201"/>
      <c r="AM491" s="201"/>
      <c r="AN491" s="201"/>
      <c r="AO491" s="202"/>
    </row>
    <row r="492" spans="1:41" s="30" customFormat="1" ht="19" customHeight="1">
      <c r="A492" s="198"/>
      <c r="B492" s="198"/>
      <c r="C492" s="198"/>
      <c r="D492" s="198"/>
      <c r="E492" s="199"/>
      <c r="F492" s="200"/>
      <c r="G492" s="201"/>
      <c r="H492" s="201"/>
      <c r="I492" s="201"/>
      <c r="J492" s="201"/>
      <c r="K492" s="200"/>
      <c r="L492" s="201"/>
      <c r="M492" s="201"/>
      <c r="N492" s="201"/>
      <c r="O492" s="201"/>
      <c r="P492" s="200"/>
      <c r="Q492" s="201"/>
      <c r="R492" s="201"/>
      <c r="S492" s="201"/>
      <c r="T492" s="201"/>
      <c r="U492" s="200"/>
      <c r="V492" s="201"/>
      <c r="W492" s="201"/>
      <c r="X492" s="201"/>
      <c r="Y492" s="201"/>
      <c r="Z492" s="200"/>
      <c r="AA492" s="201"/>
      <c r="AB492" s="201"/>
      <c r="AC492" s="201"/>
      <c r="AD492" s="201"/>
      <c r="AE492" s="200"/>
      <c r="AF492" s="201"/>
      <c r="AG492" s="201"/>
      <c r="AH492" s="201"/>
      <c r="AI492" s="201"/>
      <c r="AJ492" s="200"/>
      <c r="AK492" s="201"/>
      <c r="AL492" s="201"/>
      <c r="AM492" s="201"/>
      <c r="AN492" s="201"/>
      <c r="AO492" s="202"/>
    </row>
    <row r="493" spans="1:41" s="30" customFormat="1" ht="19" customHeight="1">
      <c r="A493" s="198"/>
      <c r="B493" s="198"/>
      <c r="C493" s="198"/>
      <c r="D493" s="198"/>
      <c r="E493" s="199"/>
      <c r="F493" s="200"/>
      <c r="G493" s="201"/>
      <c r="H493" s="201"/>
      <c r="I493" s="201"/>
      <c r="J493" s="201"/>
      <c r="K493" s="200"/>
      <c r="L493" s="201"/>
      <c r="M493" s="201"/>
      <c r="N493" s="201"/>
      <c r="O493" s="201"/>
      <c r="P493" s="200"/>
      <c r="Q493" s="201"/>
      <c r="R493" s="201"/>
      <c r="S493" s="201"/>
      <c r="T493" s="201"/>
      <c r="U493" s="200"/>
      <c r="V493" s="201"/>
      <c r="W493" s="201"/>
      <c r="X493" s="201"/>
      <c r="Y493" s="201"/>
      <c r="Z493" s="200"/>
      <c r="AA493" s="201"/>
      <c r="AB493" s="201"/>
      <c r="AC493" s="201"/>
      <c r="AD493" s="201"/>
      <c r="AE493" s="200"/>
      <c r="AF493" s="201"/>
      <c r="AG493" s="201"/>
      <c r="AH493" s="201"/>
      <c r="AI493" s="201"/>
      <c r="AJ493" s="200"/>
      <c r="AK493" s="201"/>
      <c r="AL493" s="201"/>
      <c r="AM493" s="201"/>
      <c r="AN493" s="201"/>
      <c r="AO493" s="202"/>
    </row>
    <row r="494" spans="1:41" s="30" customFormat="1" ht="19" customHeight="1">
      <c r="A494" s="198"/>
      <c r="B494" s="198"/>
      <c r="C494" s="198"/>
      <c r="D494" s="198"/>
      <c r="E494" s="199"/>
      <c r="F494" s="200"/>
      <c r="G494" s="201"/>
      <c r="H494" s="201"/>
      <c r="I494" s="201"/>
      <c r="J494" s="201"/>
      <c r="K494" s="200"/>
      <c r="L494" s="201"/>
      <c r="M494" s="201"/>
      <c r="N494" s="201"/>
      <c r="O494" s="201"/>
      <c r="P494" s="200"/>
      <c r="Q494" s="201"/>
      <c r="R494" s="201"/>
      <c r="S494" s="201"/>
      <c r="T494" s="201"/>
      <c r="U494" s="200"/>
      <c r="V494" s="201"/>
      <c r="W494" s="201"/>
      <c r="X494" s="201"/>
      <c r="Y494" s="201"/>
      <c r="Z494" s="200"/>
      <c r="AA494" s="201"/>
      <c r="AB494" s="201"/>
      <c r="AC494" s="201"/>
      <c r="AD494" s="201"/>
      <c r="AE494" s="200"/>
      <c r="AF494" s="201"/>
      <c r="AG494" s="201"/>
      <c r="AH494" s="201"/>
      <c r="AI494" s="201"/>
      <c r="AJ494" s="200"/>
      <c r="AK494" s="201"/>
      <c r="AL494" s="201"/>
      <c r="AM494" s="201"/>
      <c r="AN494" s="201"/>
      <c r="AO494" s="202"/>
    </row>
    <row r="495" spans="1:41" s="30" customFormat="1" ht="19" customHeight="1">
      <c r="A495" s="198"/>
      <c r="B495" s="198"/>
      <c r="C495" s="198"/>
      <c r="D495" s="198"/>
      <c r="E495" s="199"/>
      <c r="F495" s="200"/>
      <c r="G495" s="201"/>
      <c r="H495" s="201"/>
      <c r="I495" s="201"/>
      <c r="J495" s="201"/>
      <c r="K495" s="200"/>
      <c r="L495" s="201"/>
      <c r="M495" s="201"/>
      <c r="N495" s="201"/>
      <c r="O495" s="201"/>
      <c r="P495" s="200"/>
      <c r="Q495" s="201"/>
      <c r="R495" s="201"/>
      <c r="S495" s="201"/>
      <c r="T495" s="201"/>
      <c r="U495" s="200"/>
      <c r="V495" s="201"/>
      <c r="W495" s="201"/>
      <c r="X495" s="201"/>
      <c r="Y495" s="201"/>
      <c r="Z495" s="200"/>
      <c r="AA495" s="201"/>
      <c r="AB495" s="201"/>
      <c r="AC495" s="201"/>
      <c r="AD495" s="201"/>
      <c r="AE495" s="200"/>
      <c r="AF495" s="201"/>
      <c r="AG495" s="201"/>
      <c r="AH495" s="201"/>
      <c r="AI495" s="201"/>
      <c r="AJ495" s="200"/>
      <c r="AK495" s="201"/>
      <c r="AL495" s="201"/>
      <c r="AM495" s="201"/>
      <c r="AN495" s="201"/>
      <c r="AO495" s="202"/>
    </row>
    <row r="496" spans="1:41" s="30" customFormat="1" ht="19" customHeight="1">
      <c r="A496" s="198"/>
      <c r="B496" s="198"/>
      <c r="C496" s="198"/>
      <c r="D496" s="198"/>
      <c r="E496" s="199"/>
      <c r="F496" s="200"/>
      <c r="G496" s="201"/>
      <c r="H496" s="201"/>
      <c r="I496" s="201"/>
      <c r="J496" s="201"/>
      <c r="K496" s="200"/>
      <c r="L496" s="201"/>
      <c r="M496" s="201"/>
      <c r="N496" s="201"/>
      <c r="O496" s="201"/>
      <c r="P496" s="200"/>
      <c r="Q496" s="201"/>
      <c r="R496" s="201"/>
      <c r="S496" s="201"/>
      <c r="T496" s="201"/>
      <c r="U496" s="200"/>
      <c r="V496" s="201"/>
      <c r="W496" s="201"/>
      <c r="X496" s="201"/>
      <c r="Y496" s="201"/>
      <c r="Z496" s="200"/>
      <c r="AA496" s="201"/>
      <c r="AB496" s="201"/>
      <c r="AC496" s="201"/>
      <c r="AD496" s="201"/>
      <c r="AE496" s="200"/>
      <c r="AF496" s="201"/>
      <c r="AG496" s="201"/>
      <c r="AH496" s="201"/>
      <c r="AI496" s="201"/>
      <c r="AJ496" s="200"/>
      <c r="AK496" s="201"/>
      <c r="AL496" s="201"/>
      <c r="AM496" s="201"/>
      <c r="AN496" s="201"/>
      <c r="AO496" s="202"/>
    </row>
    <row r="497" spans="1:41" s="30" customFormat="1" ht="19" customHeight="1">
      <c r="A497" s="198"/>
      <c r="B497" s="198"/>
      <c r="C497" s="198"/>
      <c r="D497" s="198"/>
      <c r="E497" s="199"/>
      <c r="F497" s="200"/>
      <c r="G497" s="201"/>
      <c r="H497" s="201"/>
      <c r="I497" s="201"/>
      <c r="J497" s="201"/>
      <c r="K497" s="200"/>
      <c r="L497" s="201"/>
      <c r="M497" s="201"/>
      <c r="N497" s="201"/>
      <c r="O497" s="201"/>
      <c r="P497" s="200"/>
      <c r="Q497" s="201"/>
      <c r="R497" s="201"/>
      <c r="S497" s="201"/>
      <c r="T497" s="201"/>
      <c r="U497" s="200"/>
      <c r="V497" s="201"/>
      <c r="W497" s="201"/>
      <c r="X497" s="201"/>
      <c r="Y497" s="201"/>
      <c r="Z497" s="200"/>
      <c r="AA497" s="201"/>
      <c r="AB497" s="201"/>
      <c r="AC497" s="201"/>
      <c r="AD497" s="201"/>
      <c r="AE497" s="200"/>
      <c r="AF497" s="201"/>
      <c r="AG497" s="201"/>
      <c r="AH497" s="201"/>
      <c r="AI497" s="201"/>
      <c r="AJ497" s="200"/>
      <c r="AK497" s="201"/>
      <c r="AL497" s="201"/>
      <c r="AM497" s="201"/>
      <c r="AN497" s="201"/>
      <c r="AO497" s="202"/>
    </row>
    <row r="498" spans="1:41" s="30" customFormat="1" ht="19" customHeight="1">
      <c r="A498" s="198"/>
      <c r="B498" s="198"/>
      <c r="C498" s="198"/>
      <c r="D498" s="198"/>
      <c r="E498" s="199"/>
      <c r="F498" s="200"/>
      <c r="G498" s="201"/>
      <c r="H498" s="201"/>
      <c r="I498" s="201"/>
      <c r="J498" s="201"/>
      <c r="K498" s="200"/>
      <c r="L498" s="201"/>
      <c r="M498" s="201"/>
      <c r="N498" s="201"/>
      <c r="O498" s="201"/>
      <c r="P498" s="200"/>
      <c r="Q498" s="201"/>
      <c r="R498" s="201"/>
      <c r="S498" s="201"/>
      <c r="T498" s="201"/>
      <c r="U498" s="200"/>
      <c r="V498" s="201"/>
      <c r="W498" s="201"/>
      <c r="X498" s="201"/>
      <c r="Y498" s="201"/>
      <c r="Z498" s="200"/>
      <c r="AA498" s="201"/>
      <c r="AB498" s="201"/>
      <c r="AC498" s="201"/>
      <c r="AD498" s="201"/>
      <c r="AE498" s="200"/>
      <c r="AF498" s="201"/>
      <c r="AG498" s="201"/>
      <c r="AH498" s="201"/>
      <c r="AI498" s="201"/>
      <c r="AJ498" s="200"/>
      <c r="AK498" s="201"/>
      <c r="AL498" s="201"/>
      <c r="AM498" s="201"/>
      <c r="AN498" s="201"/>
      <c r="AO498" s="202"/>
    </row>
    <row r="499" spans="1:41" s="30" customFormat="1" ht="19" customHeight="1">
      <c r="A499" s="198"/>
      <c r="B499" s="198"/>
      <c r="C499" s="198"/>
      <c r="D499" s="198"/>
      <c r="E499" s="199"/>
      <c r="F499" s="200"/>
      <c r="G499" s="201"/>
      <c r="H499" s="201"/>
      <c r="I499" s="201"/>
      <c r="J499" s="201"/>
      <c r="K499" s="200"/>
      <c r="L499" s="201"/>
      <c r="M499" s="201"/>
      <c r="N499" s="201"/>
      <c r="O499" s="201"/>
      <c r="P499" s="200"/>
      <c r="Q499" s="201"/>
      <c r="R499" s="201"/>
      <c r="S499" s="201"/>
      <c r="T499" s="201"/>
      <c r="U499" s="200"/>
      <c r="V499" s="201"/>
      <c r="W499" s="201"/>
      <c r="X499" s="201"/>
      <c r="Y499" s="201"/>
      <c r="Z499" s="200"/>
      <c r="AA499" s="201"/>
      <c r="AB499" s="201"/>
      <c r="AC499" s="201"/>
      <c r="AD499" s="201"/>
      <c r="AE499" s="200"/>
      <c r="AF499" s="201"/>
      <c r="AG499" s="201"/>
      <c r="AH499" s="201"/>
      <c r="AI499" s="201"/>
      <c r="AJ499" s="200"/>
      <c r="AK499" s="201"/>
      <c r="AL499" s="201"/>
      <c r="AM499" s="201"/>
      <c r="AN499" s="201"/>
      <c r="AO499" s="202"/>
    </row>
    <row r="500" spans="1:41" s="30" customFormat="1" ht="19" customHeight="1">
      <c r="A500" s="198"/>
      <c r="B500" s="198"/>
      <c r="C500" s="198"/>
      <c r="D500" s="198"/>
      <c r="E500" s="199"/>
      <c r="F500" s="200"/>
      <c r="G500" s="201"/>
      <c r="H500" s="201"/>
      <c r="I500" s="201"/>
      <c r="J500" s="201"/>
      <c r="K500" s="200"/>
      <c r="L500" s="201"/>
      <c r="M500" s="201"/>
      <c r="N500" s="201"/>
      <c r="O500" s="201"/>
      <c r="P500" s="200"/>
      <c r="Q500" s="201"/>
      <c r="R500" s="201"/>
      <c r="S500" s="201"/>
      <c r="T500" s="201"/>
      <c r="U500" s="200"/>
      <c r="V500" s="201"/>
      <c r="W500" s="201"/>
      <c r="X500" s="201"/>
      <c r="Y500" s="201"/>
      <c r="Z500" s="200"/>
      <c r="AA500" s="201"/>
      <c r="AB500" s="201"/>
      <c r="AC500" s="201"/>
      <c r="AD500" s="201"/>
      <c r="AE500" s="200"/>
      <c r="AF500" s="201"/>
      <c r="AG500" s="201"/>
      <c r="AH500" s="201"/>
      <c r="AI500" s="201"/>
      <c r="AJ500" s="200"/>
      <c r="AK500" s="201"/>
      <c r="AL500" s="201"/>
      <c r="AM500" s="201"/>
      <c r="AN500" s="201"/>
      <c r="AO500" s="202"/>
    </row>
    <row r="501" spans="1:41" s="30" customFormat="1" ht="19" customHeight="1">
      <c r="A501" s="198"/>
      <c r="B501" s="198"/>
      <c r="C501" s="198"/>
      <c r="D501" s="198"/>
      <c r="E501" s="199"/>
      <c r="F501" s="200"/>
      <c r="G501" s="201"/>
      <c r="H501" s="201"/>
      <c r="I501" s="201"/>
      <c r="J501" s="201"/>
      <c r="K501" s="200"/>
      <c r="L501" s="201"/>
      <c r="M501" s="201"/>
      <c r="N501" s="201"/>
      <c r="O501" s="201"/>
      <c r="P501" s="200"/>
      <c r="Q501" s="201"/>
      <c r="R501" s="201"/>
      <c r="S501" s="201"/>
      <c r="T501" s="201"/>
      <c r="U501" s="200"/>
      <c r="V501" s="201"/>
      <c r="W501" s="201"/>
      <c r="X501" s="201"/>
      <c r="Y501" s="201"/>
      <c r="Z501" s="200"/>
      <c r="AA501" s="201"/>
      <c r="AB501" s="201"/>
      <c r="AC501" s="201"/>
      <c r="AD501" s="201"/>
      <c r="AE501" s="200"/>
      <c r="AF501" s="201"/>
      <c r="AG501" s="201"/>
      <c r="AH501" s="201"/>
      <c r="AI501" s="201"/>
      <c r="AJ501" s="200"/>
      <c r="AK501" s="201"/>
      <c r="AL501" s="201"/>
      <c r="AM501" s="201"/>
      <c r="AN501" s="201"/>
      <c r="AO501" s="202"/>
    </row>
    <row r="502" spans="1:41" s="30" customFormat="1" ht="19" customHeight="1">
      <c r="A502" s="198"/>
      <c r="B502" s="198"/>
      <c r="C502" s="198"/>
      <c r="D502" s="198"/>
      <c r="E502" s="199"/>
      <c r="F502" s="200"/>
      <c r="G502" s="201"/>
      <c r="H502" s="201"/>
      <c r="I502" s="201"/>
      <c r="J502" s="201"/>
      <c r="K502" s="200"/>
      <c r="L502" s="201"/>
      <c r="M502" s="201"/>
      <c r="N502" s="201"/>
      <c r="O502" s="201"/>
      <c r="P502" s="200"/>
      <c r="Q502" s="201"/>
      <c r="R502" s="201"/>
      <c r="S502" s="201"/>
      <c r="T502" s="201"/>
      <c r="U502" s="200"/>
      <c r="V502" s="201"/>
      <c r="W502" s="201"/>
      <c r="X502" s="201"/>
      <c r="Y502" s="201"/>
      <c r="Z502" s="200"/>
      <c r="AA502" s="201"/>
      <c r="AB502" s="201"/>
      <c r="AC502" s="201"/>
      <c r="AD502" s="201"/>
      <c r="AE502" s="200"/>
      <c r="AF502" s="201"/>
      <c r="AG502" s="201"/>
      <c r="AH502" s="201"/>
      <c r="AI502" s="201"/>
      <c r="AJ502" s="200"/>
      <c r="AK502" s="201"/>
      <c r="AL502" s="201"/>
      <c r="AM502" s="201"/>
      <c r="AN502" s="201"/>
      <c r="AO502" s="202"/>
    </row>
    <row r="503" spans="1:41" s="30" customFormat="1" ht="19" customHeight="1">
      <c r="A503" s="198"/>
      <c r="B503" s="198"/>
      <c r="C503" s="198"/>
      <c r="D503" s="198"/>
      <c r="E503" s="199"/>
      <c r="F503" s="200"/>
      <c r="G503" s="201"/>
      <c r="H503" s="201"/>
      <c r="I503" s="201"/>
      <c r="J503" s="201"/>
      <c r="K503" s="200"/>
      <c r="L503" s="201"/>
      <c r="M503" s="201"/>
      <c r="N503" s="201"/>
      <c r="O503" s="201"/>
      <c r="P503" s="200"/>
      <c r="Q503" s="201"/>
      <c r="R503" s="201"/>
      <c r="S503" s="201"/>
      <c r="T503" s="201"/>
      <c r="U503" s="200"/>
      <c r="V503" s="201"/>
      <c r="W503" s="201"/>
      <c r="X503" s="201"/>
      <c r="Y503" s="201"/>
      <c r="Z503" s="200"/>
      <c r="AA503" s="201"/>
      <c r="AB503" s="201"/>
      <c r="AC503" s="201"/>
      <c r="AD503" s="201"/>
      <c r="AE503" s="200"/>
      <c r="AF503" s="201"/>
      <c r="AG503" s="201"/>
      <c r="AH503" s="201"/>
      <c r="AI503" s="201"/>
      <c r="AJ503" s="200"/>
      <c r="AK503" s="201"/>
      <c r="AL503" s="201"/>
      <c r="AM503" s="201"/>
      <c r="AN503" s="201"/>
      <c r="AO503" s="202"/>
    </row>
    <row r="504" spans="1:41" s="30" customFormat="1" ht="19" customHeight="1">
      <c r="A504" s="198"/>
      <c r="B504" s="198"/>
      <c r="C504" s="198"/>
      <c r="D504" s="198"/>
      <c r="E504" s="199"/>
      <c r="F504" s="200"/>
      <c r="G504" s="201"/>
      <c r="H504" s="201"/>
      <c r="I504" s="201"/>
      <c r="J504" s="201"/>
      <c r="K504" s="200"/>
      <c r="L504" s="201"/>
      <c r="M504" s="201"/>
      <c r="N504" s="201"/>
      <c r="O504" s="201"/>
      <c r="P504" s="200"/>
      <c r="Q504" s="201"/>
      <c r="R504" s="201"/>
      <c r="S504" s="201"/>
      <c r="T504" s="201"/>
      <c r="U504" s="200"/>
      <c r="V504" s="201"/>
      <c r="W504" s="201"/>
      <c r="X504" s="201"/>
      <c r="Y504" s="201"/>
      <c r="Z504" s="200"/>
      <c r="AA504" s="201"/>
      <c r="AB504" s="201"/>
      <c r="AC504" s="201"/>
      <c r="AD504" s="201"/>
      <c r="AE504" s="200"/>
      <c r="AF504" s="201"/>
      <c r="AG504" s="201"/>
      <c r="AH504" s="201"/>
      <c r="AI504" s="201"/>
      <c r="AJ504" s="200"/>
      <c r="AK504" s="201"/>
      <c r="AL504" s="201"/>
      <c r="AM504" s="201"/>
      <c r="AN504" s="201"/>
      <c r="AO504" s="202"/>
    </row>
    <row r="505" spans="1:41" s="30" customFormat="1" ht="19" customHeight="1">
      <c r="A505" s="198"/>
      <c r="B505" s="198"/>
      <c r="C505" s="198"/>
      <c r="D505" s="198"/>
      <c r="E505" s="199"/>
      <c r="F505" s="200"/>
      <c r="G505" s="201"/>
      <c r="H505" s="201"/>
      <c r="I505" s="201"/>
      <c r="J505" s="201"/>
      <c r="K505" s="200"/>
      <c r="L505" s="201"/>
      <c r="M505" s="201"/>
      <c r="N505" s="201"/>
      <c r="O505" s="201"/>
      <c r="P505" s="200"/>
      <c r="Q505" s="201"/>
      <c r="R505" s="201"/>
      <c r="S505" s="201"/>
      <c r="T505" s="201"/>
      <c r="U505" s="200"/>
      <c r="V505" s="201"/>
      <c r="W505" s="201"/>
      <c r="X505" s="201"/>
      <c r="Y505" s="201"/>
      <c r="Z505" s="200"/>
      <c r="AA505" s="201"/>
      <c r="AB505" s="201"/>
      <c r="AC505" s="201"/>
      <c r="AD505" s="201"/>
      <c r="AE505" s="200"/>
      <c r="AF505" s="201"/>
      <c r="AG505" s="201"/>
      <c r="AH505" s="201"/>
      <c r="AI505" s="201"/>
      <c r="AJ505" s="200"/>
      <c r="AK505" s="201"/>
      <c r="AL505" s="201"/>
      <c r="AM505" s="201"/>
      <c r="AN505" s="201"/>
      <c r="AO505" s="202"/>
    </row>
    <row r="506" spans="1:41" s="30" customFormat="1" ht="19" customHeight="1">
      <c r="A506" s="198"/>
      <c r="B506" s="198"/>
      <c r="C506" s="198"/>
      <c r="D506" s="198"/>
      <c r="E506" s="199"/>
      <c r="F506" s="200"/>
      <c r="G506" s="201"/>
      <c r="H506" s="201"/>
      <c r="I506" s="201"/>
      <c r="J506" s="201"/>
      <c r="K506" s="200"/>
      <c r="L506" s="201"/>
      <c r="M506" s="201"/>
      <c r="N506" s="201"/>
      <c r="O506" s="201"/>
      <c r="P506" s="200"/>
      <c r="Q506" s="201"/>
      <c r="R506" s="201"/>
      <c r="S506" s="201"/>
      <c r="T506" s="201"/>
      <c r="U506" s="200"/>
      <c r="V506" s="201"/>
      <c r="W506" s="201"/>
      <c r="X506" s="201"/>
      <c r="Y506" s="201"/>
      <c r="Z506" s="200"/>
      <c r="AA506" s="201"/>
      <c r="AB506" s="201"/>
      <c r="AC506" s="201"/>
      <c r="AD506" s="201"/>
      <c r="AE506" s="200"/>
      <c r="AF506" s="201"/>
      <c r="AG506" s="201"/>
      <c r="AH506" s="201"/>
      <c r="AI506" s="201"/>
      <c r="AJ506" s="200"/>
      <c r="AK506" s="201"/>
      <c r="AL506" s="201"/>
      <c r="AM506" s="201"/>
      <c r="AN506" s="201"/>
      <c r="AO506" s="202"/>
    </row>
    <row r="507" spans="1:41" s="30" customFormat="1" ht="19" customHeight="1">
      <c r="A507" s="198"/>
      <c r="B507" s="198"/>
      <c r="C507" s="198"/>
      <c r="D507" s="198"/>
      <c r="E507" s="199"/>
      <c r="F507" s="200"/>
      <c r="G507" s="201"/>
      <c r="H507" s="201"/>
      <c r="I507" s="201"/>
      <c r="J507" s="201"/>
      <c r="K507" s="200"/>
      <c r="L507" s="201"/>
      <c r="M507" s="201"/>
      <c r="N507" s="201"/>
      <c r="O507" s="201"/>
      <c r="P507" s="200"/>
      <c r="Q507" s="201"/>
      <c r="R507" s="201"/>
      <c r="S507" s="201"/>
      <c r="T507" s="201"/>
      <c r="U507" s="200"/>
      <c r="V507" s="201"/>
      <c r="W507" s="201"/>
      <c r="X507" s="201"/>
      <c r="Y507" s="201"/>
      <c r="Z507" s="200"/>
      <c r="AA507" s="201"/>
      <c r="AB507" s="201"/>
      <c r="AC507" s="201"/>
      <c r="AD507" s="201"/>
      <c r="AE507" s="200"/>
      <c r="AF507" s="201"/>
      <c r="AG507" s="201"/>
      <c r="AH507" s="201"/>
      <c r="AI507" s="201"/>
      <c r="AJ507" s="200"/>
      <c r="AK507" s="201"/>
      <c r="AL507" s="201"/>
      <c r="AM507" s="201"/>
      <c r="AN507" s="201"/>
      <c r="AO507" s="202"/>
    </row>
    <row r="508" spans="1:41" s="30" customFormat="1" ht="19" customHeight="1">
      <c r="A508" s="198"/>
      <c r="B508" s="198"/>
      <c r="C508" s="198"/>
      <c r="D508" s="198"/>
      <c r="E508" s="199"/>
      <c r="F508" s="200"/>
      <c r="G508" s="201"/>
      <c r="H508" s="201"/>
      <c r="I508" s="201"/>
      <c r="J508" s="201"/>
      <c r="K508" s="200"/>
      <c r="L508" s="201"/>
      <c r="M508" s="201"/>
      <c r="N508" s="201"/>
      <c r="O508" s="201"/>
      <c r="P508" s="200"/>
      <c r="Q508" s="201"/>
      <c r="R508" s="201"/>
      <c r="S508" s="201"/>
      <c r="T508" s="201"/>
      <c r="U508" s="200"/>
      <c r="V508" s="201"/>
      <c r="W508" s="201"/>
      <c r="X508" s="201"/>
      <c r="Y508" s="201"/>
      <c r="Z508" s="200"/>
      <c r="AA508" s="201"/>
      <c r="AB508" s="201"/>
      <c r="AC508" s="201"/>
      <c r="AD508" s="201"/>
      <c r="AE508" s="200"/>
      <c r="AF508" s="201"/>
      <c r="AG508" s="201"/>
      <c r="AH508" s="201"/>
      <c r="AI508" s="201"/>
      <c r="AJ508" s="200"/>
      <c r="AK508" s="201"/>
      <c r="AL508" s="201"/>
      <c r="AM508" s="201"/>
      <c r="AN508" s="201"/>
      <c r="AO508" s="202"/>
    </row>
    <row r="509" spans="1:41" s="30" customFormat="1" ht="19" customHeight="1">
      <c r="A509" s="198"/>
      <c r="B509" s="198"/>
      <c r="C509" s="198"/>
      <c r="D509" s="198"/>
      <c r="E509" s="199"/>
      <c r="F509" s="200"/>
      <c r="G509" s="201"/>
      <c r="H509" s="201"/>
      <c r="I509" s="201"/>
      <c r="J509" s="201"/>
      <c r="K509" s="200"/>
      <c r="L509" s="201"/>
      <c r="M509" s="201"/>
      <c r="N509" s="201"/>
      <c r="O509" s="201"/>
      <c r="P509" s="200"/>
      <c r="Q509" s="201"/>
      <c r="R509" s="201"/>
      <c r="S509" s="201"/>
      <c r="T509" s="201"/>
      <c r="U509" s="200"/>
      <c r="V509" s="201"/>
      <c r="W509" s="201"/>
      <c r="X509" s="201"/>
      <c r="Y509" s="201"/>
      <c r="Z509" s="200"/>
      <c r="AA509" s="201"/>
      <c r="AB509" s="201"/>
      <c r="AC509" s="201"/>
      <c r="AD509" s="201"/>
      <c r="AE509" s="200"/>
      <c r="AF509" s="201"/>
      <c r="AG509" s="201"/>
      <c r="AH509" s="201"/>
      <c r="AI509" s="201"/>
      <c r="AJ509" s="200"/>
      <c r="AK509" s="201"/>
      <c r="AL509" s="201"/>
      <c r="AM509" s="201"/>
      <c r="AN509" s="201"/>
      <c r="AO509" s="202"/>
    </row>
    <row r="510" spans="1:41" s="30" customFormat="1" ht="19" customHeight="1">
      <c r="A510" s="198"/>
      <c r="B510" s="198"/>
      <c r="C510" s="198"/>
      <c r="D510" s="198"/>
      <c r="E510" s="199"/>
      <c r="F510" s="200"/>
      <c r="G510" s="201"/>
      <c r="H510" s="201"/>
      <c r="I510" s="201"/>
      <c r="J510" s="201"/>
      <c r="K510" s="200"/>
      <c r="L510" s="201"/>
      <c r="M510" s="201"/>
      <c r="N510" s="201"/>
      <c r="O510" s="201"/>
      <c r="P510" s="200"/>
      <c r="Q510" s="201"/>
      <c r="R510" s="201"/>
      <c r="S510" s="201"/>
      <c r="T510" s="201"/>
      <c r="U510" s="200"/>
      <c r="V510" s="201"/>
      <c r="W510" s="201"/>
      <c r="X510" s="201"/>
      <c r="Y510" s="201"/>
      <c r="Z510" s="200"/>
      <c r="AA510" s="201"/>
      <c r="AB510" s="201"/>
      <c r="AC510" s="201"/>
      <c r="AD510" s="201"/>
      <c r="AE510" s="200"/>
      <c r="AF510" s="201"/>
      <c r="AG510" s="201"/>
      <c r="AH510" s="201"/>
      <c r="AI510" s="201"/>
      <c r="AJ510" s="200"/>
      <c r="AK510" s="201"/>
      <c r="AL510" s="201"/>
      <c r="AM510" s="201"/>
      <c r="AN510" s="201"/>
      <c r="AO510" s="202"/>
    </row>
    <row r="511" spans="1:41" s="30" customFormat="1" ht="19" customHeight="1">
      <c r="A511" s="198"/>
      <c r="B511" s="198"/>
      <c r="C511" s="198"/>
      <c r="D511" s="198"/>
      <c r="E511" s="199"/>
      <c r="F511" s="200"/>
      <c r="G511" s="201"/>
      <c r="H511" s="201"/>
      <c r="I511" s="201"/>
      <c r="J511" s="201"/>
      <c r="K511" s="200"/>
      <c r="L511" s="201"/>
      <c r="M511" s="201"/>
      <c r="N511" s="201"/>
      <c r="O511" s="201"/>
      <c r="P511" s="200"/>
      <c r="Q511" s="201"/>
      <c r="R511" s="201"/>
      <c r="S511" s="201"/>
      <c r="T511" s="201"/>
      <c r="U511" s="200"/>
      <c r="V511" s="201"/>
      <c r="W511" s="201"/>
      <c r="X511" s="201"/>
      <c r="Y511" s="201"/>
      <c r="Z511" s="200"/>
      <c r="AA511" s="201"/>
      <c r="AB511" s="201"/>
      <c r="AC511" s="201"/>
      <c r="AD511" s="201"/>
      <c r="AE511" s="200"/>
      <c r="AF511" s="201"/>
      <c r="AG511" s="201"/>
      <c r="AH511" s="201"/>
      <c r="AI511" s="201"/>
      <c r="AJ511" s="200"/>
      <c r="AK511" s="201"/>
      <c r="AL511" s="201"/>
      <c r="AM511" s="201"/>
      <c r="AN511" s="201"/>
      <c r="AO511" s="202"/>
    </row>
    <row r="512" spans="1:41" s="30" customFormat="1" ht="19" customHeight="1">
      <c r="A512" s="198"/>
      <c r="B512" s="198"/>
      <c r="C512" s="198"/>
      <c r="D512" s="198"/>
      <c r="E512" s="199"/>
      <c r="F512" s="200"/>
      <c r="G512" s="201"/>
      <c r="H512" s="201"/>
      <c r="I512" s="201"/>
      <c r="J512" s="201"/>
      <c r="K512" s="200"/>
      <c r="L512" s="201"/>
      <c r="M512" s="201"/>
      <c r="N512" s="201"/>
      <c r="O512" s="201"/>
      <c r="P512" s="200"/>
      <c r="Q512" s="201"/>
      <c r="R512" s="201"/>
      <c r="S512" s="201"/>
      <c r="T512" s="201"/>
      <c r="U512" s="200"/>
      <c r="V512" s="201"/>
      <c r="W512" s="201"/>
      <c r="X512" s="201"/>
      <c r="Y512" s="201"/>
      <c r="Z512" s="200"/>
      <c r="AA512" s="201"/>
      <c r="AB512" s="201"/>
      <c r="AC512" s="201"/>
      <c r="AD512" s="201"/>
      <c r="AE512" s="200"/>
      <c r="AF512" s="201"/>
      <c r="AG512" s="201"/>
      <c r="AH512" s="201"/>
      <c r="AI512" s="201"/>
      <c r="AJ512" s="200"/>
      <c r="AK512" s="201"/>
      <c r="AL512" s="201"/>
      <c r="AM512" s="201"/>
      <c r="AN512" s="201"/>
      <c r="AO512" s="202"/>
    </row>
    <row r="513" spans="1:41" s="30" customFormat="1" ht="19" customHeight="1">
      <c r="A513" s="198"/>
      <c r="B513" s="198"/>
      <c r="C513" s="198"/>
      <c r="D513" s="198"/>
      <c r="E513" s="199"/>
      <c r="F513" s="200"/>
      <c r="G513" s="201"/>
      <c r="H513" s="201"/>
      <c r="I513" s="201"/>
      <c r="J513" s="201"/>
      <c r="K513" s="200"/>
      <c r="L513" s="201"/>
      <c r="M513" s="201"/>
      <c r="N513" s="201"/>
      <c r="O513" s="201"/>
      <c r="P513" s="200"/>
      <c r="Q513" s="201"/>
      <c r="R513" s="201"/>
      <c r="S513" s="201"/>
      <c r="T513" s="201"/>
      <c r="U513" s="200"/>
      <c r="V513" s="201"/>
      <c r="W513" s="201"/>
      <c r="X513" s="201"/>
      <c r="Y513" s="201"/>
      <c r="Z513" s="200"/>
      <c r="AA513" s="201"/>
      <c r="AB513" s="201"/>
      <c r="AC513" s="201"/>
      <c r="AD513" s="201"/>
      <c r="AE513" s="200"/>
      <c r="AF513" s="201"/>
      <c r="AG513" s="201"/>
      <c r="AH513" s="201"/>
      <c r="AI513" s="201"/>
      <c r="AJ513" s="200"/>
      <c r="AK513" s="201"/>
      <c r="AL513" s="201"/>
      <c r="AM513" s="201"/>
      <c r="AN513" s="201"/>
      <c r="AO513" s="202"/>
    </row>
    <row r="514" spans="1:41" s="30" customFormat="1" ht="19" customHeight="1">
      <c r="A514" s="198"/>
      <c r="B514" s="198"/>
      <c r="C514" s="198"/>
      <c r="D514" s="198"/>
      <c r="E514" s="199"/>
      <c r="F514" s="200"/>
      <c r="G514" s="201"/>
      <c r="H514" s="201"/>
      <c r="I514" s="201"/>
      <c r="J514" s="201"/>
      <c r="K514" s="200"/>
      <c r="L514" s="201"/>
      <c r="M514" s="201"/>
      <c r="N514" s="201"/>
      <c r="O514" s="201"/>
      <c r="P514" s="200"/>
      <c r="Q514" s="201"/>
      <c r="R514" s="201"/>
      <c r="S514" s="201"/>
      <c r="T514" s="201"/>
      <c r="U514" s="200"/>
      <c r="V514" s="201"/>
      <c r="W514" s="201"/>
      <c r="X514" s="201"/>
      <c r="Y514" s="201"/>
      <c r="Z514" s="200"/>
      <c r="AA514" s="201"/>
      <c r="AB514" s="201"/>
      <c r="AC514" s="201"/>
      <c r="AD514" s="201"/>
      <c r="AE514" s="200"/>
      <c r="AF514" s="201"/>
      <c r="AG514" s="201"/>
      <c r="AH514" s="201"/>
      <c r="AI514" s="201"/>
      <c r="AJ514" s="200"/>
      <c r="AK514" s="201"/>
      <c r="AL514" s="201"/>
      <c r="AM514" s="201"/>
      <c r="AN514" s="201"/>
      <c r="AO514" s="202"/>
    </row>
    <row r="515" spans="1:41" s="30" customFormat="1" ht="19" customHeight="1">
      <c r="A515" s="198"/>
      <c r="B515" s="198"/>
      <c r="C515" s="198"/>
      <c r="D515" s="198"/>
      <c r="E515" s="199"/>
      <c r="F515" s="200"/>
      <c r="G515" s="201"/>
      <c r="H515" s="201"/>
      <c r="I515" s="201"/>
      <c r="J515" s="201"/>
      <c r="K515" s="200"/>
      <c r="L515" s="201"/>
      <c r="M515" s="201"/>
      <c r="N515" s="201"/>
      <c r="O515" s="201"/>
      <c r="P515" s="200"/>
      <c r="Q515" s="201"/>
      <c r="R515" s="201"/>
      <c r="S515" s="201"/>
      <c r="T515" s="201"/>
      <c r="U515" s="200"/>
      <c r="V515" s="201"/>
      <c r="W515" s="201"/>
      <c r="X515" s="201"/>
      <c r="Y515" s="201"/>
      <c r="Z515" s="200"/>
      <c r="AA515" s="201"/>
      <c r="AB515" s="201"/>
      <c r="AC515" s="201"/>
      <c r="AD515" s="201"/>
      <c r="AE515" s="200"/>
      <c r="AF515" s="201"/>
      <c r="AG515" s="201"/>
      <c r="AH515" s="201"/>
      <c r="AI515" s="201"/>
      <c r="AJ515" s="200"/>
      <c r="AK515" s="201"/>
      <c r="AL515" s="201"/>
      <c r="AM515" s="201"/>
      <c r="AN515" s="201"/>
      <c r="AO515" s="202"/>
    </row>
    <row r="516" spans="1:41" s="30" customFormat="1" ht="19" customHeight="1">
      <c r="A516" s="198"/>
      <c r="B516" s="198"/>
      <c r="C516" s="198"/>
      <c r="D516" s="198"/>
      <c r="E516" s="199"/>
      <c r="F516" s="200"/>
      <c r="G516" s="201"/>
      <c r="H516" s="201"/>
      <c r="I516" s="201"/>
      <c r="J516" s="201"/>
      <c r="K516" s="200"/>
      <c r="L516" s="201"/>
      <c r="M516" s="201"/>
      <c r="N516" s="201"/>
      <c r="O516" s="201"/>
      <c r="P516" s="200"/>
      <c r="Q516" s="201"/>
      <c r="R516" s="201"/>
      <c r="S516" s="201"/>
      <c r="T516" s="201"/>
      <c r="U516" s="200"/>
      <c r="V516" s="201"/>
      <c r="W516" s="201"/>
      <c r="X516" s="201"/>
      <c r="Y516" s="201"/>
      <c r="Z516" s="200"/>
      <c r="AA516" s="201"/>
      <c r="AB516" s="201"/>
      <c r="AC516" s="201"/>
      <c r="AD516" s="201"/>
      <c r="AE516" s="200"/>
      <c r="AF516" s="201"/>
      <c r="AG516" s="201"/>
      <c r="AH516" s="201"/>
      <c r="AI516" s="201"/>
      <c r="AJ516" s="200"/>
      <c r="AK516" s="201"/>
      <c r="AL516" s="201"/>
      <c r="AM516" s="201"/>
      <c r="AN516" s="201"/>
      <c r="AO516" s="202"/>
    </row>
    <row r="517" spans="1:41" s="30" customFormat="1" ht="19" customHeight="1">
      <c r="A517" s="198"/>
      <c r="B517" s="198"/>
      <c r="C517" s="198"/>
      <c r="D517" s="198"/>
      <c r="E517" s="199"/>
      <c r="F517" s="200"/>
      <c r="G517" s="201"/>
      <c r="H517" s="201"/>
      <c r="I517" s="201"/>
      <c r="J517" s="201"/>
      <c r="K517" s="200"/>
      <c r="L517" s="201"/>
      <c r="M517" s="201"/>
      <c r="N517" s="201"/>
      <c r="O517" s="201"/>
      <c r="P517" s="200"/>
      <c r="Q517" s="201"/>
      <c r="R517" s="201"/>
      <c r="S517" s="201"/>
      <c r="T517" s="201"/>
      <c r="U517" s="200"/>
      <c r="V517" s="201"/>
      <c r="W517" s="201"/>
      <c r="X517" s="201"/>
      <c r="Y517" s="201"/>
      <c r="Z517" s="200"/>
      <c r="AA517" s="201"/>
      <c r="AB517" s="201"/>
      <c r="AC517" s="201"/>
      <c r="AD517" s="201"/>
      <c r="AE517" s="200"/>
      <c r="AF517" s="201"/>
      <c r="AG517" s="201"/>
      <c r="AH517" s="201"/>
      <c r="AI517" s="201"/>
      <c r="AJ517" s="200"/>
      <c r="AK517" s="201"/>
      <c r="AL517" s="201"/>
      <c r="AM517" s="201"/>
      <c r="AN517" s="201"/>
      <c r="AO517" s="202"/>
    </row>
    <row r="518" spans="1:41" s="30" customFormat="1" ht="19" customHeight="1">
      <c r="A518" s="198"/>
      <c r="B518" s="198"/>
      <c r="C518" s="198"/>
      <c r="D518" s="198"/>
      <c r="E518" s="199"/>
      <c r="F518" s="200"/>
      <c r="G518" s="201"/>
      <c r="H518" s="201"/>
      <c r="I518" s="201"/>
      <c r="J518" s="201"/>
      <c r="K518" s="200"/>
      <c r="L518" s="201"/>
      <c r="M518" s="201"/>
      <c r="N518" s="201"/>
      <c r="O518" s="201"/>
      <c r="P518" s="200"/>
      <c r="Q518" s="201"/>
      <c r="R518" s="201"/>
      <c r="S518" s="201"/>
      <c r="T518" s="201"/>
      <c r="U518" s="200"/>
      <c r="V518" s="201"/>
      <c r="W518" s="201"/>
      <c r="X518" s="201"/>
      <c r="Y518" s="201"/>
      <c r="Z518" s="200"/>
      <c r="AA518" s="201"/>
      <c r="AB518" s="201"/>
      <c r="AC518" s="201"/>
      <c r="AD518" s="201"/>
      <c r="AE518" s="200"/>
      <c r="AF518" s="201"/>
      <c r="AG518" s="201"/>
      <c r="AH518" s="201"/>
      <c r="AI518" s="201"/>
      <c r="AJ518" s="200"/>
      <c r="AK518" s="201"/>
      <c r="AL518" s="201"/>
      <c r="AM518" s="201"/>
      <c r="AN518" s="201"/>
      <c r="AO518" s="202"/>
    </row>
    <row r="519" spans="1:41" s="30" customFormat="1" ht="19" customHeight="1">
      <c r="A519" s="198"/>
      <c r="B519" s="198"/>
      <c r="C519" s="198"/>
      <c r="D519" s="198"/>
      <c r="E519" s="199"/>
      <c r="F519" s="200"/>
      <c r="G519" s="201"/>
      <c r="H519" s="201"/>
      <c r="I519" s="201"/>
      <c r="J519" s="201"/>
      <c r="K519" s="200"/>
      <c r="L519" s="201"/>
      <c r="M519" s="201"/>
      <c r="N519" s="201"/>
      <c r="O519" s="201"/>
      <c r="P519" s="200"/>
      <c r="Q519" s="201"/>
      <c r="R519" s="201"/>
      <c r="S519" s="201"/>
      <c r="T519" s="201"/>
      <c r="U519" s="200"/>
      <c r="V519" s="201"/>
      <c r="W519" s="201"/>
      <c r="X519" s="201"/>
      <c r="Y519" s="201"/>
      <c r="Z519" s="200"/>
      <c r="AA519" s="201"/>
      <c r="AB519" s="201"/>
      <c r="AC519" s="201"/>
      <c r="AD519" s="201"/>
      <c r="AE519" s="200"/>
      <c r="AF519" s="201"/>
      <c r="AG519" s="201"/>
      <c r="AH519" s="201"/>
      <c r="AI519" s="201"/>
      <c r="AJ519" s="200"/>
      <c r="AK519" s="201"/>
      <c r="AL519" s="201"/>
      <c r="AM519" s="201"/>
      <c r="AN519" s="201"/>
      <c r="AO519" s="202"/>
    </row>
    <row r="520" spans="1:41" s="30" customFormat="1" ht="19" customHeight="1">
      <c r="A520" s="198"/>
      <c r="B520" s="198"/>
      <c r="C520" s="198"/>
      <c r="D520" s="198"/>
      <c r="E520" s="199"/>
      <c r="F520" s="200"/>
      <c r="G520" s="201"/>
      <c r="H520" s="201"/>
      <c r="I520" s="201"/>
      <c r="J520" s="201"/>
      <c r="K520" s="200"/>
      <c r="L520" s="201"/>
      <c r="M520" s="201"/>
      <c r="N520" s="201"/>
      <c r="O520" s="201"/>
      <c r="P520" s="200"/>
      <c r="Q520" s="201"/>
      <c r="R520" s="201"/>
      <c r="S520" s="201"/>
      <c r="T520" s="201"/>
      <c r="U520" s="200"/>
      <c r="V520" s="201"/>
      <c r="W520" s="201"/>
      <c r="X520" s="201"/>
      <c r="Y520" s="201"/>
      <c r="Z520" s="200"/>
      <c r="AA520" s="201"/>
      <c r="AB520" s="201"/>
      <c r="AC520" s="201"/>
      <c r="AD520" s="201"/>
      <c r="AE520" s="200"/>
      <c r="AF520" s="201"/>
      <c r="AG520" s="201"/>
      <c r="AH520" s="201"/>
      <c r="AI520" s="201"/>
      <c r="AJ520" s="200"/>
      <c r="AK520" s="201"/>
      <c r="AL520" s="201"/>
      <c r="AM520" s="201"/>
      <c r="AN520" s="201"/>
      <c r="AO520" s="202"/>
    </row>
    <row r="521" spans="1:41" s="30" customFormat="1" ht="19" customHeight="1">
      <c r="A521" s="198"/>
      <c r="B521" s="198"/>
      <c r="C521" s="198"/>
      <c r="D521" s="198"/>
      <c r="E521" s="199"/>
      <c r="F521" s="200"/>
      <c r="G521" s="201"/>
      <c r="H521" s="201"/>
      <c r="I521" s="201"/>
      <c r="J521" s="201"/>
      <c r="K521" s="200"/>
      <c r="L521" s="201"/>
      <c r="M521" s="201"/>
      <c r="N521" s="201"/>
      <c r="O521" s="201"/>
      <c r="P521" s="200"/>
      <c r="Q521" s="201"/>
      <c r="R521" s="201"/>
      <c r="S521" s="201"/>
      <c r="T521" s="201"/>
      <c r="U521" s="200"/>
      <c r="V521" s="201"/>
      <c r="W521" s="201"/>
      <c r="X521" s="201"/>
      <c r="Y521" s="201"/>
      <c r="Z521" s="200"/>
      <c r="AA521" s="201"/>
      <c r="AB521" s="201"/>
      <c r="AC521" s="201"/>
      <c r="AD521" s="201"/>
      <c r="AE521" s="200"/>
      <c r="AF521" s="201"/>
      <c r="AG521" s="201"/>
      <c r="AH521" s="201"/>
      <c r="AI521" s="201"/>
      <c r="AJ521" s="200"/>
      <c r="AK521" s="201"/>
      <c r="AL521" s="201"/>
      <c r="AM521" s="201"/>
      <c r="AN521" s="201"/>
      <c r="AO521" s="202"/>
    </row>
    <row r="522" spans="1:41" s="30" customFormat="1" ht="19" customHeight="1">
      <c r="A522" s="198"/>
      <c r="B522" s="198"/>
      <c r="C522" s="198"/>
      <c r="D522" s="198"/>
      <c r="E522" s="199"/>
      <c r="F522" s="200"/>
      <c r="G522" s="201"/>
      <c r="H522" s="201"/>
      <c r="I522" s="201"/>
      <c r="J522" s="201"/>
      <c r="K522" s="200"/>
      <c r="L522" s="201"/>
      <c r="M522" s="201"/>
      <c r="N522" s="201"/>
      <c r="O522" s="201"/>
      <c r="P522" s="200"/>
      <c r="Q522" s="201"/>
      <c r="R522" s="201"/>
      <c r="S522" s="201"/>
      <c r="T522" s="201"/>
      <c r="U522" s="200"/>
      <c r="V522" s="201"/>
      <c r="W522" s="201"/>
      <c r="X522" s="201"/>
      <c r="Y522" s="201"/>
      <c r="Z522" s="200"/>
      <c r="AA522" s="201"/>
      <c r="AB522" s="201"/>
      <c r="AC522" s="201"/>
      <c r="AD522" s="201"/>
      <c r="AE522" s="200"/>
      <c r="AF522" s="201"/>
      <c r="AG522" s="201"/>
      <c r="AH522" s="201"/>
      <c r="AI522" s="201"/>
      <c r="AJ522" s="200"/>
      <c r="AK522" s="201"/>
      <c r="AL522" s="201"/>
      <c r="AM522" s="201"/>
      <c r="AN522" s="201"/>
      <c r="AO522" s="202"/>
    </row>
    <row r="523" spans="1:41" s="30" customFormat="1" ht="19" customHeight="1">
      <c r="A523" s="198"/>
      <c r="B523" s="198"/>
      <c r="C523" s="198"/>
      <c r="D523" s="198"/>
      <c r="E523" s="199"/>
      <c r="F523" s="200"/>
      <c r="G523" s="201"/>
      <c r="H523" s="201"/>
      <c r="I523" s="201"/>
      <c r="J523" s="201"/>
      <c r="K523" s="200"/>
      <c r="L523" s="201"/>
      <c r="M523" s="201"/>
      <c r="N523" s="201"/>
      <c r="O523" s="201"/>
      <c r="P523" s="200"/>
      <c r="Q523" s="201"/>
      <c r="R523" s="201"/>
      <c r="S523" s="201"/>
      <c r="T523" s="201"/>
      <c r="U523" s="200"/>
      <c r="V523" s="201"/>
      <c r="W523" s="201"/>
      <c r="X523" s="201"/>
      <c r="Y523" s="201"/>
      <c r="Z523" s="200"/>
      <c r="AA523" s="201"/>
      <c r="AB523" s="201"/>
      <c r="AC523" s="201"/>
      <c r="AD523" s="201"/>
      <c r="AE523" s="200"/>
      <c r="AF523" s="201"/>
      <c r="AG523" s="201"/>
      <c r="AH523" s="201"/>
      <c r="AI523" s="201"/>
      <c r="AJ523" s="200"/>
      <c r="AK523" s="201"/>
      <c r="AL523" s="201"/>
      <c r="AM523" s="201"/>
      <c r="AN523" s="201"/>
      <c r="AO523" s="202"/>
    </row>
    <row r="524" spans="1:41" s="30" customFormat="1" ht="19" customHeight="1">
      <c r="A524" s="198"/>
      <c r="B524" s="198"/>
      <c r="C524" s="198"/>
      <c r="D524" s="198"/>
      <c r="E524" s="199"/>
      <c r="F524" s="200"/>
      <c r="G524" s="201"/>
      <c r="H524" s="201"/>
      <c r="I524" s="201"/>
      <c r="J524" s="201"/>
      <c r="K524" s="200"/>
      <c r="L524" s="201"/>
      <c r="M524" s="201"/>
      <c r="N524" s="201"/>
      <c r="O524" s="201"/>
      <c r="P524" s="200"/>
      <c r="Q524" s="201"/>
      <c r="R524" s="201"/>
      <c r="S524" s="201"/>
      <c r="T524" s="201"/>
      <c r="U524" s="200"/>
      <c r="V524" s="201"/>
      <c r="W524" s="201"/>
      <c r="X524" s="201"/>
      <c r="Y524" s="201"/>
      <c r="Z524" s="200"/>
      <c r="AA524" s="201"/>
      <c r="AB524" s="201"/>
      <c r="AC524" s="201"/>
      <c r="AD524" s="201"/>
      <c r="AE524" s="200"/>
      <c r="AF524" s="201"/>
      <c r="AG524" s="201"/>
      <c r="AH524" s="201"/>
      <c r="AI524" s="201"/>
      <c r="AJ524" s="200"/>
      <c r="AK524" s="201"/>
      <c r="AL524" s="201"/>
      <c r="AM524" s="201"/>
      <c r="AN524" s="201"/>
      <c r="AO524" s="202"/>
    </row>
    <row r="525" spans="1:41" s="30" customFormat="1" ht="19" customHeight="1">
      <c r="A525" s="198"/>
      <c r="B525" s="198"/>
      <c r="C525" s="198"/>
      <c r="D525" s="198"/>
      <c r="E525" s="199"/>
      <c r="F525" s="200"/>
      <c r="G525" s="201"/>
      <c r="H525" s="201"/>
      <c r="I525" s="201"/>
      <c r="J525" s="201"/>
      <c r="K525" s="200"/>
      <c r="L525" s="201"/>
      <c r="M525" s="201"/>
      <c r="N525" s="201"/>
      <c r="O525" s="201"/>
      <c r="P525" s="200"/>
      <c r="Q525" s="201"/>
      <c r="R525" s="201"/>
      <c r="S525" s="201"/>
      <c r="T525" s="201"/>
      <c r="U525" s="200"/>
      <c r="V525" s="201"/>
      <c r="W525" s="201"/>
      <c r="X525" s="201"/>
      <c r="Y525" s="201"/>
      <c r="Z525" s="200"/>
      <c r="AA525" s="201"/>
      <c r="AB525" s="201"/>
      <c r="AC525" s="201"/>
      <c r="AD525" s="201"/>
      <c r="AE525" s="200"/>
      <c r="AF525" s="201"/>
      <c r="AG525" s="201"/>
      <c r="AH525" s="201"/>
      <c r="AI525" s="201"/>
      <c r="AJ525" s="200"/>
      <c r="AK525" s="201"/>
      <c r="AL525" s="201"/>
      <c r="AM525" s="201"/>
      <c r="AN525" s="201"/>
      <c r="AO525" s="202"/>
    </row>
    <row r="526" spans="1:41" s="30" customFormat="1" ht="19" customHeight="1">
      <c r="A526" s="198"/>
      <c r="B526" s="198"/>
      <c r="C526" s="198"/>
      <c r="D526" s="198"/>
      <c r="E526" s="199"/>
      <c r="F526" s="200"/>
      <c r="G526" s="201"/>
      <c r="H526" s="201"/>
      <c r="I526" s="201"/>
      <c r="J526" s="201"/>
      <c r="K526" s="200"/>
      <c r="L526" s="201"/>
      <c r="M526" s="201"/>
      <c r="N526" s="201"/>
      <c r="O526" s="201"/>
      <c r="P526" s="200"/>
      <c r="Q526" s="201"/>
      <c r="R526" s="201"/>
      <c r="S526" s="201"/>
      <c r="T526" s="201"/>
      <c r="U526" s="200"/>
      <c r="V526" s="201"/>
      <c r="W526" s="201"/>
      <c r="X526" s="201"/>
      <c r="Y526" s="201"/>
      <c r="Z526" s="200"/>
      <c r="AA526" s="201"/>
      <c r="AB526" s="201"/>
      <c r="AC526" s="201"/>
      <c r="AD526" s="201"/>
      <c r="AE526" s="200"/>
      <c r="AF526" s="201"/>
      <c r="AG526" s="201"/>
      <c r="AH526" s="201"/>
      <c r="AI526" s="201"/>
      <c r="AJ526" s="200"/>
      <c r="AK526" s="201"/>
      <c r="AL526" s="201"/>
      <c r="AM526" s="201"/>
      <c r="AN526" s="201"/>
      <c r="AO526" s="202"/>
    </row>
    <row r="527" spans="1:41" s="30" customFormat="1" ht="19" customHeight="1">
      <c r="A527" s="198"/>
      <c r="B527" s="198"/>
      <c r="C527" s="198"/>
      <c r="D527" s="198"/>
      <c r="E527" s="199"/>
      <c r="F527" s="200"/>
      <c r="G527" s="201"/>
      <c r="H527" s="201"/>
      <c r="I527" s="201"/>
      <c r="J527" s="201"/>
      <c r="K527" s="200"/>
      <c r="L527" s="201"/>
      <c r="M527" s="201"/>
      <c r="N527" s="201"/>
      <c r="O527" s="201"/>
      <c r="P527" s="200"/>
      <c r="Q527" s="201"/>
      <c r="R527" s="201"/>
      <c r="S527" s="201"/>
      <c r="T527" s="201"/>
      <c r="U527" s="200"/>
      <c r="V527" s="201"/>
      <c r="W527" s="201"/>
      <c r="X527" s="201"/>
      <c r="Y527" s="201"/>
      <c r="Z527" s="200"/>
      <c r="AA527" s="201"/>
      <c r="AB527" s="201"/>
      <c r="AC527" s="201"/>
      <c r="AD527" s="201"/>
      <c r="AE527" s="200"/>
      <c r="AF527" s="201"/>
      <c r="AG527" s="201"/>
      <c r="AH527" s="201"/>
      <c r="AI527" s="201"/>
      <c r="AJ527" s="200"/>
      <c r="AK527" s="201"/>
      <c r="AL527" s="201"/>
      <c r="AM527" s="201"/>
      <c r="AN527" s="201"/>
      <c r="AO527" s="202"/>
    </row>
    <row r="528" spans="1:41" s="30" customFormat="1" ht="19" customHeight="1">
      <c r="A528" s="198"/>
      <c r="B528" s="198"/>
      <c r="C528" s="198"/>
      <c r="D528" s="198"/>
      <c r="E528" s="199"/>
      <c r="F528" s="200"/>
      <c r="G528" s="201"/>
      <c r="H528" s="201"/>
      <c r="I528" s="201"/>
      <c r="J528" s="201"/>
      <c r="K528" s="200"/>
      <c r="L528" s="201"/>
      <c r="M528" s="201"/>
      <c r="N528" s="201"/>
      <c r="O528" s="201"/>
      <c r="P528" s="200"/>
      <c r="Q528" s="201"/>
      <c r="R528" s="201"/>
      <c r="S528" s="201"/>
      <c r="T528" s="201"/>
      <c r="U528" s="200"/>
      <c r="V528" s="201"/>
      <c r="W528" s="201"/>
      <c r="X528" s="201"/>
      <c r="Y528" s="201"/>
      <c r="Z528" s="200"/>
      <c r="AA528" s="201"/>
      <c r="AB528" s="201"/>
      <c r="AC528" s="201"/>
      <c r="AD528" s="201"/>
      <c r="AE528" s="200"/>
      <c r="AF528" s="201"/>
      <c r="AG528" s="201"/>
      <c r="AH528" s="201"/>
      <c r="AI528" s="201"/>
      <c r="AJ528" s="200"/>
      <c r="AK528" s="201"/>
      <c r="AL528" s="201"/>
      <c r="AM528" s="201"/>
      <c r="AN528" s="201"/>
      <c r="AO528" s="202"/>
    </row>
    <row r="529" spans="1:41" s="30" customFormat="1" ht="19" customHeight="1">
      <c r="A529" s="198"/>
      <c r="B529" s="198"/>
      <c r="C529" s="198"/>
      <c r="D529" s="198"/>
      <c r="E529" s="199"/>
      <c r="F529" s="200"/>
      <c r="G529" s="201"/>
      <c r="H529" s="201"/>
      <c r="I529" s="201"/>
      <c r="J529" s="201"/>
      <c r="K529" s="200"/>
      <c r="L529" s="201"/>
      <c r="M529" s="201"/>
      <c r="N529" s="201"/>
      <c r="O529" s="201"/>
      <c r="P529" s="200"/>
      <c r="Q529" s="201"/>
      <c r="R529" s="201"/>
      <c r="S529" s="201"/>
      <c r="T529" s="201"/>
      <c r="U529" s="200"/>
      <c r="V529" s="201"/>
      <c r="W529" s="201"/>
      <c r="X529" s="201"/>
      <c r="Y529" s="201"/>
      <c r="Z529" s="200"/>
      <c r="AA529" s="201"/>
      <c r="AB529" s="201"/>
      <c r="AC529" s="201"/>
      <c r="AD529" s="201"/>
      <c r="AE529" s="200"/>
      <c r="AF529" s="201"/>
      <c r="AG529" s="201"/>
      <c r="AH529" s="201"/>
      <c r="AI529" s="201"/>
      <c r="AJ529" s="200"/>
      <c r="AK529" s="201"/>
      <c r="AL529" s="201"/>
      <c r="AM529" s="201"/>
      <c r="AN529" s="201"/>
      <c r="AO529" s="202"/>
    </row>
    <row r="530" spans="1:41" s="30" customFormat="1" ht="19" customHeight="1">
      <c r="A530" s="198"/>
      <c r="B530" s="198"/>
      <c r="C530" s="198"/>
      <c r="D530" s="198"/>
      <c r="E530" s="199"/>
      <c r="F530" s="200"/>
      <c r="G530" s="201"/>
      <c r="H530" s="201"/>
      <c r="I530" s="201"/>
      <c r="J530" s="201"/>
      <c r="K530" s="200"/>
      <c r="L530" s="201"/>
      <c r="M530" s="201"/>
      <c r="N530" s="201"/>
      <c r="O530" s="201"/>
      <c r="P530" s="200"/>
      <c r="Q530" s="201"/>
      <c r="R530" s="201"/>
      <c r="S530" s="201"/>
      <c r="T530" s="201"/>
      <c r="U530" s="200"/>
      <c r="V530" s="201"/>
      <c r="W530" s="201"/>
      <c r="X530" s="201"/>
      <c r="Y530" s="201"/>
      <c r="Z530" s="200"/>
      <c r="AA530" s="201"/>
      <c r="AB530" s="201"/>
      <c r="AC530" s="201"/>
      <c r="AD530" s="201"/>
      <c r="AE530" s="200"/>
      <c r="AF530" s="201"/>
      <c r="AG530" s="201"/>
      <c r="AH530" s="201"/>
      <c r="AI530" s="201"/>
      <c r="AJ530" s="200"/>
      <c r="AK530" s="201"/>
      <c r="AL530" s="201"/>
      <c r="AM530" s="201"/>
      <c r="AN530" s="201"/>
      <c r="AO530" s="202"/>
    </row>
    <row r="531" spans="1:41" s="30" customFormat="1" ht="19" customHeight="1">
      <c r="A531" s="198"/>
      <c r="B531" s="198"/>
      <c r="C531" s="198"/>
      <c r="D531" s="198"/>
      <c r="E531" s="199"/>
      <c r="F531" s="200"/>
      <c r="G531" s="201"/>
      <c r="H531" s="201"/>
      <c r="I531" s="201"/>
      <c r="J531" s="201"/>
      <c r="K531" s="200"/>
      <c r="L531" s="201"/>
      <c r="M531" s="201"/>
      <c r="N531" s="201"/>
      <c r="O531" s="201"/>
      <c r="P531" s="200"/>
      <c r="Q531" s="201"/>
      <c r="R531" s="201"/>
      <c r="S531" s="201"/>
      <c r="T531" s="201"/>
      <c r="U531" s="200"/>
      <c r="V531" s="201"/>
      <c r="W531" s="201"/>
      <c r="X531" s="201"/>
      <c r="Y531" s="201"/>
      <c r="Z531" s="200"/>
      <c r="AA531" s="201"/>
      <c r="AB531" s="201"/>
      <c r="AC531" s="201"/>
      <c r="AD531" s="201"/>
      <c r="AE531" s="200"/>
      <c r="AF531" s="201"/>
      <c r="AG531" s="201"/>
      <c r="AH531" s="201"/>
      <c r="AI531" s="201"/>
      <c r="AJ531" s="200"/>
      <c r="AK531" s="201"/>
      <c r="AL531" s="201"/>
      <c r="AM531" s="201"/>
      <c r="AN531" s="201"/>
      <c r="AO531" s="202"/>
    </row>
    <row r="532" spans="1:41" s="30" customFormat="1" ht="19" customHeight="1">
      <c r="A532" s="198"/>
      <c r="B532" s="198"/>
      <c r="C532" s="198"/>
      <c r="D532" s="198"/>
      <c r="E532" s="199"/>
      <c r="F532" s="200"/>
      <c r="G532" s="201"/>
      <c r="H532" s="201"/>
      <c r="I532" s="201"/>
      <c r="J532" s="201"/>
      <c r="K532" s="200"/>
      <c r="L532" s="201"/>
      <c r="M532" s="201"/>
      <c r="N532" s="201"/>
      <c r="O532" s="201"/>
      <c r="P532" s="200"/>
      <c r="Q532" s="201"/>
      <c r="R532" s="201"/>
      <c r="S532" s="201"/>
      <c r="T532" s="201"/>
      <c r="U532" s="200"/>
      <c r="V532" s="201"/>
      <c r="W532" s="201"/>
      <c r="X532" s="201"/>
      <c r="Y532" s="201"/>
      <c r="Z532" s="200"/>
      <c r="AA532" s="201"/>
      <c r="AB532" s="201"/>
      <c r="AC532" s="201"/>
      <c r="AD532" s="201"/>
      <c r="AE532" s="200"/>
      <c r="AF532" s="201"/>
      <c r="AG532" s="201"/>
      <c r="AH532" s="201"/>
      <c r="AI532" s="201"/>
      <c r="AJ532" s="200"/>
      <c r="AK532" s="201"/>
      <c r="AL532" s="201"/>
      <c r="AM532" s="201"/>
      <c r="AN532" s="201"/>
      <c r="AO532" s="202"/>
    </row>
    <row r="533" spans="1:41" s="30" customFormat="1" ht="19" customHeight="1">
      <c r="A533" s="198"/>
      <c r="B533" s="198"/>
      <c r="C533" s="198"/>
      <c r="D533" s="198"/>
      <c r="E533" s="199"/>
      <c r="F533" s="200"/>
      <c r="G533" s="201"/>
      <c r="H533" s="201"/>
      <c r="I533" s="201"/>
      <c r="J533" s="201"/>
      <c r="K533" s="200"/>
      <c r="L533" s="201"/>
      <c r="M533" s="201"/>
      <c r="N533" s="201"/>
      <c r="O533" s="201"/>
      <c r="P533" s="200"/>
      <c r="Q533" s="201"/>
      <c r="R533" s="201"/>
      <c r="S533" s="201"/>
      <c r="T533" s="201"/>
      <c r="U533" s="200"/>
      <c r="V533" s="201"/>
      <c r="W533" s="201"/>
      <c r="X533" s="201"/>
      <c r="Y533" s="201"/>
      <c r="Z533" s="200"/>
      <c r="AA533" s="201"/>
      <c r="AB533" s="201"/>
      <c r="AC533" s="201"/>
      <c r="AD533" s="201"/>
      <c r="AE533" s="200"/>
      <c r="AF533" s="201"/>
      <c r="AG533" s="201"/>
      <c r="AH533" s="201"/>
      <c r="AI533" s="201"/>
      <c r="AJ533" s="200"/>
      <c r="AK533" s="201"/>
      <c r="AL533" s="201"/>
      <c r="AM533" s="201"/>
      <c r="AN533" s="201"/>
      <c r="AO533" s="202"/>
    </row>
    <row r="534" spans="1:41" s="30" customFormat="1" ht="19" customHeight="1">
      <c r="A534" s="198"/>
      <c r="B534" s="198"/>
      <c r="C534" s="198"/>
      <c r="D534" s="198"/>
      <c r="E534" s="199"/>
      <c r="F534" s="200"/>
      <c r="G534" s="201"/>
      <c r="H534" s="201"/>
      <c r="I534" s="201"/>
      <c r="J534" s="201"/>
      <c r="K534" s="200"/>
      <c r="L534" s="201"/>
      <c r="M534" s="201"/>
      <c r="N534" s="201"/>
      <c r="O534" s="201"/>
      <c r="P534" s="200"/>
      <c r="Q534" s="201"/>
      <c r="R534" s="201"/>
      <c r="S534" s="201"/>
      <c r="T534" s="201"/>
      <c r="U534" s="200"/>
      <c r="V534" s="201"/>
      <c r="W534" s="201"/>
      <c r="X534" s="201"/>
      <c r="Y534" s="201"/>
      <c r="Z534" s="200"/>
      <c r="AA534" s="201"/>
      <c r="AB534" s="201"/>
      <c r="AC534" s="201"/>
      <c r="AD534" s="201"/>
      <c r="AE534" s="200"/>
      <c r="AF534" s="201"/>
      <c r="AG534" s="201"/>
      <c r="AH534" s="201"/>
      <c r="AI534" s="201"/>
      <c r="AJ534" s="200"/>
      <c r="AK534" s="201"/>
      <c r="AL534" s="201"/>
      <c r="AM534" s="201"/>
      <c r="AN534" s="201"/>
      <c r="AO534" s="202"/>
    </row>
    <row r="535" spans="1:41" s="30" customFormat="1" ht="19" customHeight="1">
      <c r="A535" s="198"/>
      <c r="B535" s="198"/>
      <c r="C535" s="198"/>
      <c r="D535" s="198"/>
      <c r="E535" s="199"/>
      <c r="F535" s="200"/>
      <c r="G535" s="201"/>
      <c r="H535" s="201"/>
      <c r="I535" s="201"/>
      <c r="J535" s="201"/>
      <c r="K535" s="200"/>
      <c r="L535" s="201"/>
      <c r="M535" s="201"/>
      <c r="N535" s="201"/>
      <c r="O535" s="201"/>
      <c r="P535" s="200"/>
      <c r="Q535" s="201"/>
      <c r="R535" s="201"/>
      <c r="S535" s="201"/>
      <c r="T535" s="201"/>
      <c r="U535" s="200"/>
      <c r="V535" s="201"/>
      <c r="W535" s="201"/>
      <c r="X535" s="201"/>
      <c r="Y535" s="201"/>
      <c r="Z535" s="200"/>
      <c r="AA535" s="201"/>
      <c r="AB535" s="201"/>
      <c r="AC535" s="201"/>
      <c r="AD535" s="201"/>
      <c r="AE535" s="200"/>
      <c r="AF535" s="201"/>
      <c r="AG535" s="201"/>
      <c r="AH535" s="201"/>
      <c r="AI535" s="201"/>
      <c r="AJ535" s="200"/>
      <c r="AK535" s="201"/>
      <c r="AL535" s="201"/>
      <c r="AM535" s="201"/>
      <c r="AN535" s="201"/>
      <c r="AO535" s="202"/>
    </row>
    <row r="536" spans="1:41" s="30" customFormat="1" ht="19" customHeight="1">
      <c r="A536" s="198"/>
      <c r="B536" s="198"/>
      <c r="C536" s="198"/>
      <c r="D536" s="198"/>
      <c r="E536" s="199"/>
      <c r="F536" s="200"/>
      <c r="G536" s="201"/>
      <c r="H536" s="201"/>
      <c r="I536" s="201"/>
      <c r="J536" s="201"/>
      <c r="K536" s="200"/>
      <c r="L536" s="201"/>
      <c r="M536" s="201"/>
      <c r="N536" s="201"/>
      <c r="O536" s="201"/>
      <c r="P536" s="200"/>
      <c r="Q536" s="201"/>
      <c r="R536" s="201"/>
      <c r="S536" s="201"/>
      <c r="T536" s="201"/>
      <c r="U536" s="200"/>
      <c r="V536" s="201"/>
      <c r="W536" s="201"/>
      <c r="X536" s="201"/>
      <c r="Y536" s="201"/>
      <c r="Z536" s="200"/>
      <c r="AA536" s="201"/>
      <c r="AB536" s="201"/>
      <c r="AC536" s="201"/>
      <c r="AD536" s="201"/>
      <c r="AE536" s="200"/>
      <c r="AF536" s="201"/>
      <c r="AG536" s="201"/>
      <c r="AH536" s="201"/>
      <c r="AI536" s="201"/>
      <c r="AJ536" s="200"/>
      <c r="AK536" s="201"/>
      <c r="AL536" s="201"/>
      <c r="AM536" s="201"/>
      <c r="AN536" s="201"/>
      <c r="AO536" s="202"/>
    </row>
    <row r="537" spans="1:41" s="30" customFormat="1" ht="19" customHeight="1">
      <c r="A537" s="198"/>
      <c r="B537" s="198"/>
      <c r="C537" s="198"/>
      <c r="D537" s="198"/>
      <c r="E537" s="199"/>
      <c r="F537" s="200"/>
      <c r="G537" s="201"/>
      <c r="H537" s="201"/>
      <c r="I537" s="201"/>
      <c r="J537" s="201"/>
      <c r="K537" s="200"/>
      <c r="L537" s="201"/>
      <c r="M537" s="201"/>
      <c r="N537" s="201"/>
      <c r="O537" s="201"/>
      <c r="P537" s="200"/>
      <c r="Q537" s="201"/>
      <c r="R537" s="201"/>
      <c r="S537" s="201"/>
      <c r="T537" s="201"/>
      <c r="U537" s="200"/>
      <c r="V537" s="201"/>
      <c r="W537" s="201"/>
      <c r="X537" s="201"/>
      <c r="Y537" s="201"/>
      <c r="Z537" s="200"/>
      <c r="AA537" s="201"/>
      <c r="AB537" s="201"/>
      <c r="AC537" s="201"/>
      <c r="AD537" s="201"/>
      <c r="AE537" s="200"/>
      <c r="AF537" s="201"/>
      <c r="AG537" s="201"/>
      <c r="AH537" s="201"/>
      <c r="AI537" s="201"/>
      <c r="AJ537" s="200"/>
      <c r="AK537" s="201"/>
      <c r="AL537" s="201"/>
      <c r="AM537" s="201"/>
      <c r="AN537" s="201"/>
      <c r="AO537" s="202"/>
    </row>
    <row r="538" spans="1:41" s="30" customFormat="1" ht="19" customHeight="1">
      <c r="A538" s="198"/>
      <c r="B538" s="198"/>
      <c r="C538" s="198"/>
      <c r="D538" s="198"/>
      <c r="E538" s="199"/>
      <c r="F538" s="200"/>
      <c r="G538" s="201"/>
      <c r="H538" s="201"/>
      <c r="I538" s="201"/>
      <c r="J538" s="201"/>
      <c r="K538" s="200"/>
      <c r="L538" s="201"/>
      <c r="M538" s="201"/>
      <c r="N538" s="201"/>
      <c r="O538" s="201"/>
      <c r="P538" s="200"/>
      <c r="Q538" s="201"/>
      <c r="R538" s="201"/>
      <c r="S538" s="201"/>
      <c r="T538" s="201"/>
      <c r="U538" s="200"/>
      <c r="V538" s="201"/>
      <c r="W538" s="201"/>
      <c r="X538" s="201"/>
      <c r="Y538" s="201"/>
      <c r="Z538" s="200"/>
      <c r="AA538" s="201"/>
      <c r="AB538" s="201"/>
      <c r="AC538" s="201"/>
      <c r="AD538" s="201"/>
      <c r="AE538" s="200"/>
      <c r="AF538" s="201"/>
      <c r="AG538" s="201"/>
      <c r="AH538" s="201"/>
      <c r="AI538" s="201"/>
      <c r="AJ538" s="200"/>
      <c r="AK538" s="201"/>
      <c r="AL538" s="201"/>
      <c r="AM538" s="201"/>
      <c r="AN538" s="201"/>
      <c r="AO538" s="202"/>
    </row>
    <row r="539" spans="1:41" s="30" customFormat="1" ht="19" customHeight="1">
      <c r="A539" s="198"/>
      <c r="B539" s="198"/>
      <c r="C539" s="198"/>
      <c r="D539" s="198"/>
      <c r="E539" s="199"/>
      <c r="F539" s="200"/>
      <c r="G539" s="201"/>
      <c r="H539" s="201"/>
      <c r="I539" s="201"/>
      <c r="J539" s="201"/>
      <c r="K539" s="200"/>
      <c r="L539" s="201"/>
      <c r="M539" s="201"/>
      <c r="N539" s="201"/>
      <c r="O539" s="201"/>
      <c r="P539" s="200"/>
      <c r="Q539" s="201"/>
      <c r="R539" s="201"/>
      <c r="S539" s="201"/>
      <c r="T539" s="201"/>
      <c r="U539" s="200"/>
      <c r="V539" s="201"/>
      <c r="W539" s="201"/>
      <c r="X539" s="201"/>
      <c r="Y539" s="201"/>
      <c r="Z539" s="200"/>
      <c r="AA539" s="201"/>
      <c r="AB539" s="201"/>
      <c r="AC539" s="201"/>
      <c r="AD539" s="201"/>
      <c r="AE539" s="200"/>
      <c r="AF539" s="201"/>
      <c r="AG539" s="201"/>
      <c r="AH539" s="201"/>
      <c r="AI539" s="201"/>
      <c r="AJ539" s="200"/>
      <c r="AK539" s="201"/>
      <c r="AL539" s="201"/>
      <c r="AM539" s="201"/>
      <c r="AN539" s="201"/>
      <c r="AO539" s="202"/>
    </row>
    <row r="540" spans="1:41" s="30" customFormat="1" ht="19" customHeight="1">
      <c r="A540" s="198"/>
      <c r="B540" s="198"/>
      <c r="C540" s="198"/>
      <c r="D540" s="198"/>
      <c r="E540" s="199"/>
      <c r="F540" s="200"/>
      <c r="G540" s="201"/>
      <c r="H540" s="201"/>
      <c r="I540" s="201"/>
      <c r="J540" s="201"/>
      <c r="K540" s="200"/>
      <c r="L540" s="201"/>
      <c r="M540" s="201"/>
      <c r="N540" s="201"/>
      <c r="O540" s="201"/>
      <c r="P540" s="200"/>
      <c r="Q540" s="201"/>
      <c r="R540" s="201"/>
      <c r="S540" s="201"/>
      <c r="T540" s="201"/>
      <c r="U540" s="200"/>
      <c r="V540" s="201"/>
      <c r="W540" s="201"/>
      <c r="X540" s="201"/>
      <c r="Y540" s="201"/>
      <c r="Z540" s="200"/>
      <c r="AA540" s="201"/>
      <c r="AB540" s="201"/>
      <c r="AC540" s="201"/>
      <c r="AD540" s="201"/>
      <c r="AE540" s="200"/>
      <c r="AF540" s="201"/>
      <c r="AG540" s="201"/>
      <c r="AH540" s="201"/>
      <c r="AI540" s="201"/>
      <c r="AJ540" s="200"/>
      <c r="AK540" s="201"/>
      <c r="AL540" s="201"/>
      <c r="AM540" s="201"/>
      <c r="AN540" s="201"/>
      <c r="AO540" s="202"/>
    </row>
    <row r="541" spans="1:41" s="30" customFormat="1" ht="19" customHeight="1">
      <c r="A541" s="198"/>
      <c r="B541" s="198"/>
      <c r="C541" s="198"/>
      <c r="D541" s="198"/>
      <c r="E541" s="199"/>
      <c r="F541" s="200"/>
      <c r="G541" s="201"/>
      <c r="H541" s="201"/>
      <c r="I541" s="201"/>
      <c r="J541" s="201"/>
      <c r="K541" s="200"/>
      <c r="L541" s="201"/>
      <c r="M541" s="201"/>
      <c r="N541" s="201"/>
      <c r="O541" s="201"/>
      <c r="P541" s="200"/>
      <c r="Q541" s="201"/>
      <c r="R541" s="201"/>
      <c r="S541" s="201"/>
      <c r="T541" s="201"/>
      <c r="U541" s="200"/>
      <c r="V541" s="201"/>
      <c r="W541" s="201"/>
      <c r="X541" s="201"/>
      <c r="Y541" s="201"/>
      <c r="Z541" s="200"/>
      <c r="AA541" s="201"/>
      <c r="AB541" s="201"/>
      <c r="AC541" s="201"/>
      <c r="AD541" s="201"/>
      <c r="AE541" s="200"/>
      <c r="AF541" s="201"/>
      <c r="AG541" s="201"/>
      <c r="AH541" s="201"/>
      <c r="AI541" s="201"/>
      <c r="AJ541" s="200"/>
      <c r="AK541" s="201"/>
      <c r="AL541" s="201"/>
      <c r="AM541" s="201"/>
      <c r="AN541" s="201"/>
      <c r="AO541" s="202"/>
    </row>
    <row r="542" spans="1:41" s="30" customFormat="1" ht="19" customHeight="1">
      <c r="A542" s="198"/>
      <c r="B542" s="198"/>
      <c r="C542" s="198"/>
      <c r="D542" s="198"/>
      <c r="E542" s="199"/>
      <c r="F542" s="200"/>
      <c r="G542" s="201"/>
      <c r="H542" s="201"/>
      <c r="I542" s="201"/>
      <c r="J542" s="201"/>
      <c r="K542" s="200"/>
      <c r="L542" s="201"/>
      <c r="M542" s="201"/>
      <c r="N542" s="201"/>
      <c r="O542" s="201"/>
      <c r="P542" s="200"/>
      <c r="Q542" s="201"/>
      <c r="R542" s="201"/>
      <c r="S542" s="201"/>
      <c r="T542" s="201"/>
      <c r="U542" s="200"/>
      <c r="V542" s="201"/>
      <c r="W542" s="201"/>
      <c r="X542" s="201"/>
      <c r="Y542" s="201"/>
      <c r="Z542" s="200"/>
      <c r="AA542" s="201"/>
      <c r="AB542" s="201"/>
      <c r="AC542" s="201"/>
      <c r="AD542" s="201"/>
      <c r="AE542" s="200"/>
      <c r="AF542" s="201"/>
      <c r="AG542" s="201"/>
      <c r="AH542" s="201"/>
      <c r="AI542" s="201"/>
      <c r="AJ542" s="200"/>
      <c r="AK542" s="201"/>
      <c r="AL542" s="201"/>
      <c r="AM542" s="201"/>
      <c r="AN542" s="201"/>
      <c r="AO542" s="202"/>
    </row>
    <row r="543" spans="1:41" s="30" customFormat="1" ht="19" customHeight="1">
      <c r="A543" s="198"/>
      <c r="B543" s="198"/>
      <c r="C543" s="198"/>
      <c r="D543" s="198"/>
      <c r="E543" s="199"/>
      <c r="F543" s="200"/>
      <c r="G543" s="201"/>
      <c r="H543" s="201"/>
      <c r="I543" s="201"/>
      <c r="J543" s="201"/>
      <c r="K543" s="200"/>
      <c r="L543" s="201"/>
      <c r="M543" s="201"/>
      <c r="N543" s="201"/>
      <c r="O543" s="201"/>
      <c r="P543" s="200"/>
      <c r="Q543" s="201"/>
      <c r="R543" s="201"/>
      <c r="S543" s="201"/>
      <c r="T543" s="201"/>
      <c r="U543" s="200"/>
      <c r="V543" s="201"/>
      <c r="W543" s="201"/>
      <c r="X543" s="201"/>
      <c r="Y543" s="201"/>
      <c r="Z543" s="200"/>
      <c r="AA543" s="201"/>
      <c r="AB543" s="201"/>
      <c r="AC543" s="201"/>
      <c r="AD543" s="201"/>
      <c r="AE543" s="200"/>
      <c r="AF543" s="201"/>
      <c r="AG543" s="201"/>
      <c r="AH543" s="201"/>
      <c r="AI543" s="201"/>
      <c r="AJ543" s="200"/>
      <c r="AK543" s="201"/>
      <c r="AL543" s="201"/>
      <c r="AM543" s="201"/>
      <c r="AN543" s="201"/>
      <c r="AO543" s="202"/>
    </row>
    <row r="544" spans="1:41" s="30" customFormat="1" ht="19" customHeight="1">
      <c r="A544" s="198"/>
      <c r="B544" s="198"/>
      <c r="C544" s="198"/>
      <c r="D544" s="198"/>
      <c r="E544" s="199"/>
      <c r="F544" s="200"/>
      <c r="G544" s="201"/>
      <c r="H544" s="201"/>
      <c r="I544" s="201"/>
      <c r="J544" s="201"/>
      <c r="K544" s="200"/>
      <c r="L544" s="201"/>
      <c r="M544" s="201"/>
      <c r="N544" s="201"/>
      <c r="O544" s="201"/>
      <c r="P544" s="200"/>
      <c r="Q544" s="201"/>
      <c r="R544" s="201"/>
      <c r="S544" s="201"/>
      <c r="T544" s="201"/>
      <c r="U544" s="200"/>
      <c r="V544" s="201"/>
      <c r="W544" s="201"/>
      <c r="X544" s="201"/>
      <c r="Y544" s="201"/>
      <c r="Z544" s="200"/>
      <c r="AA544" s="201"/>
      <c r="AB544" s="201"/>
      <c r="AC544" s="201"/>
      <c r="AD544" s="201"/>
      <c r="AE544" s="200"/>
      <c r="AF544" s="201"/>
      <c r="AG544" s="201"/>
      <c r="AH544" s="201"/>
      <c r="AI544" s="201"/>
      <c r="AJ544" s="200"/>
      <c r="AK544" s="201"/>
      <c r="AL544" s="201"/>
      <c r="AM544" s="201"/>
      <c r="AN544" s="201"/>
      <c r="AO544" s="202"/>
    </row>
    <row r="545" spans="1:41" s="30" customFormat="1" ht="19" customHeight="1">
      <c r="A545" s="198"/>
      <c r="B545" s="198"/>
      <c r="C545" s="198"/>
      <c r="D545" s="198"/>
      <c r="E545" s="199"/>
      <c r="F545" s="200"/>
      <c r="G545" s="201"/>
      <c r="H545" s="201"/>
      <c r="I545" s="201"/>
      <c r="J545" s="201"/>
      <c r="K545" s="200"/>
      <c r="L545" s="201"/>
      <c r="M545" s="201"/>
      <c r="N545" s="201"/>
      <c r="O545" s="201"/>
      <c r="P545" s="200"/>
      <c r="Q545" s="201"/>
      <c r="R545" s="201"/>
      <c r="S545" s="201"/>
      <c r="T545" s="201"/>
      <c r="U545" s="200"/>
      <c r="V545" s="201"/>
      <c r="W545" s="201"/>
      <c r="X545" s="201"/>
      <c r="Y545" s="201"/>
      <c r="Z545" s="200"/>
      <c r="AA545" s="201"/>
      <c r="AB545" s="201"/>
      <c r="AC545" s="201"/>
      <c r="AD545" s="201"/>
      <c r="AE545" s="200"/>
      <c r="AF545" s="201"/>
      <c r="AG545" s="201"/>
      <c r="AH545" s="201"/>
      <c r="AI545" s="201"/>
      <c r="AJ545" s="200"/>
      <c r="AK545" s="201"/>
      <c r="AL545" s="201"/>
      <c r="AM545" s="201"/>
      <c r="AN545" s="201"/>
      <c r="AO545" s="202"/>
    </row>
    <row r="546" spans="1:41" s="30" customFormat="1" ht="19" customHeight="1">
      <c r="A546" s="198"/>
      <c r="B546" s="198"/>
      <c r="C546" s="198"/>
      <c r="D546" s="198"/>
      <c r="E546" s="199"/>
      <c r="F546" s="200"/>
      <c r="G546" s="201"/>
      <c r="H546" s="201"/>
      <c r="I546" s="201"/>
      <c r="J546" s="201"/>
      <c r="K546" s="200"/>
      <c r="L546" s="201"/>
      <c r="M546" s="201"/>
      <c r="N546" s="201"/>
      <c r="O546" s="201"/>
      <c r="P546" s="200"/>
      <c r="Q546" s="201"/>
      <c r="R546" s="201"/>
      <c r="S546" s="201"/>
      <c r="T546" s="201"/>
      <c r="U546" s="200"/>
      <c r="V546" s="201"/>
      <c r="W546" s="201"/>
      <c r="X546" s="201"/>
      <c r="Y546" s="201"/>
      <c r="Z546" s="200"/>
      <c r="AA546" s="201"/>
      <c r="AB546" s="201"/>
      <c r="AC546" s="201"/>
      <c r="AD546" s="201"/>
      <c r="AE546" s="200"/>
      <c r="AF546" s="201"/>
      <c r="AG546" s="201"/>
      <c r="AH546" s="201"/>
      <c r="AI546" s="201"/>
      <c r="AJ546" s="200"/>
      <c r="AK546" s="201"/>
      <c r="AL546" s="201"/>
      <c r="AM546" s="201"/>
      <c r="AN546" s="201"/>
      <c r="AO546" s="202"/>
    </row>
    <row r="547" spans="1:41" s="30" customFormat="1" ht="19" customHeight="1">
      <c r="A547" s="198"/>
      <c r="B547" s="198"/>
      <c r="C547" s="198"/>
      <c r="D547" s="198"/>
      <c r="E547" s="199"/>
      <c r="F547" s="200"/>
      <c r="G547" s="201"/>
      <c r="H547" s="201"/>
      <c r="I547" s="201"/>
      <c r="J547" s="201"/>
      <c r="K547" s="200"/>
      <c r="L547" s="201"/>
      <c r="M547" s="201"/>
      <c r="N547" s="201"/>
      <c r="O547" s="201"/>
      <c r="P547" s="200"/>
      <c r="Q547" s="201"/>
      <c r="R547" s="201"/>
      <c r="S547" s="201"/>
      <c r="T547" s="201"/>
      <c r="U547" s="200"/>
      <c r="V547" s="201"/>
      <c r="W547" s="201"/>
      <c r="X547" s="201"/>
      <c r="Y547" s="201"/>
      <c r="Z547" s="200"/>
      <c r="AA547" s="201"/>
      <c r="AB547" s="201"/>
      <c r="AC547" s="201"/>
      <c r="AD547" s="201"/>
      <c r="AE547" s="200"/>
      <c r="AF547" s="201"/>
      <c r="AG547" s="201"/>
      <c r="AH547" s="201"/>
      <c r="AI547" s="201"/>
      <c r="AJ547" s="200"/>
      <c r="AK547" s="201"/>
      <c r="AL547" s="201"/>
      <c r="AM547" s="201"/>
      <c r="AN547" s="201"/>
      <c r="AO547" s="202"/>
    </row>
    <row r="548" spans="1:41" s="30" customFormat="1" ht="19" customHeight="1">
      <c r="A548" s="198"/>
      <c r="B548" s="198"/>
      <c r="C548" s="198"/>
      <c r="D548" s="198"/>
      <c r="E548" s="199"/>
      <c r="F548" s="200"/>
      <c r="G548" s="201"/>
      <c r="H548" s="201"/>
      <c r="I548" s="201"/>
      <c r="J548" s="201"/>
      <c r="K548" s="200"/>
      <c r="L548" s="201"/>
      <c r="M548" s="201"/>
      <c r="N548" s="201"/>
      <c r="O548" s="201"/>
      <c r="P548" s="200"/>
      <c r="Q548" s="201"/>
      <c r="R548" s="201"/>
      <c r="S548" s="201"/>
      <c r="T548" s="201"/>
      <c r="U548" s="200"/>
      <c r="V548" s="201"/>
      <c r="W548" s="201"/>
      <c r="X548" s="201"/>
      <c r="Y548" s="201"/>
      <c r="Z548" s="200"/>
      <c r="AA548" s="201"/>
      <c r="AB548" s="201"/>
      <c r="AC548" s="201"/>
      <c r="AD548" s="201"/>
      <c r="AE548" s="200"/>
      <c r="AF548" s="201"/>
      <c r="AG548" s="201"/>
      <c r="AH548" s="201"/>
      <c r="AI548" s="201"/>
      <c r="AJ548" s="200"/>
      <c r="AK548" s="201"/>
      <c r="AL548" s="201"/>
      <c r="AM548" s="201"/>
      <c r="AN548" s="201"/>
      <c r="AO548" s="202"/>
    </row>
    <row r="549" spans="1:41" s="30" customFormat="1" ht="19" customHeight="1">
      <c r="A549" s="198"/>
      <c r="B549" s="198"/>
      <c r="C549" s="198"/>
      <c r="D549" s="198"/>
      <c r="E549" s="199"/>
      <c r="F549" s="200"/>
      <c r="G549" s="201"/>
      <c r="H549" s="201"/>
      <c r="I549" s="201"/>
      <c r="J549" s="201"/>
      <c r="K549" s="200"/>
      <c r="L549" s="201"/>
      <c r="M549" s="201"/>
      <c r="N549" s="201"/>
      <c r="O549" s="201"/>
      <c r="P549" s="200"/>
      <c r="Q549" s="201"/>
      <c r="R549" s="201"/>
      <c r="S549" s="201"/>
      <c r="T549" s="201"/>
      <c r="U549" s="200"/>
      <c r="V549" s="201"/>
      <c r="W549" s="201"/>
      <c r="X549" s="201"/>
      <c r="Y549" s="201"/>
      <c r="Z549" s="200"/>
      <c r="AA549" s="201"/>
      <c r="AB549" s="201"/>
      <c r="AC549" s="201"/>
      <c r="AD549" s="201"/>
      <c r="AE549" s="200"/>
      <c r="AF549" s="201"/>
      <c r="AG549" s="201"/>
      <c r="AH549" s="201"/>
      <c r="AI549" s="201"/>
      <c r="AJ549" s="200"/>
      <c r="AK549" s="201"/>
      <c r="AL549" s="201"/>
      <c r="AM549" s="201"/>
      <c r="AN549" s="201"/>
      <c r="AO549" s="202"/>
    </row>
    <row r="550" spans="1:41" s="30" customFormat="1" ht="19" customHeight="1">
      <c r="A550" s="198"/>
      <c r="B550" s="198"/>
      <c r="C550" s="198"/>
      <c r="D550" s="198"/>
      <c r="E550" s="199"/>
      <c r="F550" s="200"/>
      <c r="G550" s="201"/>
      <c r="H550" s="201"/>
      <c r="I550" s="201"/>
      <c r="J550" s="201"/>
      <c r="K550" s="200"/>
      <c r="L550" s="201"/>
      <c r="M550" s="201"/>
      <c r="N550" s="201"/>
      <c r="O550" s="201"/>
      <c r="P550" s="200"/>
      <c r="Q550" s="201"/>
      <c r="R550" s="201"/>
      <c r="S550" s="201"/>
      <c r="T550" s="201"/>
      <c r="U550" s="200"/>
      <c r="V550" s="201"/>
      <c r="W550" s="201"/>
      <c r="X550" s="201"/>
      <c r="Y550" s="201"/>
      <c r="Z550" s="200"/>
      <c r="AA550" s="201"/>
      <c r="AB550" s="201"/>
      <c r="AC550" s="201"/>
      <c r="AD550" s="201"/>
      <c r="AE550" s="200"/>
      <c r="AF550" s="201"/>
      <c r="AG550" s="201"/>
      <c r="AH550" s="201"/>
      <c r="AI550" s="201"/>
      <c r="AJ550" s="200"/>
      <c r="AK550" s="201"/>
      <c r="AL550" s="201"/>
      <c r="AM550" s="201"/>
      <c r="AN550" s="201"/>
      <c r="AO550" s="202"/>
    </row>
    <row r="551" spans="1:41" s="30" customFormat="1" ht="19" customHeight="1">
      <c r="A551" s="198"/>
      <c r="B551" s="198"/>
      <c r="C551" s="198"/>
      <c r="D551" s="198"/>
      <c r="E551" s="199"/>
      <c r="F551" s="200"/>
      <c r="G551" s="201"/>
      <c r="H551" s="201"/>
      <c r="I551" s="201"/>
      <c r="J551" s="201"/>
      <c r="K551" s="200"/>
      <c r="L551" s="201"/>
      <c r="M551" s="201"/>
      <c r="N551" s="201"/>
      <c r="O551" s="201"/>
      <c r="P551" s="200"/>
      <c r="Q551" s="201"/>
      <c r="R551" s="201"/>
      <c r="S551" s="201"/>
      <c r="T551" s="201"/>
      <c r="U551" s="200"/>
      <c r="V551" s="201"/>
      <c r="W551" s="201"/>
      <c r="X551" s="201"/>
      <c r="Y551" s="201"/>
      <c r="Z551" s="200"/>
      <c r="AA551" s="201"/>
      <c r="AB551" s="201"/>
      <c r="AC551" s="201"/>
      <c r="AD551" s="201"/>
      <c r="AE551" s="200"/>
      <c r="AF551" s="201"/>
      <c r="AG551" s="201"/>
      <c r="AH551" s="201"/>
      <c r="AI551" s="201"/>
      <c r="AJ551" s="200"/>
      <c r="AK551" s="201"/>
      <c r="AL551" s="201"/>
      <c r="AM551" s="201"/>
      <c r="AN551" s="201"/>
      <c r="AO551" s="202"/>
    </row>
    <row r="552" spans="1:41" s="30" customFormat="1" ht="19" customHeight="1">
      <c r="A552" s="198"/>
      <c r="B552" s="198"/>
      <c r="C552" s="198"/>
      <c r="D552" s="198"/>
      <c r="E552" s="199"/>
      <c r="F552" s="200"/>
      <c r="G552" s="201"/>
      <c r="H552" s="201"/>
      <c r="I552" s="201"/>
      <c r="J552" s="201"/>
      <c r="K552" s="200"/>
      <c r="L552" s="201"/>
      <c r="M552" s="201"/>
      <c r="N552" s="201"/>
      <c r="O552" s="201"/>
      <c r="P552" s="200"/>
      <c r="Q552" s="201"/>
      <c r="R552" s="201"/>
      <c r="S552" s="201"/>
      <c r="T552" s="201"/>
      <c r="U552" s="200"/>
      <c r="V552" s="201"/>
      <c r="W552" s="201"/>
      <c r="X552" s="201"/>
      <c r="Y552" s="201"/>
      <c r="Z552" s="200"/>
      <c r="AA552" s="201"/>
      <c r="AB552" s="201"/>
      <c r="AC552" s="201"/>
      <c r="AD552" s="201"/>
      <c r="AE552" s="200"/>
      <c r="AF552" s="201"/>
      <c r="AG552" s="201"/>
      <c r="AH552" s="201"/>
      <c r="AI552" s="201"/>
      <c r="AJ552" s="200"/>
      <c r="AK552" s="201"/>
      <c r="AL552" s="201"/>
      <c r="AM552" s="201"/>
      <c r="AN552" s="201"/>
      <c r="AO552" s="202"/>
    </row>
    <row r="553" spans="1:41" s="30" customFormat="1" ht="19" customHeight="1">
      <c r="A553" s="198"/>
      <c r="B553" s="198"/>
      <c r="C553" s="198"/>
      <c r="D553" s="198"/>
      <c r="E553" s="199"/>
      <c r="F553" s="200"/>
      <c r="G553" s="201"/>
      <c r="H553" s="201"/>
      <c r="I553" s="201"/>
      <c r="J553" s="201"/>
      <c r="K553" s="200"/>
      <c r="L553" s="201"/>
      <c r="M553" s="201"/>
      <c r="N553" s="201"/>
      <c r="O553" s="201"/>
      <c r="P553" s="200"/>
      <c r="Q553" s="201"/>
      <c r="R553" s="201"/>
      <c r="S553" s="201"/>
      <c r="T553" s="201"/>
      <c r="U553" s="200"/>
      <c r="V553" s="201"/>
      <c r="W553" s="201"/>
      <c r="X553" s="201"/>
      <c r="Y553" s="201"/>
      <c r="Z553" s="200"/>
      <c r="AA553" s="201"/>
      <c r="AB553" s="201"/>
      <c r="AC553" s="201"/>
      <c r="AD553" s="201"/>
      <c r="AE553" s="200"/>
      <c r="AF553" s="201"/>
      <c r="AG553" s="201"/>
      <c r="AH553" s="201"/>
      <c r="AI553" s="201"/>
      <c r="AJ553" s="200"/>
      <c r="AK553" s="201"/>
      <c r="AL553" s="201"/>
      <c r="AM553" s="201"/>
      <c r="AN553" s="201"/>
      <c r="AO553" s="202"/>
    </row>
    <row r="554" spans="1:41" s="30" customFormat="1" ht="19" customHeight="1">
      <c r="A554" s="198"/>
      <c r="B554" s="198"/>
      <c r="C554" s="198"/>
      <c r="D554" s="198"/>
      <c r="E554" s="199"/>
      <c r="F554" s="200"/>
      <c r="G554" s="201"/>
      <c r="H554" s="201"/>
      <c r="I554" s="201"/>
      <c r="J554" s="201"/>
      <c r="K554" s="200"/>
      <c r="L554" s="201"/>
      <c r="M554" s="201"/>
      <c r="N554" s="201"/>
      <c r="O554" s="201"/>
      <c r="P554" s="200"/>
      <c r="Q554" s="201"/>
      <c r="R554" s="201"/>
      <c r="S554" s="201"/>
      <c r="T554" s="201"/>
      <c r="U554" s="200"/>
      <c r="V554" s="201"/>
      <c r="W554" s="201"/>
      <c r="X554" s="201"/>
      <c r="Y554" s="201"/>
      <c r="Z554" s="200"/>
      <c r="AA554" s="201"/>
      <c r="AB554" s="201"/>
      <c r="AC554" s="201"/>
      <c r="AD554" s="201"/>
      <c r="AE554" s="200"/>
      <c r="AF554" s="201"/>
      <c r="AG554" s="201"/>
      <c r="AH554" s="201"/>
      <c r="AI554" s="201"/>
      <c r="AJ554" s="200"/>
      <c r="AK554" s="201"/>
      <c r="AL554" s="201"/>
      <c r="AM554" s="201"/>
      <c r="AN554" s="201"/>
      <c r="AO554" s="202"/>
    </row>
    <row r="555" spans="1:41" s="30" customFormat="1" ht="19" customHeight="1">
      <c r="A555" s="198"/>
      <c r="B555" s="198"/>
      <c r="C555" s="198"/>
      <c r="D555" s="198"/>
      <c r="E555" s="199"/>
      <c r="F555" s="200"/>
      <c r="G555" s="201"/>
      <c r="H555" s="201"/>
      <c r="I555" s="201"/>
      <c r="J555" s="201"/>
      <c r="K555" s="200"/>
      <c r="L555" s="201"/>
      <c r="M555" s="201"/>
      <c r="N555" s="201"/>
      <c r="O555" s="201"/>
      <c r="P555" s="200"/>
      <c r="Q555" s="201"/>
      <c r="R555" s="201"/>
      <c r="S555" s="201"/>
      <c r="T555" s="201"/>
      <c r="U555" s="200"/>
      <c r="V555" s="201"/>
      <c r="W555" s="201"/>
      <c r="X555" s="201"/>
      <c r="Y555" s="201"/>
      <c r="Z555" s="200"/>
      <c r="AA555" s="201"/>
      <c r="AB555" s="201"/>
      <c r="AC555" s="201"/>
      <c r="AD555" s="201"/>
      <c r="AE555" s="200"/>
      <c r="AF555" s="201"/>
      <c r="AG555" s="201"/>
      <c r="AH555" s="201"/>
      <c r="AI555" s="201"/>
      <c r="AJ555" s="200"/>
      <c r="AK555" s="201"/>
      <c r="AL555" s="201"/>
      <c r="AM555" s="201"/>
      <c r="AN555" s="201"/>
      <c r="AO555" s="202"/>
    </row>
    <row r="556" spans="1:41" s="30" customFormat="1" ht="19" customHeight="1">
      <c r="A556" s="198"/>
      <c r="B556" s="198"/>
      <c r="C556" s="198"/>
      <c r="D556" s="198"/>
      <c r="E556" s="199"/>
      <c r="F556" s="200"/>
      <c r="G556" s="201"/>
      <c r="H556" s="201"/>
      <c r="I556" s="201"/>
      <c r="J556" s="201"/>
      <c r="K556" s="200"/>
      <c r="L556" s="201"/>
      <c r="M556" s="201"/>
      <c r="N556" s="201"/>
      <c r="O556" s="201"/>
      <c r="P556" s="200"/>
      <c r="Q556" s="201"/>
      <c r="R556" s="201"/>
      <c r="S556" s="201"/>
      <c r="T556" s="201"/>
      <c r="U556" s="200"/>
      <c r="V556" s="201"/>
      <c r="W556" s="201"/>
      <c r="X556" s="201"/>
      <c r="Y556" s="201"/>
      <c r="Z556" s="200"/>
      <c r="AA556" s="201"/>
      <c r="AB556" s="201"/>
      <c r="AC556" s="201"/>
      <c r="AD556" s="201"/>
      <c r="AE556" s="200"/>
      <c r="AF556" s="201"/>
      <c r="AG556" s="201"/>
      <c r="AH556" s="201"/>
      <c r="AI556" s="201"/>
      <c r="AJ556" s="200"/>
      <c r="AK556" s="201"/>
      <c r="AL556" s="201"/>
      <c r="AM556" s="201"/>
      <c r="AN556" s="201"/>
      <c r="AO556" s="202"/>
    </row>
    <row r="557" spans="1:41" s="30" customFormat="1" ht="19" customHeight="1">
      <c r="A557" s="198"/>
      <c r="B557" s="198"/>
      <c r="C557" s="198"/>
      <c r="D557" s="198"/>
      <c r="E557" s="199"/>
      <c r="F557" s="200"/>
      <c r="G557" s="201"/>
      <c r="H557" s="201"/>
      <c r="I557" s="201"/>
      <c r="J557" s="201"/>
      <c r="K557" s="200"/>
      <c r="L557" s="201"/>
      <c r="M557" s="201"/>
      <c r="N557" s="201"/>
      <c r="O557" s="201"/>
      <c r="P557" s="200"/>
      <c r="Q557" s="201"/>
      <c r="R557" s="201"/>
      <c r="S557" s="201"/>
      <c r="T557" s="201"/>
      <c r="U557" s="200"/>
      <c r="V557" s="201"/>
      <c r="W557" s="201"/>
      <c r="X557" s="201"/>
      <c r="Y557" s="201"/>
      <c r="Z557" s="200"/>
      <c r="AA557" s="201"/>
      <c r="AB557" s="201"/>
      <c r="AC557" s="201"/>
      <c r="AD557" s="201"/>
      <c r="AE557" s="200"/>
      <c r="AF557" s="201"/>
      <c r="AG557" s="201"/>
      <c r="AH557" s="201"/>
      <c r="AI557" s="201"/>
      <c r="AJ557" s="200"/>
      <c r="AK557" s="201"/>
      <c r="AL557" s="201"/>
      <c r="AM557" s="201"/>
      <c r="AN557" s="201"/>
      <c r="AO557" s="202"/>
    </row>
    <row r="558" spans="1:41" s="30" customFormat="1" ht="19" customHeight="1">
      <c r="A558" s="198"/>
      <c r="B558" s="198"/>
      <c r="C558" s="198"/>
      <c r="D558" s="198"/>
      <c r="E558" s="199"/>
      <c r="F558" s="200"/>
      <c r="G558" s="201"/>
      <c r="H558" s="201"/>
      <c r="I558" s="201"/>
      <c r="J558" s="201"/>
      <c r="K558" s="200"/>
      <c r="L558" s="201"/>
      <c r="M558" s="201"/>
      <c r="N558" s="201"/>
      <c r="O558" s="201"/>
      <c r="P558" s="200"/>
      <c r="Q558" s="201"/>
      <c r="R558" s="201"/>
      <c r="S558" s="201"/>
      <c r="T558" s="201"/>
      <c r="U558" s="200"/>
      <c r="V558" s="201"/>
      <c r="W558" s="201"/>
      <c r="X558" s="201"/>
      <c r="Y558" s="201"/>
      <c r="Z558" s="200"/>
      <c r="AA558" s="201"/>
      <c r="AB558" s="201"/>
      <c r="AC558" s="201"/>
      <c r="AD558" s="201"/>
      <c r="AE558" s="200"/>
      <c r="AF558" s="201"/>
      <c r="AG558" s="201"/>
      <c r="AH558" s="201"/>
      <c r="AI558" s="201"/>
      <c r="AJ558" s="200"/>
      <c r="AK558" s="201"/>
      <c r="AL558" s="201"/>
      <c r="AM558" s="201"/>
      <c r="AN558" s="201"/>
      <c r="AO558" s="202"/>
    </row>
    <row r="559" spans="1:41" s="30" customFormat="1" ht="19" customHeight="1">
      <c r="A559" s="198"/>
      <c r="B559" s="198"/>
      <c r="C559" s="198"/>
      <c r="D559" s="198"/>
      <c r="E559" s="199"/>
      <c r="F559" s="200"/>
      <c r="G559" s="201"/>
      <c r="H559" s="201"/>
      <c r="I559" s="201"/>
      <c r="J559" s="201"/>
      <c r="K559" s="200"/>
      <c r="L559" s="201"/>
      <c r="M559" s="201"/>
      <c r="N559" s="201"/>
      <c r="O559" s="201"/>
      <c r="P559" s="200"/>
      <c r="Q559" s="201"/>
      <c r="R559" s="201"/>
      <c r="S559" s="201"/>
      <c r="T559" s="201"/>
      <c r="U559" s="200"/>
      <c r="V559" s="201"/>
      <c r="W559" s="201"/>
      <c r="X559" s="201"/>
      <c r="Y559" s="201"/>
      <c r="Z559" s="200"/>
      <c r="AA559" s="201"/>
      <c r="AB559" s="201"/>
      <c r="AC559" s="201"/>
      <c r="AD559" s="201"/>
      <c r="AE559" s="200"/>
      <c r="AF559" s="201"/>
      <c r="AG559" s="201"/>
      <c r="AH559" s="201"/>
      <c r="AI559" s="201"/>
      <c r="AJ559" s="200"/>
      <c r="AK559" s="201"/>
      <c r="AL559" s="201"/>
      <c r="AM559" s="201"/>
      <c r="AN559" s="201"/>
      <c r="AO559" s="202"/>
    </row>
    <row r="560" spans="1:41" s="30" customFormat="1" ht="19" customHeight="1">
      <c r="A560" s="198"/>
      <c r="B560" s="198"/>
      <c r="C560" s="198"/>
      <c r="D560" s="198"/>
      <c r="E560" s="199"/>
      <c r="F560" s="200"/>
      <c r="G560" s="201"/>
      <c r="H560" s="201"/>
      <c r="I560" s="201"/>
      <c r="J560" s="201"/>
      <c r="K560" s="200"/>
      <c r="L560" s="201"/>
      <c r="M560" s="201"/>
      <c r="N560" s="201"/>
      <c r="O560" s="201"/>
      <c r="P560" s="200"/>
      <c r="Q560" s="201"/>
      <c r="R560" s="201"/>
      <c r="S560" s="201"/>
      <c r="T560" s="201"/>
      <c r="U560" s="200"/>
      <c r="V560" s="201"/>
      <c r="W560" s="201"/>
      <c r="X560" s="201"/>
      <c r="Y560" s="201"/>
      <c r="Z560" s="200"/>
      <c r="AA560" s="201"/>
      <c r="AB560" s="201"/>
      <c r="AC560" s="201"/>
      <c r="AD560" s="201"/>
      <c r="AE560" s="200"/>
      <c r="AF560" s="201"/>
      <c r="AG560" s="201"/>
      <c r="AH560" s="201"/>
      <c r="AI560" s="201"/>
      <c r="AJ560" s="200"/>
      <c r="AK560" s="201"/>
      <c r="AL560" s="201"/>
      <c r="AM560" s="201"/>
      <c r="AN560" s="201"/>
      <c r="AO560" s="202"/>
    </row>
    <row r="561" spans="1:41" s="30" customFormat="1" ht="19" customHeight="1">
      <c r="A561" s="198"/>
      <c r="B561" s="198"/>
      <c r="C561" s="198"/>
      <c r="D561" s="198"/>
      <c r="E561" s="199"/>
      <c r="F561" s="200"/>
      <c r="G561" s="201"/>
      <c r="H561" s="201"/>
      <c r="I561" s="201"/>
      <c r="J561" s="201"/>
      <c r="K561" s="200"/>
      <c r="L561" s="201"/>
      <c r="M561" s="201"/>
      <c r="N561" s="201"/>
      <c r="O561" s="201"/>
      <c r="P561" s="200"/>
      <c r="Q561" s="201"/>
      <c r="R561" s="201"/>
      <c r="S561" s="201"/>
      <c r="T561" s="201"/>
      <c r="U561" s="200"/>
      <c r="V561" s="201"/>
      <c r="W561" s="201"/>
      <c r="X561" s="201"/>
      <c r="Y561" s="201"/>
      <c r="Z561" s="200"/>
      <c r="AA561" s="201"/>
      <c r="AB561" s="201"/>
      <c r="AC561" s="201"/>
      <c r="AD561" s="201"/>
      <c r="AE561" s="200"/>
      <c r="AF561" s="201"/>
      <c r="AG561" s="201"/>
      <c r="AH561" s="201"/>
      <c r="AI561" s="201"/>
      <c r="AJ561" s="200"/>
      <c r="AK561" s="201"/>
      <c r="AL561" s="201"/>
      <c r="AM561" s="201"/>
      <c r="AN561" s="201"/>
      <c r="AO561" s="202"/>
    </row>
    <row r="562" spans="1:41" s="30" customFormat="1" ht="19" customHeight="1">
      <c r="A562" s="198"/>
      <c r="B562" s="198"/>
      <c r="C562" s="198"/>
      <c r="D562" s="198"/>
      <c r="E562" s="199"/>
      <c r="F562" s="200"/>
      <c r="G562" s="201"/>
      <c r="H562" s="201"/>
      <c r="I562" s="201"/>
      <c r="J562" s="201"/>
      <c r="K562" s="200"/>
      <c r="L562" s="201"/>
      <c r="M562" s="201"/>
      <c r="N562" s="201"/>
      <c r="O562" s="201"/>
      <c r="P562" s="200"/>
      <c r="Q562" s="201"/>
      <c r="R562" s="201"/>
      <c r="S562" s="201"/>
      <c r="T562" s="201"/>
      <c r="U562" s="200"/>
      <c r="V562" s="201"/>
      <c r="W562" s="201"/>
      <c r="X562" s="201"/>
      <c r="Y562" s="201"/>
      <c r="Z562" s="200"/>
      <c r="AA562" s="201"/>
      <c r="AB562" s="201"/>
      <c r="AC562" s="201"/>
      <c r="AD562" s="201"/>
      <c r="AE562" s="200"/>
      <c r="AF562" s="201"/>
      <c r="AG562" s="201"/>
      <c r="AH562" s="201"/>
      <c r="AI562" s="201"/>
      <c r="AJ562" s="200"/>
      <c r="AK562" s="201"/>
      <c r="AL562" s="201"/>
      <c r="AM562" s="201"/>
      <c r="AN562" s="201"/>
      <c r="AO562" s="202"/>
    </row>
    <row r="563" spans="1:41" s="30" customFormat="1" ht="19" customHeight="1">
      <c r="A563" s="198"/>
      <c r="B563" s="198"/>
      <c r="C563" s="198"/>
      <c r="D563" s="198"/>
      <c r="E563" s="199"/>
      <c r="F563" s="200"/>
      <c r="G563" s="201"/>
      <c r="H563" s="201"/>
      <c r="I563" s="201"/>
      <c r="J563" s="201"/>
      <c r="K563" s="200"/>
      <c r="L563" s="201"/>
      <c r="M563" s="201"/>
      <c r="N563" s="201"/>
      <c r="O563" s="201"/>
      <c r="P563" s="200"/>
      <c r="Q563" s="201"/>
      <c r="R563" s="201"/>
      <c r="S563" s="201"/>
      <c r="T563" s="201"/>
      <c r="U563" s="200"/>
      <c r="V563" s="201"/>
      <c r="W563" s="201"/>
      <c r="X563" s="201"/>
      <c r="Y563" s="201"/>
      <c r="Z563" s="200"/>
      <c r="AA563" s="201"/>
      <c r="AB563" s="201"/>
      <c r="AC563" s="201"/>
      <c r="AD563" s="201"/>
      <c r="AE563" s="200"/>
      <c r="AF563" s="201"/>
      <c r="AG563" s="201"/>
      <c r="AH563" s="201"/>
      <c r="AI563" s="201"/>
      <c r="AJ563" s="200"/>
      <c r="AK563" s="201"/>
      <c r="AL563" s="201"/>
      <c r="AM563" s="201"/>
      <c r="AN563" s="201"/>
      <c r="AO563" s="202"/>
    </row>
    <row r="564" spans="1:41" s="30" customFormat="1" ht="19" customHeight="1">
      <c r="A564" s="198"/>
      <c r="B564" s="198"/>
      <c r="C564" s="198"/>
      <c r="D564" s="198"/>
      <c r="E564" s="199"/>
      <c r="F564" s="200"/>
      <c r="G564" s="201"/>
      <c r="H564" s="201"/>
      <c r="I564" s="201"/>
      <c r="J564" s="201"/>
      <c r="K564" s="200"/>
      <c r="L564" s="201"/>
      <c r="M564" s="201"/>
      <c r="N564" s="201"/>
      <c r="O564" s="201"/>
      <c r="P564" s="200"/>
      <c r="Q564" s="201"/>
      <c r="R564" s="201"/>
      <c r="S564" s="201"/>
      <c r="T564" s="201"/>
      <c r="U564" s="200"/>
      <c r="V564" s="201"/>
      <c r="W564" s="201"/>
      <c r="X564" s="201"/>
      <c r="Y564" s="201"/>
      <c r="Z564" s="200"/>
      <c r="AA564" s="201"/>
      <c r="AB564" s="201"/>
      <c r="AC564" s="201"/>
      <c r="AD564" s="201"/>
      <c r="AE564" s="200"/>
      <c r="AF564" s="201"/>
      <c r="AG564" s="201"/>
      <c r="AH564" s="201"/>
      <c r="AI564" s="201"/>
      <c r="AJ564" s="200"/>
      <c r="AK564" s="201"/>
      <c r="AL564" s="201"/>
      <c r="AM564" s="201"/>
      <c r="AN564" s="201"/>
      <c r="AO564" s="202"/>
    </row>
    <row r="565" spans="1:41" s="30" customFormat="1" ht="19" customHeight="1">
      <c r="A565" s="198"/>
      <c r="B565" s="198"/>
      <c r="C565" s="198"/>
      <c r="D565" s="198"/>
      <c r="E565" s="199"/>
      <c r="F565" s="200"/>
      <c r="G565" s="201"/>
      <c r="H565" s="201"/>
      <c r="I565" s="201"/>
      <c r="J565" s="201"/>
      <c r="K565" s="200"/>
      <c r="L565" s="201"/>
      <c r="M565" s="201"/>
      <c r="N565" s="201"/>
      <c r="O565" s="201"/>
      <c r="P565" s="200"/>
      <c r="Q565" s="201"/>
      <c r="R565" s="201"/>
      <c r="S565" s="201"/>
      <c r="T565" s="201"/>
      <c r="U565" s="200"/>
      <c r="V565" s="201"/>
      <c r="W565" s="201"/>
      <c r="X565" s="201"/>
      <c r="Y565" s="201"/>
      <c r="Z565" s="200"/>
      <c r="AA565" s="201"/>
      <c r="AB565" s="201"/>
      <c r="AC565" s="201"/>
      <c r="AD565" s="201"/>
      <c r="AE565" s="200"/>
      <c r="AF565" s="201"/>
      <c r="AG565" s="201"/>
      <c r="AH565" s="201"/>
      <c r="AI565" s="201"/>
      <c r="AJ565" s="200"/>
      <c r="AK565" s="201"/>
      <c r="AL565" s="201"/>
      <c r="AM565" s="201"/>
      <c r="AN565" s="201"/>
      <c r="AO565" s="202"/>
    </row>
    <row r="566" spans="1:41" s="30" customFormat="1" ht="19" customHeight="1">
      <c r="A566" s="198"/>
      <c r="B566" s="198"/>
      <c r="C566" s="198"/>
      <c r="D566" s="198"/>
      <c r="E566" s="199"/>
      <c r="F566" s="200"/>
      <c r="G566" s="201"/>
      <c r="H566" s="201"/>
      <c r="I566" s="201"/>
      <c r="J566" s="201"/>
      <c r="K566" s="200"/>
      <c r="L566" s="201"/>
      <c r="M566" s="201"/>
      <c r="N566" s="201"/>
      <c r="O566" s="201"/>
      <c r="P566" s="200"/>
      <c r="Q566" s="201"/>
      <c r="R566" s="201"/>
      <c r="S566" s="201"/>
      <c r="T566" s="201"/>
      <c r="U566" s="200"/>
      <c r="V566" s="201"/>
      <c r="W566" s="201"/>
      <c r="X566" s="201"/>
      <c r="Y566" s="201"/>
      <c r="Z566" s="200"/>
      <c r="AA566" s="201"/>
      <c r="AB566" s="201"/>
      <c r="AC566" s="201"/>
      <c r="AD566" s="201"/>
      <c r="AE566" s="200"/>
      <c r="AF566" s="201"/>
      <c r="AG566" s="201"/>
      <c r="AH566" s="201"/>
      <c r="AI566" s="201"/>
      <c r="AJ566" s="200"/>
      <c r="AK566" s="201"/>
      <c r="AL566" s="201"/>
      <c r="AM566" s="201"/>
      <c r="AN566" s="201"/>
      <c r="AO566" s="202"/>
    </row>
    <row r="567" spans="1:41" s="30" customFormat="1" ht="19" customHeight="1">
      <c r="A567" s="198"/>
      <c r="B567" s="198"/>
      <c r="C567" s="198"/>
      <c r="D567" s="198"/>
      <c r="E567" s="199"/>
      <c r="F567" s="200"/>
      <c r="G567" s="201"/>
      <c r="H567" s="201"/>
      <c r="I567" s="201"/>
      <c r="J567" s="201"/>
      <c r="K567" s="200"/>
      <c r="L567" s="201"/>
      <c r="M567" s="201"/>
      <c r="N567" s="201"/>
      <c r="O567" s="201"/>
      <c r="P567" s="200"/>
      <c r="Q567" s="201"/>
      <c r="R567" s="201"/>
      <c r="S567" s="201"/>
      <c r="T567" s="201"/>
      <c r="U567" s="200"/>
      <c r="V567" s="201"/>
      <c r="W567" s="201"/>
      <c r="X567" s="201"/>
      <c r="Y567" s="201"/>
      <c r="Z567" s="200"/>
      <c r="AA567" s="201"/>
      <c r="AB567" s="201"/>
      <c r="AC567" s="201"/>
      <c r="AD567" s="201"/>
      <c r="AE567" s="200"/>
      <c r="AF567" s="201"/>
      <c r="AG567" s="201"/>
      <c r="AH567" s="201"/>
      <c r="AI567" s="201"/>
      <c r="AJ567" s="200"/>
      <c r="AK567" s="201"/>
      <c r="AL567" s="201"/>
      <c r="AM567" s="201"/>
      <c r="AN567" s="201"/>
      <c r="AO567" s="202"/>
    </row>
    <row r="568" spans="1:41" s="30" customFormat="1" ht="19" customHeight="1">
      <c r="A568" s="198"/>
      <c r="B568" s="198"/>
      <c r="C568" s="198"/>
      <c r="D568" s="198"/>
      <c r="E568" s="199"/>
      <c r="F568" s="200"/>
      <c r="G568" s="201"/>
      <c r="H568" s="201"/>
      <c r="I568" s="201"/>
      <c r="J568" s="201"/>
      <c r="K568" s="200"/>
      <c r="L568" s="201"/>
      <c r="M568" s="201"/>
      <c r="N568" s="201"/>
      <c r="O568" s="201"/>
      <c r="P568" s="200"/>
      <c r="Q568" s="201"/>
      <c r="R568" s="201"/>
      <c r="S568" s="201"/>
      <c r="T568" s="201"/>
      <c r="U568" s="200"/>
      <c r="V568" s="201"/>
      <c r="W568" s="201"/>
      <c r="X568" s="201"/>
      <c r="Y568" s="201"/>
      <c r="Z568" s="200"/>
      <c r="AA568" s="201"/>
      <c r="AB568" s="201"/>
      <c r="AC568" s="201"/>
      <c r="AD568" s="201"/>
      <c r="AE568" s="200"/>
      <c r="AF568" s="201"/>
      <c r="AG568" s="201"/>
      <c r="AH568" s="201"/>
      <c r="AI568" s="201"/>
      <c r="AJ568" s="200"/>
      <c r="AK568" s="201"/>
      <c r="AL568" s="201"/>
      <c r="AM568" s="201"/>
      <c r="AN568" s="201"/>
      <c r="AO568" s="202"/>
    </row>
    <row r="569" spans="1:41" s="30" customFormat="1" ht="19" customHeight="1">
      <c r="A569" s="198"/>
      <c r="B569" s="198"/>
      <c r="C569" s="198"/>
      <c r="D569" s="198"/>
      <c r="E569" s="199"/>
      <c r="F569" s="200"/>
      <c r="G569" s="201"/>
      <c r="H569" s="201"/>
      <c r="I569" s="201"/>
      <c r="J569" s="201"/>
      <c r="K569" s="200"/>
      <c r="L569" s="201"/>
      <c r="M569" s="201"/>
      <c r="N569" s="201"/>
      <c r="O569" s="201"/>
      <c r="P569" s="200"/>
      <c r="Q569" s="201"/>
      <c r="R569" s="201"/>
      <c r="S569" s="201"/>
      <c r="T569" s="201"/>
      <c r="U569" s="200"/>
      <c r="V569" s="201"/>
      <c r="W569" s="201"/>
      <c r="X569" s="201"/>
      <c r="Y569" s="201"/>
      <c r="Z569" s="200"/>
      <c r="AA569" s="201"/>
      <c r="AB569" s="201"/>
      <c r="AC569" s="201"/>
      <c r="AD569" s="201"/>
      <c r="AE569" s="200"/>
      <c r="AF569" s="201"/>
      <c r="AG569" s="201"/>
      <c r="AH569" s="201"/>
      <c r="AI569" s="201"/>
      <c r="AJ569" s="200"/>
      <c r="AK569" s="201"/>
      <c r="AL569" s="201"/>
      <c r="AM569" s="201"/>
      <c r="AN569" s="201"/>
      <c r="AO569" s="202"/>
    </row>
    <row r="570" spans="1:41" s="30" customFormat="1" ht="19" customHeight="1">
      <c r="A570" s="198"/>
      <c r="B570" s="198"/>
      <c r="C570" s="198"/>
      <c r="D570" s="198"/>
      <c r="E570" s="199"/>
      <c r="F570" s="200"/>
      <c r="G570" s="201"/>
      <c r="H570" s="201"/>
      <c r="I570" s="201"/>
      <c r="J570" s="201"/>
      <c r="K570" s="200"/>
      <c r="L570" s="201"/>
      <c r="M570" s="201"/>
      <c r="N570" s="201"/>
      <c r="O570" s="201"/>
      <c r="P570" s="200"/>
      <c r="Q570" s="201"/>
      <c r="R570" s="201"/>
      <c r="S570" s="201"/>
      <c r="T570" s="201"/>
      <c r="U570" s="200"/>
      <c r="V570" s="201"/>
      <c r="W570" s="201"/>
      <c r="X570" s="201"/>
      <c r="Y570" s="201"/>
      <c r="Z570" s="200"/>
      <c r="AA570" s="201"/>
      <c r="AB570" s="201"/>
      <c r="AC570" s="201"/>
      <c r="AD570" s="201"/>
      <c r="AE570" s="200"/>
      <c r="AF570" s="201"/>
      <c r="AG570" s="201"/>
      <c r="AH570" s="201"/>
      <c r="AI570" s="201"/>
      <c r="AJ570" s="200"/>
      <c r="AK570" s="201"/>
      <c r="AL570" s="201"/>
      <c r="AM570" s="201"/>
      <c r="AN570" s="201"/>
      <c r="AO570" s="202"/>
    </row>
    <row r="571" spans="1:41" s="30" customFormat="1" ht="19" customHeight="1">
      <c r="A571" s="198"/>
      <c r="B571" s="198"/>
      <c r="C571" s="198"/>
      <c r="D571" s="198"/>
      <c r="E571" s="199"/>
      <c r="F571" s="200"/>
      <c r="G571" s="201"/>
      <c r="H571" s="201"/>
      <c r="I571" s="201"/>
      <c r="J571" s="201"/>
      <c r="K571" s="200"/>
      <c r="L571" s="201"/>
      <c r="M571" s="201"/>
      <c r="N571" s="201"/>
      <c r="O571" s="201"/>
      <c r="P571" s="200"/>
      <c r="Q571" s="201"/>
      <c r="R571" s="201"/>
      <c r="S571" s="201"/>
      <c r="T571" s="201"/>
      <c r="U571" s="200"/>
      <c r="V571" s="201"/>
      <c r="W571" s="201"/>
      <c r="X571" s="201"/>
      <c r="Y571" s="201"/>
      <c r="Z571" s="200"/>
      <c r="AA571" s="201"/>
      <c r="AB571" s="201"/>
      <c r="AC571" s="201"/>
      <c r="AD571" s="201"/>
      <c r="AE571" s="200"/>
      <c r="AF571" s="201"/>
      <c r="AG571" s="201"/>
      <c r="AH571" s="201"/>
      <c r="AI571" s="201"/>
      <c r="AJ571" s="200"/>
      <c r="AK571" s="201"/>
      <c r="AL571" s="201"/>
      <c r="AM571" s="201"/>
      <c r="AN571" s="201"/>
      <c r="AO571" s="202"/>
    </row>
    <row r="572" spans="1:41" s="30" customFormat="1" ht="19" customHeight="1">
      <c r="A572" s="198"/>
      <c r="B572" s="198"/>
      <c r="C572" s="198"/>
      <c r="D572" s="198"/>
      <c r="E572" s="199"/>
      <c r="F572" s="200"/>
      <c r="G572" s="201"/>
      <c r="H572" s="201"/>
      <c r="I572" s="201"/>
      <c r="J572" s="201"/>
      <c r="K572" s="200"/>
      <c r="L572" s="201"/>
      <c r="M572" s="201"/>
      <c r="N572" s="201"/>
      <c r="O572" s="201"/>
      <c r="P572" s="200"/>
      <c r="Q572" s="201"/>
      <c r="R572" s="201"/>
      <c r="S572" s="201"/>
      <c r="T572" s="201"/>
      <c r="U572" s="200"/>
      <c r="V572" s="201"/>
      <c r="W572" s="201"/>
      <c r="X572" s="201"/>
      <c r="Y572" s="201"/>
      <c r="Z572" s="200"/>
      <c r="AA572" s="201"/>
      <c r="AB572" s="201"/>
      <c r="AC572" s="201"/>
      <c r="AD572" s="201"/>
      <c r="AE572" s="200"/>
      <c r="AF572" s="201"/>
      <c r="AG572" s="201"/>
      <c r="AH572" s="201"/>
      <c r="AI572" s="201"/>
      <c r="AJ572" s="200"/>
      <c r="AK572" s="201"/>
      <c r="AL572" s="201"/>
      <c r="AM572" s="201"/>
      <c r="AN572" s="201"/>
      <c r="AO572" s="202"/>
    </row>
    <row r="573" spans="1:41" s="30" customFormat="1" ht="19" customHeight="1">
      <c r="A573" s="198"/>
      <c r="B573" s="198"/>
      <c r="C573" s="198"/>
      <c r="D573" s="198"/>
      <c r="E573" s="199"/>
      <c r="F573" s="200"/>
      <c r="G573" s="201"/>
      <c r="H573" s="201"/>
      <c r="I573" s="201"/>
      <c r="J573" s="201"/>
      <c r="K573" s="200"/>
      <c r="L573" s="201"/>
      <c r="M573" s="201"/>
      <c r="N573" s="201"/>
      <c r="O573" s="201"/>
      <c r="P573" s="200"/>
      <c r="Q573" s="201"/>
      <c r="R573" s="201"/>
      <c r="S573" s="201"/>
      <c r="T573" s="201"/>
      <c r="U573" s="200"/>
      <c r="V573" s="201"/>
      <c r="W573" s="201"/>
      <c r="X573" s="201"/>
      <c r="Y573" s="201"/>
      <c r="Z573" s="200"/>
      <c r="AA573" s="201"/>
      <c r="AB573" s="201"/>
      <c r="AC573" s="201"/>
      <c r="AD573" s="201"/>
      <c r="AE573" s="200"/>
      <c r="AF573" s="201"/>
      <c r="AG573" s="201"/>
      <c r="AH573" s="201"/>
      <c r="AI573" s="201"/>
      <c r="AJ573" s="200"/>
      <c r="AK573" s="201"/>
      <c r="AL573" s="201"/>
      <c r="AM573" s="201"/>
      <c r="AN573" s="201"/>
      <c r="AO573" s="202"/>
    </row>
    <row r="574" spans="1:41" s="30" customFormat="1" ht="19" customHeight="1">
      <c r="A574" s="198"/>
      <c r="B574" s="198"/>
      <c r="C574" s="198"/>
      <c r="D574" s="198"/>
      <c r="E574" s="199"/>
      <c r="F574" s="200"/>
      <c r="G574" s="201"/>
      <c r="H574" s="201"/>
      <c r="I574" s="201"/>
      <c r="J574" s="201"/>
      <c r="K574" s="200"/>
      <c r="L574" s="201"/>
      <c r="M574" s="201"/>
      <c r="N574" s="201"/>
      <c r="O574" s="201"/>
      <c r="P574" s="200"/>
      <c r="Q574" s="201"/>
      <c r="R574" s="201"/>
      <c r="S574" s="201"/>
      <c r="T574" s="201"/>
      <c r="U574" s="200"/>
      <c r="V574" s="201"/>
      <c r="W574" s="201"/>
      <c r="X574" s="201"/>
      <c r="Y574" s="201"/>
      <c r="Z574" s="200"/>
      <c r="AA574" s="201"/>
      <c r="AB574" s="201"/>
      <c r="AC574" s="201"/>
      <c r="AD574" s="201"/>
      <c r="AE574" s="200"/>
      <c r="AF574" s="201"/>
      <c r="AG574" s="201"/>
      <c r="AH574" s="201"/>
      <c r="AI574" s="201"/>
      <c r="AJ574" s="200"/>
      <c r="AK574" s="201"/>
      <c r="AL574" s="201"/>
      <c r="AM574" s="201"/>
      <c r="AN574" s="201"/>
      <c r="AO574" s="202"/>
    </row>
    <row r="575" spans="1:41" s="30" customFormat="1" ht="19" customHeight="1">
      <c r="A575" s="198"/>
      <c r="B575" s="198"/>
      <c r="C575" s="198"/>
      <c r="D575" s="198"/>
      <c r="E575" s="199"/>
      <c r="F575" s="200"/>
      <c r="G575" s="201"/>
      <c r="H575" s="201"/>
      <c r="I575" s="201"/>
      <c r="J575" s="201"/>
      <c r="K575" s="200"/>
      <c r="L575" s="201"/>
      <c r="M575" s="201"/>
      <c r="N575" s="201"/>
      <c r="O575" s="201"/>
      <c r="P575" s="200"/>
      <c r="Q575" s="201"/>
      <c r="R575" s="201"/>
      <c r="S575" s="201"/>
      <c r="T575" s="201"/>
      <c r="U575" s="200"/>
      <c r="V575" s="201"/>
      <c r="W575" s="201"/>
      <c r="X575" s="201"/>
      <c r="Y575" s="201"/>
      <c r="Z575" s="200"/>
      <c r="AA575" s="201"/>
      <c r="AB575" s="201"/>
      <c r="AC575" s="201"/>
      <c r="AD575" s="201"/>
      <c r="AE575" s="200"/>
      <c r="AF575" s="201"/>
      <c r="AG575" s="201"/>
      <c r="AH575" s="201"/>
      <c r="AI575" s="201"/>
      <c r="AJ575" s="200"/>
      <c r="AK575" s="201"/>
      <c r="AL575" s="201"/>
      <c r="AM575" s="201"/>
      <c r="AN575" s="201"/>
      <c r="AO575" s="202"/>
    </row>
    <row r="576" spans="1:41" s="30" customFormat="1" ht="19" customHeight="1">
      <c r="A576" s="198"/>
      <c r="B576" s="198"/>
      <c r="C576" s="198"/>
      <c r="D576" s="198"/>
      <c r="E576" s="199"/>
      <c r="F576" s="200"/>
      <c r="G576" s="201"/>
      <c r="H576" s="201"/>
      <c r="I576" s="201"/>
      <c r="J576" s="201"/>
      <c r="K576" s="200"/>
      <c r="L576" s="201"/>
      <c r="M576" s="201"/>
      <c r="N576" s="201"/>
      <c r="O576" s="201"/>
      <c r="P576" s="200"/>
      <c r="Q576" s="201"/>
      <c r="R576" s="201"/>
      <c r="S576" s="201"/>
      <c r="T576" s="201"/>
      <c r="U576" s="200"/>
      <c r="V576" s="201"/>
      <c r="W576" s="201"/>
      <c r="X576" s="201"/>
      <c r="Y576" s="201"/>
      <c r="Z576" s="200"/>
      <c r="AA576" s="201"/>
      <c r="AB576" s="201"/>
      <c r="AC576" s="201"/>
      <c r="AD576" s="201"/>
      <c r="AE576" s="200"/>
      <c r="AF576" s="201"/>
      <c r="AG576" s="201"/>
      <c r="AH576" s="201"/>
      <c r="AI576" s="201"/>
      <c r="AJ576" s="200"/>
      <c r="AK576" s="201"/>
      <c r="AL576" s="201"/>
      <c r="AM576" s="201"/>
      <c r="AN576" s="201"/>
      <c r="AO576" s="202"/>
    </row>
    <row r="577" spans="1:41" s="30" customFormat="1" ht="19" customHeight="1">
      <c r="A577" s="198"/>
      <c r="B577" s="198"/>
      <c r="C577" s="198"/>
      <c r="D577" s="198"/>
      <c r="E577" s="199"/>
      <c r="F577" s="200"/>
      <c r="G577" s="201"/>
      <c r="H577" s="201"/>
      <c r="I577" s="201"/>
      <c r="J577" s="201"/>
      <c r="K577" s="200"/>
      <c r="L577" s="201"/>
      <c r="M577" s="201"/>
      <c r="N577" s="201"/>
      <c r="O577" s="201"/>
      <c r="P577" s="200"/>
      <c r="Q577" s="201"/>
      <c r="R577" s="201"/>
      <c r="S577" s="201"/>
      <c r="T577" s="201"/>
      <c r="U577" s="200"/>
      <c r="V577" s="201"/>
      <c r="W577" s="201"/>
      <c r="X577" s="201"/>
      <c r="Y577" s="201"/>
      <c r="Z577" s="200"/>
      <c r="AA577" s="201"/>
      <c r="AB577" s="201"/>
      <c r="AC577" s="201"/>
      <c r="AD577" s="201"/>
      <c r="AE577" s="200"/>
      <c r="AF577" s="201"/>
      <c r="AG577" s="201"/>
      <c r="AH577" s="201"/>
      <c r="AI577" s="201"/>
      <c r="AJ577" s="200"/>
      <c r="AK577" s="201"/>
      <c r="AL577" s="201"/>
      <c r="AM577" s="201"/>
      <c r="AN577" s="201"/>
      <c r="AO577" s="202"/>
    </row>
    <row r="578" spans="1:41" s="30" customFormat="1" ht="19" customHeight="1">
      <c r="A578" s="198"/>
      <c r="B578" s="198"/>
      <c r="C578" s="198"/>
      <c r="D578" s="198"/>
      <c r="E578" s="199"/>
      <c r="F578" s="200"/>
      <c r="G578" s="201"/>
      <c r="H578" s="201"/>
      <c r="I578" s="201"/>
      <c r="J578" s="201"/>
      <c r="K578" s="200"/>
      <c r="L578" s="201"/>
      <c r="M578" s="201"/>
      <c r="N578" s="201"/>
      <c r="O578" s="201"/>
      <c r="P578" s="200"/>
      <c r="Q578" s="201"/>
      <c r="R578" s="201"/>
      <c r="S578" s="201"/>
      <c r="T578" s="201"/>
      <c r="U578" s="200"/>
      <c r="V578" s="201"/>
      <c r="W578" s="201"/>
      <c r="X578" s="201"/>
      <c r="Y578" s="201"/>
      <c r="Z578" s="200"/>
      <c r="AA578" s="201"/>
      <c r="AB578" s="201"/>
      <c r="AC578" s="201"/>
      <c r="AD578" s="201"/>
      <c r="AE578" s="200"/>
      <c r="AF578" s="201"/>
      <c r="AG578" s="201"/>
      <c r="AH578" s="201"/>
      <c r="AI578" s="201"/>
      <c r="AJ578" s="200"/>
      <c r="AK578" s="201"/>
      <c r="AL578" s="201"/>
      <c r="AM578" s="201"/>
      <c r="AN578" s="201"/>
      <c r="AO578" s="202"/>
    </row>
    <row r="579" spans="1:41" s="30" customFormat="1" ht="19" customHeight="1">
      <c r="A579" s="198"/>
      <c r="B579" s="198"/>
      <c r="C579" s="198"/>
      <c r="D579" s="198"/>
      <c r="E579" s="199"/>
      <c r="F579" s="200"/>
      <c r="G579" s="201"/>
      <c r="H579" s="201"/>
      <c r="I579" s="201"/>
      <c r="J579" s="201"/>
      <c r="K579" s="200"/>
      <c r="L579" s="201"/>
      <c r="M579" s="201"/>
      <c r="N579" s="201"/>
      <c r="O579" s="201"/>
      <c r="P579" s="200"/>
      <c r="Q579" s="201"/>
      <c r="R579" s="201"/>
      <c r="S579" s="201"/>
      <c r="T579" s="201"/>
      <c r="U579" s="200"/>
      <c r="V579" s="201"/>
      <c r="W579" s="201"/>
      <c r="X579" s="201"/>
      <c r="Y579" s="201"/>
      <c r="Z579" s="200"/>
      <c r="AA579" s="201"/>
      <c r="AB579" s="201"/>
      <c r="AC579" s="201"/>
      <c r="AD579" s="201"/>
      <c r="AE579" s="200"/>
      <c r="AF579" s="201"/>
      <c r="AG579" s="201"/>
      <c r="AH579" s="201"/>
      <c r="AI579" s="201"/>
      <c r="AJ579" s="200"/>
      <c r="AK579" s="201"/>
      <c r="AL579" s="201"/>
      <c r="AM579" s="201"/>
      <c r="AN579" s="201"/>
      <c r="AO579" s="202"/>
    </row>
    <row r="580" spans="1:41" s="30" customFormat="1" ht="19" customHeight="1">
      <c r="A580" s="198"/>
      <c r="B580" s="198"/>
      <c r="C580" s="198"/>
      <c r="D580" s="198"/>
      <c r="E580" s="199"/>
      <c r="F580" s="200"/>
      <c r="G580" s="201"/>
      <c r="H580" s="201"/>
      <c r="I580" s="201"/>
      <c r="J580" s="201"/>
      <c r="K580" s="200"/>
      <c r="L580" s="201"/>
      <c r="M580" s="201"/>
      <c r="N580" s="201"/>
      <c r="O580" s="201"/>
      <c r="P580" s="200"/>
      <c r="Q580" s="201"/>
      <c r="R580" s="201"/>
      <c r="S580" s="201"/>
      <c r="T580" s="201"/>
      <c r="U580" s="200"/>
      <c r="V580" s="201"/>
      <c r="W580" s="201"/>
      <c r="X580" s="201"/>
      <c r="Y580" s="201"/>
      <c r="Z580" s="200"/>
      <c r="AA580" s="201"/>
      <c r="AB580" s="201"/>
      <c r="AC580" s="201"/>
      <c r="AD580" s="201"/>
      <c r="AE580" s="200"/>
      <c r="AF580" s="201"/>
      <c r="AG580" s="201"/>
      <c r="AH580" s="201"/>
      <c r="AI580" s="201"/>
      <c r="AJ580" s="200"/>
      <c r="AK580" s="201"/>
      <c r="AL580" s="201"/>
      <c r="AM580" s="201"/>
      <c r="AN580" s="201"/>
      <c r="AO580" s="202"/>
    </row>
    <row r="581" spans="1:41" s="30" customFormat="1" ht="19" customHeight="1">
      <c r="A581" s="198"/>
      <c r="B581" s="198"/>
      <c r="C581" s="198"/>
      <c r="D581" s="198"/>
      <c r="E581" s="199"/>
      <c r="F581" s="200"/>
      <c r="G581" s="201"/>
      <c r="H581" s="201"/>
      <c r="I581" s="201"/>
      <c r="J581" s="201"/>
      <c r="K581" s="200"/>
      <c r="L581" s="201"/>
      <c r="M581" s="201"/>
      <c r="N581" s="201"/>
      <c r="O581" s="201"/>
      <c r="P581" s="200"/>
      <c r="Q581" s="201"/>
      <c r="R581" s="201"/>
      <c r="S581" s="201"/>
      <c r="T581" s="201"/>
      <c r="U581" s="200"/>
      <c r="V581" s="201"/>
      <c r="W581" s="201"/>
      <c r="X581" s="201"/>
      <c r="Y581" s="201"/>
      <c r="Z581" s="200"/>
      <c r="AA581" s="201"/>
      <c r="AB581" s="201"/>
      <c r="AC581" s="201"/>
      <c r="AD581" s="201"/>
      <c r="AE581" s="200"/>
      <c r="AF581" s="201"/>
      <c r="AG581" s="201"/>
      <c r="AH581" s="201"/>
      <c r="AI581" s="201"/>
      <c r="AJ581" s="200"/>
      <c r="AK581" s="201"/>
      <c r="AL581" s="201"/>
      <c r="AM581" s="201"/>
      <c r="AN581" s="201"/>
      <c r="AO581" s="202"/>
    </row>
    <row r="582" spans="1:41" s="30" customFormat="1" ht="19" customHeight="1">
      <c r="A582" s="198"/>
      <c r="B582" s="198"/>
      <c r="C582" s="198"/>
      <c r="D582" s="198"/>
      <c r="E582" s="199"/>
      <c r="F582" s="200"/>
      <c r="G582" s="201"/>
      <c r="H582" s="201"/>
      <c r="I582" s="201"/>
      <c r="J582" s="201"/>
      <c r="K582" s="200"/>
      <c r="L582" s="201"/>
      <c r="M582" s="201"/>
      <c r="N582" s="201"/>
      <c r="O582" s="201"/>
      <c r="P582" s="200"/>
      <c r="Q582" s="201"/>
      <c r="R582" s="201"/>
      <c r="S582" s="201"/>
      <c r="T582" s="201"/>
      <c r="U582" s="200"/>
      <c r="V582" s="201"/>
      <c r="W582" s="201"/>
      <c r="X582" s="201"/>
      <c r="Y582" s="201"/>
      <c r="Z582" s="200"/>
      <c r="AA582" s="201"/>
      <c r="AB582" s="201"/>
      <c r="AC582" s="201"/>
      <c r="AD582" s="201"/>
      <c r="AE582" s="200"/>
      <c r="AF582" s="201"/>
      <c r="AG582" s="201"/>
      <c r="AH582" s="201"/>
      <c r="AI582" s="201"/>
      <c r="AJ582" s="200"/>
      <c r="AK582" s="201"/>
      <c r="AL582" s="201"/>
      <c r="AM582" s="201"/>
      <c r="AN582" s="201"/>
      <c r="AO582" s="202"/>
    </row>
    <row r="583" spans="1:41" s="30" customFormat="1" ht="19" customHeight="1">
      <c r="A583" s="198"/>
      <c r="B583" s="198"/>
      <c r="C583" s="198"/>
      <c r="D583" s="198"/>
      <c r="E583" s="199"/>
      <c r="F583" s="200"/>
      <c r="G583" s="201"/>
      <c r="H583" s="201"/>
      <c r="I583" s="201"/>
      <c r="J583" s="201"/>
      <c r="K583" s="200"/>
      <c r="L583" s="201"/>
      <c r="M583" s="201"/>
      <c r="N583" s="201"/>
      <c r="O583" s="201"/>
      <c r="P583" s="200"/>
      <c r="Q583" s="201"/>
      <c r="R583" s="201"/>
      <c r="S583" s="201"/>
      <c r="T583" s="201"/>
      <c r="U583" s="200"/>
      <c r="V583" s="201"/>
      <c r="W583" s="201"/>
      <c r="X583" s="201"/>
      <c r="Y583" s="201"/>
      <c r="Z583" s="200"/>
      <c r="AA583" s="201"/>
      <c r="AB583" s="201"/>
      <c r="AC583" s="201"/>
      <c r="AD583" s="201"/>
      <c r="AE583" s="200"/>
      <c r="AF583" s="201"/>
      <c r="AG583" s="201"/>
      <c r="AH583" s="201"/>
      <c r="AI583" s="201"/>
      <c r="AJ583" s="200"/>
      <c r="AK583" s="201"/>
      <c r="AL583" s="201"/>
      <c r="AM583" s="201"/>
      <c r="AN583" s="201"/>
      <c r="AO583" s="202"/>
    </row>
    <row r="584" spans="1:41" s="30" customFormat="1" ht="19" customHeight="1">
      <c r="A584" s="198"/>
      <c r="B584" s="198"/>
      <c r="C584" s="198"/>
      <c r="D584" s="198"/>
      <c r="E584" s="199"/>
      <c r="F584" s="200"/>
      <c r="G584" s="201"/>
      <c r="H584" s="201"/>
      <c r="I584" s="201"/>
      <c r="J584" s="201"/>
      <c r="K584" s="200"/>
      <c r="L584" s="201"/>
      <c r="M584" s="201"/>
      <c r="N584" s="201"/>
      <c r="O584" s="201"/>
      <c r="P584" s="200"/>
      <c r="Q584" s="201"/>
      <c r="R584" s="201"/>
      <c r="S584" s="201"/>
      <c r="T584" s="201"/>
      <c r="U584" s="200"/>
      <c r="V584" s="201"/>
      <c r="W584" s="201"/>
      <c r="X584" s="201"/>
      <c r="Y584" s="201"/>
      <c r="Z584" s="200"/>
      <c r="AA584" s="201"/>
      <c r="AB584" s="201"/>
      <c r="AC584" s="201"/>
      <c r="AD584" s="201"/>
      <c r="AE584" s="200"/>
      <c r="AF584" s="201"/>
      <c r="AG584" s="201"/>
      <c r="AH584" s="201"/>
      <c r="AI584" s="201"/>
      <c r="AJ584" s="200"/>
      <c r="AK584" s="201"/>
      <c r="AL584" s="201"/>
      <c r="AM584" s="201"/>
      <c r="AN584" s="201"/>
      <c r="AO584" s="202"/>
    </row>
    <row r="585" spans="1:41" s="30" customFormat="1" ht="19" customHeight="1">
      <c r="A585" s="198"/>
      <c r="B585" s="198"/>
      <c r="C585" s="198"/>
      <c r="D585" s="198"/>
      <c r="E585" s="199"/>
      <c r="F585" s="200"/>
      <c r="G585" s="201"/>
      <c r="H585" s="201"/>
      <c r="I585" s="201"/>
      <c r="J585" s="201"/>
      <c r="K585" s="200"/>
      <c r="L585" s="201"/>
      <c r="M585" s="201"/>
      <c r="N585" s="201"/>
      <c r="O585" s="201"/>
      <c r="P585" s="200"/>
      <c r="Q585" s="201"/>
      <c r="R585" s="201"/>
      <c r="S585" s="201"/>
      <c r="T585" s="201"/>
      <c r="U585" s="200"/>
      <c r="V585" s="201"/>
      <c r="W585" s="201"/>
      <c r="X585" s="201"/>
      <c r="Y585" s="201"/>
      <c r="Z585" s="200"/>
      <c r="AA585" s="201"/>
      <c r="AB585" s="201"/>
      <c r="AC585" s="201"/>
      <c r="AD585" s="201"/>
      <c r="AE585" s="200"/>
      <c r="AF585" s="201"/>
      <c r="AG585" s="201"/>
      <c r="AH585" s="201"/>
      <c r="AI585" s="201"/>
      <c r="AJ585" s="200"/>
      <c r="AK585" s="201"/>
      <c r="AL585" s="201"/>
      <c r="AM585" s="201"/>
      <c r="AN585" s="201"/>
      <c r="AO585" s="202"/>
    </row>
    <row r="586" spans="1:41" s="30" customFormat="1" ht="19" customHeight="1">
      <c r="A586" s="198"/>
      <c r="B586" s="198"/>
      <c r="C586" s="198"/>
      <c r="D586" s="198"/>
      <c r="E586" s="199"/>
      <c r="F586" s="200"/>
      <c r="G586" s="201"/>
      <c r="H586" s="201"/>
      <c r="I586" s="201"/>
      <c r="J586" s="201"/>
      <c r="K586" s="200"/>
      <c r="L586" s="201"/>
      <c r="M586" s="201"/>
      <c r="N586" s="201"/>
      <c r="O586" s="201"/>
      <c r="P586" s="200"/>
      <c r="Q586" s="201"/>
      <c r="R586" s="201"/>
      <c r="S586" s="201"/>
      <c r="T586" s="201"/>
      <c r="U586" s="200"/>
      <c r="V586" s="201"/>
      <c r="W586" s="201"/>
      <c r="X586" s="201"/>
      <c r="Y586" s="201"/>
      <c r="Z586" s="200"/>
      <c r="AA586" s="201"/>
      <c r="AB586" s="201"/>
      <c r="AC586" s="201"/>
      <c r="AD586" s="201"/>
      <c r="AE586" s="200"/>
      <c r="AF586" s="201"/>
      <c r="AG586" s="201"/>
      <c r="AH586" s="201"/>
      <c r="AI586" s="201"/>
      <c r="AJ586" s="200"/>
      <c r="AK586" s="201"/>
      <c r="AL586" s="201"/>
      <c r="AM586" s="201"/>
      <c r="AN586" s="201"/>
      <c r="AO586" s="202"/>
    </row>
    <row r="587" spans="1:41" s="30" customFormat="1" ht="19" customHeight="1">
      <c r="A587" s="198"/>
      <c r="B587" s="198"/>
      <c r="C587" s="198"/>
      <c r="D587" s="198"/>
      <c r="E587" s="199"/>
      <c r="F587" s="200"/>
      <c r="G587" s="201"/>
      <c r="H587" s="201"/>
      <c r="I587" s="201"/>
      <c r="J587" s="201"/>
      <c r="K587" s="200"/>
      <c r="L587" s="201"/>
      <c r="M587" s="201"/>
      <c r="N587" s="201"/>
      <c r="O587" s="201"/>
      <c r="P587" s="200"/>
      <c r="Q587" s="201"/>
      <c r="R587" s="201"/>
      <c r="S587" s="201"/>
      <c r="T587" s="201"/>
      <c r="U587" s="200"/>
      <c r="V587" s="201"/>
      <c r="W587" s="201"/>
      <c r="X587" s="201"/>
      <c r="Y587" s="201"/>
      <c r="Z587" s="200"/>
      <c r="AA587" s="201"/>
      <c r="AB587" s="201"/>
      <c r="AC587" s="201"/>
      <c r="AD587" s="201"/>
      <c r="AE587" s="200"/>
      <c r="AF587" s="201"/>
      <c r="AG587" s="201"/>
      <c r="AH587" s="201"/>
      <c r="AI587" s="201"/>
      <c r="AJ587" s="200"/>
      <c r="AK587" s="201"/>
      <c r="AL587" s="201"/>
      <c r="AM587" s="201"/>
      <c r="AN587" s="201"/>
      <c r="AO587" s="202"/>
    </row>
    <row r="588" spans="1:41" s="30" customFormat="1" ht="19" customHeight="1">
      <c r="A588" s="198"/>
      <c r="B588" s="198"/>
      <c r="C588" s="198"/>
      <c r="D588" s="198"/>
      <c r="E588" s="199"/>
      <c r="F588" s="200"/>
      <c r="G588" s="201"/>
      <c r="H588" s="201"/>
      <c r="I588" s="201"/>
      <c r="J588" s="201"/>
      <c r="K588" s="200"/>
      <c r="L588" s="201"/>
      <c r="M588" s="201"/>
      <c r="N588" s="201"/>
      <c r="O588" s="201"/>
      <c r="P588" s="200"/>
      <c r="Q588" s="201"/>
      <c r="R588" s="201"/>
      <c r="S588" s="201"/>
      <c r="T588" s="201"/>
      <c r="U588" s="200"/>
      <c r="V588" s="201"/>
      <c r="W588" s="201"/>
      <c r="X588" s="201"/>
      <c r="Y588" s="201"/>
      <c r="Z588" s="200"/>
      <c r="AA588" s="201"/>
      <c r="AB588" s="201"/>
      <c r="AC588" s="201"/>
      <c r="AD588" s="201"/>
      <c r="AE588" s="200"/>
      <c r="AF588" s="201"/>
      <c r="AG588" s="201"/>
      <c r="AH588" s="201"/>
      <c r="AI588" s="201"/>
      <c r="AJ588" s="200"/>
      <c r="AK588" s="201"/>
      <c r="AL588" s="201"/>
      <c r="AM588" s="201"/>
      <c r="AN588" s="201"/>
      <c r="AO588" s="202"/>
    </row>
    <row r="589" spans="1:41" s="30" customFormat="1" ht="19" customHeight="1">
      <c r="A589" s="198"/>
      <c r="B589" s="198"/>
      <c r="C589" s="198"/>
      <c r="D589" s="198"/>
      <c r="E589" s="199"/>
      <c r="F589" s="200"/>
      <c r="G589" s="201"/>
      <c r="H589" s="201"/>
      <c r="I589" s="201"/>
      <c r="J589" s="201"/>
      <c r="K589" s="200"/>
      <c r="L589" s="201"/>
      <c r="M589" s="201"/>
      <c r="N589" s="201"/>
      <c r="O589" s="201"/>
      <c r="P589" s="200"/>
      <c r="Q589" s="201"/>
      <c r="R589" s="201"/>
      <c r="S589" s="201"/>
      <c r="T589" s="201"/>
      <c r="U589" s="200"/>
      <c r="V589" s="201"/>
      <c r="W589" s="201"/>
      <c r="X589" s="201"/>
      <c r="Y589" s="201"/>
      <c r="Z589" s="200"/>
      <c r="AA589" s="201"/>
      <c r="AB589" s="201"/>
      <c r="AC589" s="201"/>
      <c r="AD589" s="201"/>
      <c r="AE589" s="200"/>
      <c r="AF589" s="201"/>
      <c r="AG589" s="201"/>
      <c r="AH589" s="201"/>
      <c r="AI589" s="201"/>
      <c r="AJ589" s="200"/>
      <c r="AK589" s="201"/>
      <c r="AL589" s="201"/>
      <c r="AM589" s="201"/>
      <c r="AN589" s="201"/>
      <c r="AO589" s="202"/>
    </row>
    <row r="590" spans="1:41" s="30" customFormat="1" ht="19" customHeight="1">
      <c r="A590" s="198"/>
      <c r="B590" s="198"/>
      <c r="C590" s="198"/>
      <c r="D590" s="198"/>
      <c r="E590" s="199"/>
      <c r="F590" s="200"/>
      <c r="G590" s="201"/>
      <c r="H590" s="201"/>
      <c r="I590" s="201"/>
      <c r="J590" s="201"/>
      <c r="K590" s="200"/>
      <c r="L590" s="201"/>
      <c r="M590" s="201"/>
      <c r="N590" s="201"/>
      <c r="O590" s="201"/>
      <c r="P590" s="200"/>
      <c r="Q590" s="201"/>
      <c r="R590" s="201"/>
      <c r="S590" s="201"/>
      <c r="T590" s="201"/>
      <c r="U590" s="200"/>
      <c r="V590" s="201"/>
      <c r="W590" s="201"/>
      <c r="X590" s="201"/>
      <c r="Y590" s="201"/>
      <c r="Z590" s="200"/>
      <c r="AA590" s="201"/>
      <c r="AB590" s="201"/>
      <c r="AC590" s="201"/>
      <c r="AD590" s="201"/>
      <c r="AE590" s="200"/>
      <c r="AF590" s="201"/>
      <c r="AG590" s="201"/>
      <c r="AH590" s="201"/>
      <c r="AI590" s="201"/>
      <c r="AJ590" s="200"/>
      <c r="AK590" s="201"/>
      <c r="AL590" s="201"/>
      <c r="AM590" s="201"/>
      <c r="AN590" s="201"/>
      <c r="AO590" s="202"/>
    </row>
    <row r="591" spans="1:41" s="30" customFormat="1" ht="19" customHeight="1">
      <c r="A591" s="198"/>
      <c r="B591" s="198"/>
      <c r="C591" s="198"/>
      <c r="D591" s="198"/>
      <c r="E591" s="199"/>
      <c r="F591" s="200"/>
      <c r="G591" s="201"/>
      <c r="H591" s="201"/>
      <c r="I591" s="201"/>
      <c r="J591" s="201"/>
      <c r="K591" s="200"/>
      <c r="L591" s="201"/>
      <c r="M591" s="201"/>
      <c r="N591" s="201"/>
      <c r="O591" s="201"/>
      <c r="P591" s="200"/>
      <c r="Q591" s="201"/>
      <c r="R591" s="201"/>
      <c r="S591" s="201"/>
      <c r="T591" s="201"/>
      <c r="U591" s="200"/>
      <c r="V591" s="201"/>
      <c r="W591" s="201"/>
      <c r="X591" s="201"/>
      <c r="Y591" s="201"/>
      <c r="Z591" s="200"/>
      <c r="AA591" s="201"/>
      <c r="AB591" s="201"/>
      <c r="AC591" s="201"/>
      <c r="AD591" s="201"/>
      <c r="AE591" s="200"/>
      <c r="AF591" s="201"/>
      <c r="AG591" s="201"/>
      <c r="AH591" s="201"/>
      <c r="AI591" s="201"/>
      <c r="AJ591" s="200"/>
      <c r="AK591" s="201"/>
      <c r="AL591" s="201"/>
      <c r="AM591" s="201"/>
      <c r="AN591" s="201"/>
      <c r="AO591" s="202"/>
    </row>
    <row r="592" spans="1:41" s="30" customFormat="1" ht="19" customHeight="1">
      <c r="A592" s="198"/>
      <c r="B592" s="198"/>
      <c r="C592" s="198"/>
      <c r="D592" s="198"/>
      <c r="E592" s="199"/>
      <c r="F592" s="200"/>
      <c r="G592" s="201"/>
      <c r="H592" s="201"/>
      <c r="I592" s="201"/>
      <c r="J592" s="201"/>
      <c r="K592" s="200"/>
      <c r="L592" s="201"/>
      <c r="M592" s="201"/>
      <c r="N592" s="201"/>
      <c r="O592" s="201"/>
      <c r="P592" s="200"/>
      <c r="Q592" s="201"/>
      <c r="R592" s="201"/>
      <c r="S592" s="201"/>
      <c r="T592" s="201"/>
      <c r="U592" s="200"/>
      <c r="V592" s="201"/>
      <c r="W592" s="201"/>
      <c r="X592" s="201"/>
      <c r="Y592" s="201"/>
      <c r="Z592" s="200"/>
      <c r="AA592" s="201"/>
      <c r="AB592" s="201"/>
      <c r="AC592" s="201"/>
      <c r="AD592" s="201"/>
      <c r="AE592" s="200"/>
      <c r="AF592" s="201"/>
      <c r="AG592" s="201"/>
      <c r="AH592" s="201"/>
      <c r="AI592" s="201"/>
      <c r="AJ592" s="200"/>
      <c r="AK592" s="201"/>
      <c r="AL592" s="201"/>
      <c r="AM592" s="201"/>
      <c r="AN592" s="201"/>
      <c r="AO592" s="202"/>
    </row>
    <row r="593" spans="1:41" s="30" customFormat="1" ht="19" customHeight="1">
      <c r="A593" s="198"/>
      <c r="B593" s="198"/>
      <c r="C593" s="198"/>
      <c r="D593" s="198"/>
      <c r="E593" s="199"/>
      <c r="F593" s="200"/>
      <c r="G593" s="201"/>
      <c r="H593" s="201"/>
      <c r="I593" s="201"/>
      <c r="J593" s="201"/>
      <c r="K593" s="200"/>
      <c r="L593" s="201"/>
      <c r="M593" s="201"/>
      <c r="N593" s="201"/>
      <c r="O593" s="201"/>
      <c r="P593" s="200"/>
      <c r="Q593" s="201"/>
      <c r="R593" s="201"/>
      <c r="S593" s="201"/>
      <c r="T593" s="201"/>
      <c r="U593" s="200"/>
      <c r="V593" s="201"/>
      <c r="W593" s="201"/>
      <c r="X593" s="201"/>
      <c r="Y593" s="201"/>
      <c r="Z593" s="200"/>
      <c r="AA593" s="201"/>
      <c r="AB593" s="201"/>
      <c r="AC593" s="201"/>
      <c r="AD593" s="201"/>
      <c r="AE593" s="200"/>
      <c r="AF593" s="201"/>
      <c r="AG593" s="201"/>
      <c r="AH593" s="201"/>
      <c r="AI593" s="201"/>
      <c r="AJ593" s="200"/>
      <c r="AK593" s="201"/>
      <c r="AL593" s="201"/>
      <c r="AM593" s="201"/>
      <c r="AN593" s="201"/>
      <c r="AO593" s="202"/>
    </row>
    <row r="594" spans="1:41" s="30" customFormat="1" ht="19" customHeight="1">
      <c r="A594" s="198"/>
      <c r="B594" s="198"/>
      <c r="C594" s="198"/>
      <c r="D594" s="198"/>
      <c r="E594" s="199"/>
      <c r="F594" s="200"/>
      <c r="G594" s="201"/>
      <c r="H594" s="201"/>
      <c r="I594" s="201"/>
      <c r="J594" s="201"/>
      <c r="K594" s="200"/>
      <c r="L594" s="201"/>
      <c r="M594" s="201"/>
      <c r="N594" s="201"/>
      <c r="O594" s="201"/>
      <c r="P594" s="200"/>
      <c r="Q594" s="201"/>
      <c r="R594" s="201"/>
      <c r="S594" s="201"/>
      <c r="T594" s="201"/>
      <c r="U594" s="200"/>
      <c r="V594" s="201"/>
      <c r="W594" s="201"/>
      <c r="X594" s="201"/>
      <c r="Y594" s="201"/>
      <c r="Z594" s="200"/>
      <c r="AA594" s="201"/>
      <c r="AB594" s="201"/>
      <c r="AC594" s="201"/>
      <c r="AD594" s="201"/>
      <c r="AE594" s="200"/>
      <c r="AF594" s="201"/>
      <c r="AG594" s="201"/>
      <c r="AH594" s="201"/>
      <c r="AI594" s="201"/>
      <c r="AJ594" s="200"/>
      <c r="AK594" s="201"/>
      <c r="AL594" s="201"/>
      <c r="AM594" s="201"/>
      <c r="AN594" s="201"/>
      <c r="AO594" s="202"/>
    </row>
    <row r="595" spans="1:41" s="30" customFormat="1" ht="19" customHeight="1">
      <c r="A595" s="198"/>
      <c r="B595" s="198"/>
      <c r="C595" s="198"/>
      <c r="D595" s="198"/>
      <c r="E595" s="199"/>
      <c r="F595" s="200"/>
      <c r="G595" s="201"/>
      <c r="H595" s="201"/>
      <c r="I595" s="201"/>
      <c r="J595" s="201"/>
      <c r="K595" s="200"/>
      <c r="L595" s="201"/>
      <c r="M595" s="201"/>
      <c r="N595" s="201"/>
      <c r="O595" s="201"/>
      <c r="P595" s="200"/>
      <c r="Q595" s="201"/>
      <c r="R595" s="201"/>
      <c r="S595" s="201"/>
      <c r="T595" s="201"/>
      <c r="U595" s="200"/>
      <c r="V595" s="201"/>
      <c r="W595" s="201"/>
      <c r="X595" s="201"/>
      <c r="Y595" s="201"/>
      <c r="Z595" s="200"/>
      <c r="AA595" s="201"/>
      <c r="AB595" s="201"/>
      <c r="AC595" s="201"/>
      <c r="AD595" s="201"/>
      <c r="AE595" s="200"/>
      <c r="AF595" s="201"/>
      <c r="AG595" s="201"/>
      <c r="AH595" s="201"/>
      <c r="AI595" s="201"/>
      <c r="AJ595" s="200"/>
      <c r="AK595" s="201"/>
      <c r="AL595" s="201"/>
      <c r="AM595" s="201"/>
      <c r="AN595" s="201"/>
      <c r="AO595" s="202"/>
    </row>
    <row r="596" spans="1:41" s="30" customFormat="1" ht="19" customHeight="1">
      <c r="A596" s="198"/>
      <c r="B596" s="198"/>
      <c r="C596" s="198"/>
      <c r="D596" s="198"/>
      <c r="E596" s="199"/>
      <c r="F596" s="200"/>
      <c r="G596" s="201"/>
      <c r="H596" s="201"/>
      <c r="I596" s="201"/>
      <c r="J596" s="201"/>
      <c r="K596" s="200"/>
      <c r="L596" s="201"/>
      <c r="M596" s="201"/>
      <c r="N596" s="201"/>
      <c r="O596" s="201"/>
      <c r="P596" s="200"/>
      <c r="Q596" s="201"/>
      <c r="R596" s="201"/>
      <c r="S596" s="201"/>
      <c r="T596" s="201"/>
      <c r="U596" s="200"/>
      <c r="V596" s="201"/>
      <c r="W596" s="201"/>
      <c r="X596" s="201"/>
      <c r="Y596" s="201"/>
      <c r="Z596" s="200"/>
      <c r="AA596" s="201"/>
      <c r="AB596" s="201"/>
      <c r="AC596" s="201"/>
      <c r="AD596" s="201"/>
      <c r="AE596" s="200"/>
      <c r="AF596" s="201"/>
      <c r="AG596" s="201"/>
      <c r="AH596" s="201"/>
      <c r="AI596" s="201"/>
      <c r="AJ596" s="200"/>
      <c r="AK596" s="201"/>
      <c r="AL596" s="201"/>
      <c r="AM596" s="201"/>
      <c r="AN596" s="201"/>
      <c r="AO596" s="202"/>
    </row>
    <row r="597" spans="1:41" s="30" customFormat="1" ht="19" customHeight="1">
      <c r="A597" s="198"/>
      <c r="B597" s="198"/>
      <c r="C597" s="198"/>
      <c r="D597" s="198"/>
      <c r="E597" s="199"/>
      <c r="F597" s="200"/>
      <c r="G597" s="201"/>
      <c r="H597" s="201"/>
      <c r="I597" s="201"/>
      <c r="J597" s="201"/>
      <c r="K597" s="200"/>
      <c r="L597" s="201"/>
      <c r="M597" s="201"/>
      <c r="N597" s="201"/>
      <c r="O597" s="201"/>
      <c r="P597" s="200"/>
      <c r="Q597" s="201"/>
      <c r="R597" s="201"/>
      <c r="S597" s="201"/>
      <c r="T597" s="201"/>
      <c r="U597" s="200"/>
      <c r="V597" s="201"/>
      <c r="W597" s="201"/>
      <c r="X597" s="201"/>
      <c r="Y597" s="201"/>
      <c r="Z597" s="200"/>
      <c r="AA597" s="201"/>
      <c r="AB597" s="201"/>
      <c r="AC597" s="201"/>
      <c r="AD597" s="201"/>
      <c r="AE597" s="200"/>
      <c r="AF597" s="201"/>
      <c r="AG597" s="201"/>
      <c r="AH597" s="201"/>
      <c r="AI597" s="201"/>
      <c r="AJ597" s="200"/>
      <c r="AK597" s="201"/>
      <c r="AL597" s="201"/>
      <c r="AM597" s="201"/>
      <c r="AN597" s="201"/>
      <c r="AO597" s="202"/>
    </row>
    <row r="598" spans="1:41" s="30" customFormat="1" ht="19" customHeight="1">
      <c r="A598" s="198"/>
      <c r="B598" s="198"/>
      <c r="C598" s="198"/>
      <c r="D598" s="198"/>
      <c r="E598" s="199"/>
      <c r="F598" s="200"/>
      <c r="G598" s="201"/>
      <c r="H598" s="201"/>
      <c r="I598" s="201"/>
      <c r="J598" s="201"/>
      <c r="K598" s="200"/>
      <c r="L598" s="201"/>
      <c r="M598" s="201"/>
      <c r="N598" s="201"/>
      <c r="O598" s="201"/>
      <c r="P598" s="200"/>
      <c r="Q598" s="201"/>
      <c r="R598" s="201"/>
      <c r="S598" s="201"/>
      <c r="T598" s="201"/>
      <c r="U598" s="200"/>
      <c r="V598" s="201"/>
      <c r="W598" s="201"/>
      <c r="X598" s="201"/>
      <c r="Y598" s="201"/>
      <c r="Z598" s="200"/>
      <c r="AA598" s="201"/>
      <c r="AB598" s="201"/>
      <c r="AC598" s="201"/>
      <c r="AD598" s="201"/>
      <c r="AE598" s="200"/>
      <c r="AF598" s="201"/>
      <c r="AG598" s="201"/>
      <c r="AH598" s="201"/>
      <c r="AI598" s="201"/>
      <c r="AJ598" s="200"/>
      <c r="AK598" s="201"/>
      <c r="AL598" s="201"/>
      <c r="AM598" s="201"/>
      <c r="AN598" s="201"/>
      <c r="AO598" s="202"/>
    </row>
    <row r="599" spans="1:41" s="30" customFormat="1" ht="19" customHeight="1">
      <c r="A599" s="198"/>
      <c r="B599" s="198"/>
      <c r="C599" s="198"/>
      <c r="D599" s="198"/>
      <c r="E599" s="199"/>
      <c r="F599" s="200"/>
      <c r="G599" s="201"/>
      <c r="H599" s="201"/>
      <c r="I599" s="201"/>
      <c r="J599" s="201"/>
      <c r="K599" s="200"/>
      <c r="L599" s="201"/>
      <c r="M599" s="201"/>
      <c r="N599" s="201"/>
      <c r="O599" s="201"/>
      <c r="P599" s="200"/>
      <c r="Q599" s="201"/>
      <c r="R599" s="201"/>
      <c r="S599" s="201"/>
      <c r="T599" s="201"/>
      <c r="U599" s="200"/>
      <c r="V599" s="201"/>
      <c r="W599" s="201"/>
      <c r="X599" s="201"/>
      <c r="Y599" s="201"/>
      <c r="Z599" s="200"/>
      <c r="AA599" s="201"/>
      <c r="AB599" s="201"/>
      <c r="AC599" s="201"/>
      <c r="AD599" s="201"/>
      <c r="AE599" s="200"/>
      <c r="AF599" s="201"/>
      <c r="AG599" s="201"/>
      <c r="AH599" s="201"/>
      <c r="AI599" s="201"/>
      <c r="AJ599" s="200"/>
      <c r="AK599" s="201"/>
      <c r="AL599" s="201"/>
      <c r="AM599" s="201"/>
      <c r="AN599" s="201"/>
      <c r="AO599" s="202"/>
    </row>
    <row r="600" spans="1:41" s="30" customFormat="1" ht="19" customHeight="1">
      <c r="A600" s="198"/>
      <c r="B600" s="198"/>
      <c r="C600" s="198"/>
      <c r="D600" s="198"/>
      <c r="E600" s="199"/>
      <c r="F600" s="200"/>
      <c r="G600" s="201"/>
      <c r="H600" s="201"/>
      <c r="I600" s="201"/>
      <c r="J600" s="201"/>
      <c r="K600" s="200"/>
      <c r="L600" s="201"/>
      <c r="M600" s="201"/>
      <c r="N600" s="201"/>
      <c r="O600" s="201"/>
      <c r="P600" s="200"/>
      <c r="Q600" s="201"/>
      <c r="R600" s="201"/>
      <c r="S600" s="201"/>
      <c r="T600" s="201"/>
      <c r="U600" s="200"/>
      <c r="V600" s="201"/>
      <c r="W600" s="201"/>
      <c r="X600" s="201"/>
      <c r="Y600" s="201"/>
      <c r="Z600" s="200"/>
      <c r="AA600" s="201"/>
      <c r="AB600" s="201"/>
      <c r="AC600" s="201"/>
      <c r="AD600" s="201"/>
      <c r="AE600" s="200"/>
      <c r="AF600" s="201"/>
      <c r="AG600" s="201"/>
      <c r="AH600" s="201"/>
      <c r="AI600" s="201"/>
      <c r="AJ600" s="200"/>
      <c r="AK600" s="201"/>
      <c r="AL600" s="201"/>
      <c r="AM600" s="201"/>
      <c r="AN600" s="201"/>
      <c r="AO600" s="202"/>
    </row>
    <row r="601" spans="1:41" s="30" customFormat="1" ht="19" customHeight="1">
      <c r="A601" s="198"/>
      <c r="B601" s="198"/>
      <c r="C601" s="198"/>
      <c r="D601" s="198"/>
      <c r="E601" s="199"/>
      <c r="F601" s="200"/>
      <c r="G601" s="201"/>
      <c r="H601" s="201"/>
      <c r="I601" s="201"/>
      <c r="J601" s="201"/>
      <c r="K601" s="200"/>
      <c r="L601" s="201"/>
      <c r="M601" s="201"/>
      <c r="N601" s="201"/>
      <c r="O601" s="201"/>
      <c r="P601" s="200"/>
      <c r="Q601" s="201"/>
      <c r="R601" s="201"/>
      <c r="S601" s="201"/>
      <c r="T601" s="201"/>
      <c r="U601" s="200"/>
      <c r="V601" s="201"/>
      <c r="W601" s="201"/>
      <c r="X601" s="201"/>
      <c r="Y601" s="201"/>
      <c r="Z601" s="200"/>
      <c r="AA601" s="201"/>
      <c r="AB601" s="201"/>
      <c r="AC601" s="201"/>
      <c r="AD601" s="201"/>
      <c r="AE601" s="200"/>
      <c r="AF601" s="201"/>
      <c r="AG601" s="201"/>
      <c r="AH601" s="201"/>
      <c r="AI601" s="201"/>
      <c r="AJ601" s="200"/>
      <c r="AK601" s="201"/>
      <c r="AL601" s="201"/>
      <c r="AM601" s="201"/>
      <c r="AN601" s="201"/>
      <c r="AO601" s="202"/>
    </row>
    <row r="602" spans="1:41" s="30" customFormat="1" ht="19" customHeight="1">
      <c r="A602" s="198"/>
      <c r="B602" s="198"/>
      <c r="C602" s="198"/>
      <c r="D602" s="198"/>
      <c r="E602" s="199"/>
      <c r="F602" s="200"/>
      <c r="G602" s="201"/>
      <c r="H602" s="201"/>
      <c r="I602" s="201"/>
      <c r="J602" s="201"/>
      <c r="K602" s="200"/>
      <c r="L602" s="201"/>
      <c r="M602" s="201"/>
      <c r="N602" s="201"/>
      <c r="O602" s="201"/>
      <c r="P602" s="200"/>
      <c r="Q602" s="201"/>
      <c r="R602" s="201"/>
      <c r="S602" s="201"/>
      <c r="T602" s="201"/>
      <c r="U602" s="200"/>
      <c r="V602" s="201"/>
      <c r="W602" s="201"/>
      <c r="X602" s="201"/>
      <c r="Y602" s="201"/>
      <c r="Z602" s="200"/>
      <c r="AA602" s="201"/>
      <c r="AB602" s="201"/>
      <c r="AC602" s="201"/>
      <c r="AD602" s="201"/>
      <c r="AE602" s="200"/>
      <c r="AF602" s="201"/>
      <c r="AG602" s="201"/>
      <c r="AH602" s="201"/>
      <c r="AI602" s="201"/>
      <c r="AJ602" s="200"/>
      <c r="AK602" s="201"/>
      <c r="AL602" s="201"/>
      <c r="AM602" s="201"/>
      <c r="AN602" s="201"/>
      <c r="AO602" s="202"/>
    </row>
    <row r="603" spans="1:41" s="30" customFormat="1" ht="19" customHeight="1">
      <c r="A603" s="198"/>
      <c r="B603" s="198"/>
      <c r="C603" s="198"/>
      <c r="D603" s="198"/>
      <c r="E603" s="199"/>
      <c r="F603" s="200"/>
      <c r="G603" s="201"/>
      <c r="H603" s="201"/>
      <c r="I603" s="201"/>
      <c r="J603" s="201"/>
      <c r="K603" s="200"/>
      <c r="L603" s="201"/>
      <c r="M603" s="201"/>
      <c r="N603" s="201"/>
      <c r="O603" s="201"/>
      <c r="P603" s="200"/>
      <c r="Q603" s="201"/>
      <c r="R603" s="201"/>
      <c r="S603" s="201"/>
      <c r="T603" s="201"/>
      <c r="U603" s="200"/>
      <c r="V603" s="201"/>
      <c r="W603" s="201"/>
      <c r="X603" s="201"/>
      <c r="Y603" s="201"/>
      <c r="Z603" s="200"/>
      <c r="AA603" s="201"/>
      <c r="AB603" s="201"/>
      <c r="AC603" s="201"/>
      <c r="AD603" s="201"/>
      <c r="AE603" s="200"/>
      <c r="AF603" s="201"/>
      <c r="AG603" s="201"/>
      <c r="AH603" s="201"/>
      <c r="AI603" s="201"/>
      <c r="AJ603" s="200"/>
      <c r="AK603" s="201"/>
      <c r="AL603" s="201"/>
      <c r="AM603" s="201"/>
      <c r="AN603" s="201"/>
      <c r="AO603" s="202"/>
    </row>
    <row r="604" spans="1:41" s="30" customFormat="1" ht="19" customHeight="1">
      <c r="A604" s="198"/>
      <c r="B604" s="198"/>
      <c r="C604" s="198"/>
      <c r="D604" s="198"/>
      <c r="E604" s="199"/>
      <c r="F604" s="200"/>
      <c r="G604" s="201"/>
      <c r="H604" s="201"/>
      <c r="I604" s="201"/>
      <c r="J604" s="201"/>
      <c r="K604" s="200"/>
      <c r="L604" s="201"/>
      <c r="M604" s="201"/>
      <c r="N604" s="201"/>
      <c r="O604" s="201"/>
      <c r="P604" s="200"/>
      <c r="Q604" s="201"/>
      <c r="R604" s="201"/>
      <c r="S604" s="201"/>
      <c r="T604" s="201"/>
      <c r="U604" s="200"/>
      <c r="V604" s="201"/>
      <c r="W604" s="201"/>
      <c r="X604" s="201"/>
      <c r="Y604" s="201"/>
      <c r="Z604" s="200"/>
      <c r="AA604" s="201"/>
      <c r="AB604" s="201"/>
      <c r="AC604" s="201"/>
      <c r="AD604" s="201"/>
      <c r="AE604" s="200"/>
      <c r="AF604" s="201"/>
      <c r="AG604" s="201"/>
      <c r="AH604" s="201"/>
      <c r="AI604" s="201"/>
      <c r="AJ604" s="200"/>
      <c r="AK604" s="201"/>
      <c r="AL604" s="201"/>
      <c r="AM604" s="201"/>
      <c r="AN604" s="201"/>
      <c r="AO604" s="202"/>
    </row>
    <row r="605" spans="1:41" s="30" customFormat="1" ht="19" customHeight="1">
      <c r="A605" s="198"/>
      <c r="B605" s="198"/>
      <c r="C605" s="198"/>
      <c r="D605" s="198"/>
      <c r="E605" s="199"/>
      <c r="F605" s="200"/>
      <c r="G605" s="201"/>
      <c r="H605" s="201"/>
      <c r="I605" s="201"/>
      <c r="J605" s="201"/>
      <c r="K605" s="200"/>
      <c r="L605" s="201"/>
      <c r="M605" s="201"/>
      <c r="N605" s="201"/>
      <c r="O605" s="201"/>
      <c r="P605" s="200"/>
      <c r="Q605" s="201"/>
      <c r="R605" s="201"/>
      <c r="S605" s="201"/>
      <c r="T605" s="201"/>
      <c r="U605" s="200"/>
      <c r="V605" s="201"/>
      <c r="W605" s="201"/>
      <c r="X605" s="201"/>
      <c r="Y605" s="201"/>
      <c r="Z605" s="200"/>
      <c r="AA605" s="201"/>
      <c r="AB605" s="201"/>
      <c r="AC605" s="201"/>
      <c r="AD605" s="201"/>
      <c r="AE605" s="200"/>
      <c r="AF605" s="201"/>
      <c r="AG605" s="201"/>
      <c r="AH605" s="201"/>
      <c r="AI605" s="201"/>
      <c r="AJ605" s="200"/>
      <c r="AK605" s="201"/>
      <c r="AL605" s="201"/>
      <c r="AM605" s="201"/>
      <c r="AN605" s="201"/>
      <c r="AO605" s="202"/>
    </row>
    <row r="606" spans="1:41" s="30" customFormat="1" ht="19" customHeight="1">
      <c r="A606" s="198"/>
      <c r="B606" s="198"/>
      <c r="C606" s="198"/>
      <c r="D606" s="198"/>
      <c r="E606" s="199"/>
      <c r="F606" s="200"/>
      <c r="G606" s="201"/>
      <c r="H606" s="201"/>
      <c r="I606" s="201"/>
      <c r="J606" s="201"/>
      <c r="K606" s="200"/>
      <c r="L606" s="201"/>
      <c r="M606" s="201"/>
      <c r="N606" s="201"/>
      <c r="O606" s="201"/>
      <c r="P606" s="200"/>
      <c r="Q606" s="201"/>
      <c r="R606" s="201"/>
      <c r="S606" s="201"/>
      <c r="T606" s="201"/>
      <c r="U606" s="200"/>
      <c r="V606" s="201"/>
      <c r="W606" s="201"/>
      <c r="X606" s="201"/>
      <c r="Y606" s="201"/>
      <c r="Z606" s="200"/>
      <c r="AA606" s="201"/>
      <c r="AB606" s="201"/>
      <c r="AC606" s="201"/>
      <c r="AD606" s="201"/>
      <c r="AE606" s="200"/>
      <c r="AF606" s="201"/>
      <c r="AG606" s="201"/>
      <c r="AH606" s="201"/>
      <c r="AI606" s="201"/>
      <c r="AJ606" s="200"/>
      <c r="AK606" s="201"/>
      <c r="AL606" s="201"/>
      <c r="AM606" s="201"/>
      <c r="AN606" s="201"/>
      <c r="AO606" s="202"/>
    </row>
    <row r="607" spans="1:41" s="30" customFormat="1" ht="19" customHeight="1">
      <c r="A607" s="198"/>
      <c r="B607" s="198"/>
      <c r="C607" s="198"/>
      <c r="D607" s="198"/>
      <c r="E607" s="199"/>
      <c r="F607" s="200"/>
      <c r="G607" s="201"/>
      <c r="H607" s="201"/>
      <c r="I607" s="201"/>
      <c r="J607" s="201"/>
      <c r="K607" s="200"/>
      <c r="L607" s="201"/>
      <c r="M607" s="201"/>
      <c r="N607" s="201"/>
      <c r="O607" s="201"/>
      <c r="P607" s="200"/>
      <c r="Q607" s="201"/>
      <c r="R607" s="201"/>
      <c r="S607" s="201"/>
      <c r="T607" s="201"/>
      <c r="U607" s="200"/>
      <c r="V607" s="201"/>
      <c r="W607" s="201"/>
      <c r="X607" s="201"/>
      <c r="Y607" s="201"/>
      <c r="Z607" s="200"/>
      <c r="AA607" s="201"/>
      <c r="AB607" s="201"/>
      <c r="AC607" s="201"/>
      <c r="AD607" s="201"/>
      <c r="AE607" s="200"/>
      <c r="AF607" s="201"/>
      <c r="AG607" s="201"/>
      <c r="AH607" s="201"/>
      <c r="AI607" s="201"/>
      <c r="AJ607" s="200"/>
      <c r="AK607" s="201"/>
      <c r="AL607" s="201"/>
      <c r="AM607" s="201"/>
      <c r="AN607" s="201"/>
      <c r="AO607" s="202"/>
    </row>
    <row r="608" spans="1:41" s="30" customFormat="1" ht="19" customHeight="1">
      <c r="A608" s="198"/>
      <c r="B608" s="198"/>
      <c r="C608" s="198"/>
      <c r="D608" s="198"/>
      <c r="E608" s="199"/>
      <c r="F608" s="200"/>
      <c r="G608" s="201"/>
      <c r="H608" s="201"/>
      <c r="I608" s="201"/>
      <c r="J608" s="201"/>
      <c r="K608" s="200"/>
      <c r="L608" s="201"/>
      <c r="M608" s="201"/>
      <c r="N608" s="201"/>
      <c r="O608" s="201"/>
      <c r="P608" s="200"/>
      <c r="Q608" s="201"/>
      <c r="R608" s="201"/>
      <c r="S608" s="201"/>
      <c r="T608" s="201"/>
      <c r="U608" s="200"/>
      <c r="V608" s="201"/>
      <c r="W608" s="201"/>
      <c r="X608" s="201"/>
      <c r="Y608" s="201"/>
      <c r="Z608" s="200"/>
      <c r="AA608" s="201"/>
      <c r="AB608" s="201"/>
      <c r="AC608" s="201"/>
      <c r="AD608" s="201"/>
      <c r="AE608" s="200"/>
      <c r="AF608" s="201"/>
      <c r="AG608" s="201"/>
      <c r="AH608" s="201"/>
      <c r="AI608" s="201"/>
      <c r="AJ608" s="200"/>
      <c r="AK608" s="201"/>
      <c r="AL608" s="201"/>
      <c r="AM608" s="201"/>
      <c r="AN608" s="201"/>
      <c r="AO608" s="202"/>
    </row>
    <row r="609" spans="1:41" s="30" customFormat="1" ht="19" customHeight="1">
      <c r="A609" s="198"/>
      <c r="B609" s="198"/>
      <c r="C609" s="198"/>
      <c r="D609" s="198"/>
      <c r="E609" s="199"/>
      <c r="F609" s="200"/>
      <c r="G609" s="201"/>
      <c r="H609" s="201"/>
      <c r="I609" s="201"/>
      <c r="J609" s="201"/>
      <c r="K609" s="200"/>
      <c r="L609" s="201"/>
      <c r="M609" s="201"/>
      <c r="N609" s="201"/>
      <c r="O609" s="201"/>
      <c r="P609" s="200"/>
      <c r="Q609" s="201"/>
      <c r="R609" s="201"/>
      <c r="S609" s="201"/>
      <c r="T609" s="201"/>
      <c r="U609" s="200"/>
      <c r="V609" s="201"/>
      <c r="W609" s="201"/>
      <c r="X609" s="201"/>
      <c r="Y609" s="201"/>
      <c r="Z609" s="200"/>
      <c r="AA609" s="201"/>
      <c r="AB609" s="201"/>
      <c r="AC609" s="201"/>
      <c r="AD609" s="201"/>
      <c r="AE609" s="200"/>
      <c r="AF609" s="201"/>
      <c r="AG609" s="201"/>
      <c r="AH609" s="201"/>
      <c r="AI609" s="201"/>
      <c r="AJ609" s="200"/>
      <c r="AK609" s="201"/>
      <c r="AL609" s="201"/>
      <c r="AM609" s="201"/>
      <c r="AN609" s="201"/>
      <c r="AO609" s="202"/>
    </row>
    <row r="610" spans="1:41" s="30" customFormat="1" ht="19" customHeight="1">
      <c r="A610" s="198"/>
      <c r="B610" s="198"/>
      <c r="C610" s="198"/>
      <c r="D610" s="198"/>
      <c r="E610" s="199"/>
      <c r="F610" s="200"/>
      <c r="G610" s="201"/>
      <c r="H610" s="201"/>
      <c r="I610" s="201"/>
      <c r="J610" s="201"/>
      <c r="K610" s="200"/>
      <c r="L610" s="201"/>
      <c r="M610" s="201"/>
      <c r="N610" s="201"/>
      <c r="O610" s="201"/>
      <c r="P610" s="200"/>
      <c r="Q610" s="201"/>
      <c r="R610" s="201"/>
      <c r="S610" s="201"/>
      <c r="T610" s="201"/>
      <c r="U610" s="200"/>
      <c r="V610" s="201"/>
      <c r="W610" s="201"/>
      <c r="X610" s="201"/>
      <c r="Y610" s="201"/>
      <c r="Z610" s="200"/>
      <c r="AA610" s="201"/>
      <c r="AB610" s="201"/>
      <c r="AC610" s="201"/>
      <c r="AD610" s="201"/>
      <c r="AE610" s="200"/>
      <c r="AF610" s="201"/>
      <c r="AG610" s="201"/>
      <c r="AH610" s="201"/>
      <c r="AI610" s="201"/>
      <c r="AJ610" s="200"/>
      <c r="AK610" s="201"/>
      <c r="AL610" s="201"/>
      <c r="AM610" s="201"/>
      <c r="AN610" s="201"/>
      <c r="AO610" s="202"/>
    </row>
    <row r="611" spans="1:41" s="30" customFormat="1" ht="19" customHeight="1">
      <c r="A611" s="198"/>
      <c r="B611" s="198"/>
      <c r="C611" s="198"/>
      <c r="D611" s="198"/>
      <c r="E611" s="199"/>
      <c r="F611" s="200"/>
      <c r="G611" s="201"/>
      <c r="H611" s="201"/>
      <c r="I611" s="201"/>
      <c r="J611" s="201"/>
      <c r="K611" s="200"/>
      <c r="L611" s="201"/>
      <c r="M611" s="201"/>
      <c r="N611" s="201"/>
      <c r="O611" s="201"/>
      <c r="P611" s="200"/>
      <c r="Q611" s="201"/>
      <c r="R611" s="201"/>
      <c r="S611" s="201"/>
      <c r="T611" s="201"/>
      <c r="U611" s="200"/>
      <c r="V611" s="201"/>
      <c r="W611" s="201"/>
      <c r="X611" s="201"/>
      <c r="Y611" s="201"/>
      <c r="Z611" s="200"/>
      <c r="AA611" s="201"/>
      <c r="AB611" s="201"/>
      <c r="AC611" s="201"/>
      <c r="AD611" s="201"/>
      <c r="AE611" s="200"/>
      <c r="AF611" s="201"/>
      <c r="AG611" s="201"/>
      <c r="AH611" s="201"/>
      <c r="AI611" s="201"/>
      <c r="AJ611" s="200"/>
      <c r="AK611" s="201"/>
      <c r="AL611" s="201"/>
      <c r="AM611" s="201"/>
      <c r="AN611" s="201"/>
      <c r="AO611" s="202"/>
    </row>
    <row r="612" spans="1:41" s="30" customFormat="1" ht="19" customHeight="1">
      <c r="A612" s="198"/>
      <c r="B612" s="198"/>
      <c r="C612" s="198"/>
      <c r="D612" s="198"/>
      <c r="E612" s="199"/>
      <c r="F612" s="200"/>
      <c r="G612" s="201"/>
      <c r="H612" s="201"/>
      <c r="I612" s="201"/>
      <c r="J612" s="201"/>
      <c r="K612" s="200"/>
      <c r="L612" s="201"/>
      <c r="M612" s="201"/>
      <c r="N612" s="201"/>
      <c r="O612" s="201"/>
      <c r="P612" s="200"/>
      <c r="Q612" s="201"/>
      <c r="R612" s="201"/>
      <c r="S612" s="201"/>
      <c r="T612" s="201"/>
      <c r="U612" s="200"/>
      <c r="V612" s="201"/>
      <c r="W612" s="201"/>
      <c r="X612" s="201"/>
      <c r="Y612" s="201"/>
      <c r="Z612" s="200"/>
      <c r="AA612" s="201"/>
      <c r="AB612" s="201"/>
      <c r="AC612" s="201"/>
      <c r="AD612" s="201"/>
      <c r="AE612" s="200"/>
      <c r="AF612" s="201"/>
      <c r="AG612" s="201"/>
      <c r="AH612" s="201"/>
      <c r="AI612" s="201"/>
      <c r="AJ612" s="200"/>
      <c r="AK612" s="201"/>
      <c r="AL612" s="201"/>
      <c r="AM612" s="201"/>
      <c r="AN612" s="201"/>
      <c r="AO612" s="202"/>
    </row>
    <row r="613" spans="1:41" s="30" customFormat="1" ht="19" customHeight="1">
      <c r="A613" s="198"/>
      <c r="B613" s="198"/>
      <c r="C613" s="198"/>
      <c r="D613" s="198"/>
      <c r="E613" s="199"/>
      <c r="F613" s="200"/>
      <c r="G613" s="201"/>
      <c r="H613" s="201"/>
      <c r="I613" s="201"/>
      <c r="J613" s="201"/>
      <c r="K613" s="200"/>
      <c r="L613" s="201"/>
      <c r="M613" s="201"/>
      <c r="N613" s="201"/>
      <c r="O613" s="201"/>
      <c r="P613" s="200"/>
      <c r="Q613" s="201"/>
      <c r="R613" s="201"/>
      <c r="S613" s="201"/>
      <c r="T613" s="201"/>
      <c r="U613" s="200"/>
      <c r="V613" s="201"/>
      <c r="W613" s="201"/>
      <c r="X613" s="201"/>
      <c r="Y613" s="201"/>
      <c r="Z613" s="200"/>
      <c r="AA613" s="201"/>
      <c r="AB613" s="201"/>
      <c r="AC613" s="201"/>
      <c r="AD613" s="201"/>
      <c r="AE613" s="200"/>
      <c r="AF613" s="201"/>
      <c r="AG613" s="201"/>
      <c r="AH613" s="201"/>
      <c r="AI613" s="201"/>
      <c r="AJ613" s="200"/>
      <c r="AK613" s="201"/>
      <c r="AL613" s="201"/>
      <c r="AM613" s="201"/>
      <c r="AN613" s="201"/>
      <c r="AO613" s="202"/>
    </row>
    <row r="614" spans="1:41" s="30" customFormat="1" ht="19" customHeight="1">
      <c r="A614" s="198"/>
      <c r="B614" s="198"/>
      <c r="C614" s="198"/>
      <c r="D614" s="198"/>
      <c r="E614" s="199"/>
      <c r="F614" s="200"/>
      <c r="G614" s="201"/>
      <c r="H614" s="201"/>
      <c r="I614" s="201"/>
      <c r="J614" s="201"/>
      <c r="K614" s="200"/>
      <c r="L614" s="201"/>
      <c r="M614" s="201"/>
      <c r="N614" s="201"/>
      <c r="O614" s="201"/>
      <c r="P614" s="200"/>
      <c r="Q614" s="201"/>
      <c r="R614" s="201"/>
      <c r="S614" s="201"/>
      <c r="T614" s="201"/>
      <c r="U614" s="200"/>
      <c r="V614" s="201"/>
      <c r="W614" s="201"/>
      <c r="X614" s="201"/>
      <c r="Y614" s="201"/>
      <c r="Z614" s="200"/>
      <c r="AA614" s="201"/>
      <c r="AB614" s="201"/>
      <c r="AC614" s="201"/>
      <c r="AD614" s="201"/>
      <c r="AE614" s="200"/>
      <c r="AF614" s="201"/>
      <c r="AG614" s="201"/>
      <c r="AH614" s="201"/>
      <c r="AI614" s="201"/>
      <c r="AJ614" s="200"/>
      <c r="AK614" s="201"/>
      <c r="AL614" s="201"/>
      <c r="AM614" s="201"/>
      <c r="AN614" s="201"/>
      <c r="AO614" s="202"/>
    </row>
    <row r="615" spans="1:41" s="30" customFormat="1" ht="19" customHeight="1">
      <c r="A615" s="198"/>
      <c r="B615" s="198"/>
      <c r="C615" s="198"/>
      <c r="D615" s="198"/>
      <c r="E615" s="199"/>
      <c r="F615" s="200"/>
      <c r="G615" s="201"/>
      <c r="H615" s="201"/>
      <c r="I615" s="201"/>
      <c r="J615" s="201"/>
      <c r="K615" s="200"/>
      <c r="L615" s="201"/>
      <c r="M615" s="201"/>
      <c r="N615" s="201"/>
      <c r="O615" s="201"/>
      <c r="P615" s="200"/>
      <c r="Q615" s="201"/>
      <c r="R615" s="201"/>
      <c r="S615" s="201"/>
      <c r="T615" s="201"/>
      <c r="U615" s="200"/>
      <c r="V615" s="201"/>
      <c r="W615" s="201"/>
      <c r="X615" s="201"/>
      <c r="Y615" s="201"/>
      <c r="Z615" s="200"/>
      <c r="AA615" s="201"/>
      <c r="AB615" s="201"/>
      <c r="AC615" s="201"/>
      <c r="AD615" s="201"/>
      <c r="AE615" s="200"/>
      <c r="AF615" s="201"/>
      <c r="AG615" s="201"/>
      <c r="AH615" s="201"/>
      <c r="AI615" s="201"/>
      <c r="AJ615" s="200"/>
      <c r="AK615" s="201"/>
      <c r="AL615" s="201"/>
      <c r="AM615" s="201"/>
      <c r="AN615" s="201"/>
      <c r="AO615" s="202"/>
    </row>
    <row r="616" spans="1:41" s="30" customFormat="1" ht="19" customHeight="1">
      <c r="A616" s="198"/>
      <c r="B616" s="198"/>
      <c r="C616" s="198"/>
      <c r="D616" s="198"/>
      <c r="E616" s="199"/>
      <c r="F616" s="200"/>
      <c r="G616" s="201"/>
      <c r="H616" s="201"/>
      <c r="I616" s="201"/>
      <c r="J616" s="201"/>
      <c r="K616" s="200"/>
      <c r="L616" s="201"/>
      <c r="M616" s="201"/>
      <c r="N616" s="201"/>
      <c r="O616" s="201"/>
      <c r="P616" s="200"/>
      <c r="Q616" s="201"/>
      <c r="R616" s="201"/>
      <c r="S616" s="201"/>
      <c r="T616" s="201"/>
      <c r="U616" s="200"/>
      <c r="V616" s="201"/>
      <c r="W616" s="201"/>
      <c r="X616" s="201"/>
      <c r="Y616" s="201"/>
      <c r="Z616" s="200"/>
      <c r="AA616" s="201"/>
      <c r="AB616" s="201"/>
      <c r="AC616" s="201"/>
      <c r="AD616" s="201"/>
      <c r="AE616" s="200"/>
      <c r="AF616" s="201"/>
      <c r="AG616" s="201"/>
      <c r="AH616" s="201"/>
      <c r="AI616" s="201"/>
      <c r="AJ616" s="200"/>
      <c r="AK616" s="201"/>
      <c r="AL616" s="201"/>
      <c r="AM616" s="201"/>
      <c r="AN616" s="201"/>
      <c r="AO616" s="202"/>
    </row>
    <row r="617" spans="1:41" s="30" customFormat="1" ht="19" customHeight="1">
      <c r="A617" s="198"/>
      <c r="B617" s="198"/>
      <c r="C617" s="198"/>
      <c r="D617" s="198"/>
      <c r="E617" s="199"/>
      <c r="F617" s="200"/>
      <c r="G617" s="201"/>
      <c r="H617" s="201"/>
      <c r="I617" s="201"/>
      <c r="J617" s="201"/>
      <c r="K617" s="200"/>
      <c r="L617" s="201"/>
      <c r="M617" s="201"/>
      <c r="N617" s="201"/>
      <c r="O617" s="201"/>
      <c r="P617" s="200"/>
      <c r="Q617" s="201"/>
      <c r="R617" s="201"/>
      <c r="S617" s="201"/>
      <c r="T617" s="201"/>
      <c r="U617" s="200"/>
      <c r="V617" s="201"/>
      <c r="W617" s="201"/>
      <c r="X617" s="201"/>
      <c r="Y617" s="201"/>
      <c r="Z617" s="200"/>
      <c r="AA617" s="201"/>
      <c r="AB617" s="201"/>
      <c r="AC617" s="201"/>
      <c r="AD617" s="201"/>
      <c r="AE617" s="200"/>
      <c r="AF617" s="201"/>
      <c r="AG617" s="201"/>
      <c r="AH617" s="201"/>
      <c r="AI617" s="201"/>
      <c r="AJ617" s="200"/>
      <c r="AK617" s="201"/>
      <c r="AL617" s="201"/>
      <c r="AM617" s="201"/>
      <c r="AN617" s="201"/>
      <c r="AO617" s="202"/>
    </row>
    <row r="618" spans="1:41" s="30" customFormat="1" ht="19" customHeight="1">
      <c r="A618" s="198"/>
      <c r="B618" s="198"/>
      <c r="C618" s="198"/>
      <c r="D618" s="198"/>
      <c r="E618" s="199"/>
      <c r="F618" s="200"/>
      <c r="G618" s="201"/>
      <c r="H618" s="201"/>
      <c r="I618" s="201"/>
      <c r="J618" s="201"/>
      <c r="K618" s="200"/>
      <c r="L618" s="201"/>
      <c r="M618" s="201"/>
      <c r="N618" s="201"/>
      <c r="O618" s="201"/>
      <c r="P618" s="200"/>
      <c r="Q618" s="201"/>
      <c r="R618" s="201"/>
      <c r="S618" s="201"/>
      <c r="T618" s="201"/>
      <c r="U618" s="200"/>
      <c r="V618" s="201"/>
      <c r="W618" s="201"/>
      <c r="X618" s="201"/>
      <c r="Y618" s="201"/>
      <c r="Z618" s="200"/>
      <c r="AA618" s="201"/>
      <c r="AB618" s="201"/>
      <c r="AC618" s="201"/>
      <c r="AD618" s="201"/>
      <c r="AE618" s="200"/>
      <c r="AF618" s="201"/>
      <c r="AG618" s="201"/>
      <c r="AH618" s="201"/>
      <c r="AI618" s="201"/>
      <c r="AJ618" s="200"/>
      <c r="AK618" s="201"/>
      <c r="AL618" s="201"/>
      <c r="AM618" s="201"/>
      <c r="AN618" s="201"/>
      <c r="AO618" s="202"/>
    </row>
    <row r="619" spans="1:41" s="30" customFormat="1" ht="19" customHeight="1">
      <c r="A619" s="198"/>
      <c r="B619" s="198"/>
      <c r="C619" s="198"/>
      <c r="D619" s="198"/>
      <c r="E619" s="199"/>
      <c r="F619" s="200"/>
      <c r="G619" s="201"/>
      <c r="H619" s="201"/>
      <c r="I619" s="201"/>
      <c r="J619" s="201"/>
      <c r="K619" s="200"/>
      <c r="L619" s="201"/>
      <c r="M619" s="201"/>
      <c r="N619" s="201"/>
      <c r="O619" s="201"/>
      <c r="P619" s="200"/>
      <c r="Q619" s="201"/>
      <c r="R619" s="201"/>
      <c r="S619" s="201"/>
      <c r="T619" s="201"/>
      <c r="U619" s="200"/>
      <c r="V619" s="201"/>
      <c r="W619" s="201"/>
      <c r="X619" s="201"/>
      <c r="Y619" s="201"/>
      <c r="Z619" s="200"/>
      <c r="AA619" s="201"/>
      <c r="AB619" s="201"/>
      <c r="AC619" s="201"/>
      <c r="AD619" s="201"/>
      <c r="AE619" s="200"/>
      <c r="AF619" s="201"/>
      <c r="AG619" s="201"/>
      <c r="AH619" s="201"/>
      <c r="AI619" s="201"/>
      <c r="AJ619" s="200"/>
      <c r="AK619" s="201"/>
      <c r="AL619" s="201"/>
      <c r="AM619" s="201"/>
      <c r="AN619" s="201"/>
      <c r="AO619" s="202"/>
    </row>
    <row r="620" spans="1:41" s="30" customFormat="1" ht="19" customHeight="1">
      <c r="A620" s="198"/>
      <c r="B620" s="198"/>
      <c r="C620" s="198"/>
      <c r="D620" s="198"/>
      <c r="E620" s="199"/>
      <c r="F620" s="200"/>
      <c r="G620" s="201"/>
      <c r="H620" s="201"/>
      <c r="I620" s="201"/>
      <c r="J620" s="201"/>
      <c r="K620" s="200"/>
      <c r="L620" s="201"/>
      <c r="M620" s="201"/>
      <c r="N620" s="201"/>
      <c r="O620" s="201"/>
      <c r="P620" s="200"/>
      <c r="Q620" s="201"/>
      <c r="R620" s="201"/>
      <c r="S620" s="201"/>
      <c r="T620" s="201"/>
      <c r="U620" s="200"/>
      <c r="V620" s="201"/>
      <c r="W620" s="201"/>
      <c r="X620" s="201"/>
      <c r="Y620" s="201"/>
      <c r="Z620" s="200"/>
      <c r="AA620" s="201"/>
      <c r="AB620" s="201"/>
      <c r="AC620" s="201"/>
      <c r="AD620" s="201"/>
      <c r="AE620" s="200"/>
      <c r="AF620" s="201"/>
      <c r="AG620" s="201"/>
      <c r="AH620" s="201"/>
      <c r="AI620" s="201"/>
      <c r="AJ620" s="200"/>
      <c r="AK620" s="201"/>
      <c r="AL620" s="201"/>
      <c r="AM620" s="201"/>
      <c r="AN620" s="201"/>
      <c r="AO620" s="202"/>
    </row>
    <row r="621" spans="1:41" s="30" customFormat="1" ht="19" customHeight="1">
      <c r="A621" s="198"/>
      <c r="B621" s="198"/>
      <c r="C621" s="198"/>
      <c r="D621" s="198"/>
      <c r="E621" s="199"/>
      <c r="F621" s="200"/>
      <c r="G621" s="201"/>
      <c r="H621" s="201"/>
      <c r="I621" s="201"/>
      <c r="J621" s="201"/>
      <c r="K621" s="200"/>
      <c r="L621" s="201"/>
      <c r="M621" s="201"/>
      <c r="N621" s="201"/>
      <c r="O621" s="201"/>
      <c r="P621" s="200"/>
      <c r="Q621" s="201"/>
      <c r="R621" s="201"/>
      <c r="S621" s="201"/>
      <c r="T621" s="201"/>
      <c r="U621" s="200"/>
      <c r="V621" s="201"/>
      <c r="W621" s="201"/>
      <c r="X621" s="201"/>
      <c r="Y621" s="201"/>
      <c r="Z621" s="200"/>
      <c r="AA621" s="201"/>
      <c r="AB621" s="201"/>
      <c r="AC621" s="201"/>
      <c r="AD621" s="201"/>
      <c r="AE621" s="200"/>
      <c r="AF621" s="201"/>
      <c r="AG621" s="201"/>
      <c r="AH621" s="201"/>
      <c r="AI621" s="201"/>
      <c r="AJ621" s="200"/>
      <c r="AK621" s="201"/>
      <c r="AL621" s="201"/>
      <c r="AM621" s="201"/>
      <c r="AN621" s="201"/>
      <c r="AO621" s="202"/>
    </row>
    <row r="622" spans="1:41" s="30" customFormat="1" ht="19" customHeight="1">
      <c r="A622" s="198"/>
      <c r="B622" s="198"/>
      <c r="C622" s="198"/>
      <c r="D622" s="198"/>
      <c r="E622" s="199"/>
      <c r="F622" s="200"/>
      <c r="G622" s="201"/>
      <c r="H622" s="201"/>
      <c r="I622" s="201"/>
      <c r="J622" s="201"/>
      <c r="K622" s="200"/>
      <c r="L622" s="201"/>
      <c r="M622" s="201"/>
      <c r="N622" s="201"/>
      <c r="O622" s="201"/>
      <c r="P622" s="200"/>
      <c r="Q622" s="201"/>
      <c r="R622" s="201"/>
      <c r="S622" s="201"/>
      <c r="T622" s="201"/>
      <c r="U622" s="200"/>
      <c r="V622" s="201"/>
      <c r="W622" s="201"/>
      <c r="X622" s="201"/>
      <c r="Y622" s="201"/>
      <c r="Z622" s="200"/>
      <c r="AA622" s="201"/>
      <c r="AB622" s="201"/>
      <c r="AC622" s="201"/>
      <c r="AD622" s="201"/>
      <c r="AE622" s="200"/>
      <c r="AF622" s="201"/>
      <c r="AG622" s="201"/>
      <c r="AH622" s="201"/>
      <c r="AI622" s="201"/>
      <c r="AJ622" s="200"/>
      <c r="AK622" s="201"/>
      <c r="AL622" s="201"/>
      <c r="AM622" s="201"/>
      <c r="AN622" s="201"/>
      <c r="AO622" s="202"/>
    </row>
    <row r="623" spans="1:41" s="30" customFormat="1" ht="19" customHeight="1">
      <c r="A623" s="198"/>
      <c r="B623" s="198"/>
      <c r="C623" s="198"/>
      <c r="D623" s="198"/>
      <c r="E623" s="199"/>
      <c r="F623" s="200"/>
      <c r="G623" s="201"/>
      <c r="H623" s="201"/>
      <c r="I623" s="201"/>
      <c r="J623" s="201"/>
      <c r="K623" s="200"/>
      <c r="L623" s="201"/>
      <c r="M623" s="201"/>
      <c r="N623" s="201"/>
      <c r="O623" s="201"/>
      <c r="P623" s="200"/>
      <c r="Q623" s="201"/>
      <c r="R623" s="201"/>
      <c r="S623" s="201"/>
      <c r="T623" s="201"/>
      <c r="U623" s="200"/>
      <c r="V623" s="201"/>
      <c r="W623" s="201"/>
      <c r="X623" s="201"/>
      <c r="Y623" s="201"/>
      <c r="Z623" s="200"/>
      <c r="AA623" s="201"/>
      <c r="AB623" s="201"/>
      <c r="AC623" s="201"/>
      <c r="AD623" s="201"/>
      <c r="AE623" s="200"/>
      <c r="AF623" s="201"/>
      <c r="AG623" s="201"/>
      <c r="AH623" s="201"/>
      <c r="AI623" s="201"/>
      <c r="AJ623" s="200"/>
      <c r="AK623" s="201"/>
      <c r="AL623" s="201"/>
      <c r="AM623" s="201"/>
      <c r="AN623" s="201"/>
      <c r="AO623" s="202"/>
    </row>
    <row r="624" spans="1:41" s="30" customFormat="1" ht="19" customHeight="1">
      <c r="A624" s="198"/>
      <c r="B624" s="198"/>
      <c r="C624" s="198"/>
      <c r="D624" s="198"/>
      <c r="E624" s="199"/>
      <c r="F624" s="200"/>
      <c r="G624" s="201"/>
      <c r="H624" s="201"/>
      <c r="I624" s="201"/>
      <c r="J624" s="201"/>
      <c r="K624" s="200"/>
      <c r="L624" s="201"/>
      <c r="M624" s="201"/>
      <c r="N624" s="201"/>
      <c r="O624" s="201"/>
      <c r="P624" s="200"/>
      <c r="Q624" s="201"/>
      <c r="R624" s="201"/>
      <c r="S624" s="201"/>
      <c r="T624" s="201"/>
      <c r="U624" s="200"/>
      <c r="V624" s="201"/>
      <c r="W624" s="201"/>
      <c r="X624" s="201"/>
      <c r="Y624" s="201"/>
      <c r="Z624" s="200"/>
      <c r="AA624" s="201"/>
      <c r="AB624" s="201"/>
      <c r="AC624" s="201"/>
      <c r="AD624" s="201"/>
      <c r="AE624" s="200"/>
      <c r="AF624" s="201"/>
      <c r="AG624" s="201"/>
      <c r="AH624" s="201"/>
      <c r="AI624" s="201"/>
      <c r="AJ624" s="200"/>
      <c r="AK624" s="201"/>
      <c r="AL624" s="201"/>
      <c r="AM624" s="201"/>
      <c r="AN624" s="201"/>
      <c r="AO624" s="202"/>
    </row>
    <row r="625" spans="1:41" s="30" customFormat="1" ht="19" customHeight="1">
      <c r="A625" s="198"/>
      <c r="B625" s="198"/>
      <c r="C625" s="198"/>
      <c r="D625" s="198"/>
      <c r="E625" s="199"/>
      <c r="F625" s="200"/>
      <c r="G625" s="201"/>
      <c r="H625" s="201"/>
      <c r="I625" s="201"/>
      <c r="J625" s="201"/>
      <c r="K625" s="200"/>
      <c r="L625" s="201"/>
      <c r="M625" s="201"/>
      <c r="N625" s="201"/>
      <c r="O625" s="201"/>
      <c r="P625" s="200"/>
      <c r="Q625" s="201"/>
      <c r="R625" s="201"/>
      <c r="S625" s="201"/>
      <c r="T625" s="201"/>
      <c r="U625" s="200"/>
      <c r="V625" s="201"/>
      <c r="W625" s="201"/>
      <c r="X625" s="201"/>
      <c r="Y625" s="201"/>
      <c r="Z625" s="200"/>
      <c r="AA625" s="201"/>
      <c r="AB625" s="201"/>
      <c r="AC625" s="201"/>
      <c r="AD625" s="201"/>
      <c r="AE625" s="200"/>
      <c r="AF625" s="201"/>
      <c r="AG625" s="201"/>
      <c r="AH625" s="201"/>
      <c r="AI625" s="201"/>
      <c r="AJ625" s="200"/>
      <c r="AK625" s="201"/>
      <c r="AL625" s="201"/>
      <c r="AM625" s="201"/>
      <c r="AN625" s="201"/>
      <c r="AO625" s="202"/>
    </row>
    <row r="626" spans="1:41" s="30" customFormat="1" ht="19" customHeight="1">
      <c r="A626" s="198"/>
      <c r="B626" s="198"/>
      <c r="C626" s="198"/>
      <c r="D626" s="198"/>
      <c r="E626" s="199"/>
      <c r="F626" s="200"/>
      <c r="G626" s="201"/>
      <c r="H626" s="201"/>
      <c r="I626" s="201"/>
      <c r="J626" s="201"/>
      <c r="K626" s="200"/>
      <c r="L626" s="201"/>
      <c r="M626" s="201"/>
      <c r="N626" s="201"/>
      <c r="O626" s="201"/>
      <c r="P626" s="200"/>
      <c r="Q626" s="201"/>
      <c r="R626" s="201"/>
      <c r="S626" s="201"/>
      <c r="T626" s="201"/>
      <c r="U626" s="200"/>
      <c r="V626" s="201"/>
      <c r="W626" s="201"/>
      <c r="X626" s="201"/>
      <c r="Y626" s="201"/>
      <c r="Z626" s="200"/>
      <c r="AA626" s="201"/>
      <c r="AB626" s="201"/>
      <c r="AC626" s="201"/>
      <c r="AD626" s="201"/>
      <c r="AE626" s="200"/>
      <c r="AF626" s="201"/>
      <c r="AG626" s="201"/>
      <c r="AH626" s="201"/>
      <c r="AI626" s="201"/>
      <c r="AJ626" s="200"/>
      <c r="AK626" s="201"/>
      <c r="AL626" s="201"/>
      <c r="AM626" s="201"/>
      <c r="AN626" s="201"/>
      <c r="AO626" s="202"/>
    </row>
    <row r="627" spans="1:41" s="30" customFormat="1" ht="19" customHeight="1">
      <c r="A627" s="198"/>
      <c r="B627" s="198"/>
      <c r="C627" s="198"/>
      <c r="D627" s="198"/>
      <c r="E627" s="199"/>
      <c r="F627" s="200"/>
      <c r="G627" s="201"/>
      <c r="H627" s="201"/>
      <c r="I627" s="201"/>
      <c r="J627" s="201"/>
      <c r="K627" s="200"/>
      <c r="L627" s="201"/>
      <c r="M627" s="201"/>
      <c r="N627" s="201"/>
      <c r="O627" s="201"/>
      <c r="P627" s="200"/>
      <c r="Q627" s="201"/>
      <c r="R627" s="201"/>
      <c r="S627" s="201"/>
      <c r="T627" s="201"/>
      <c r="U627" s="200"/>
      <c r="V627" s="201"/>
      <c r="W627" s="201"/>
      <c r="X627" s="201"/>
      <c r="Y627" s="201"/>
      <c r="Z627" s="200"/>
      <c r="AA627" s="201"/>
      <c r="AB627" s="201"/>
      <c r="AC627" s="201"/>
      <c r="AD627" s="201"/>
      <c r="AE627" s="200"/>
      <c r="AF627" s="201"/>
      <c r="AG627" s="201"/>
      <c r="AH627" s="201"/>
      <c r="AI627" s="201"/>
      <c r="AJ627" s="200"/>
      <c r="AK627" s="201"/>
      <c r="AL627" s="201"/>
      <c r="AM627" s="201"/>
      <c r="AN627" s="201"/>
      <c r="AO627" s="202"/>
    </row>
    <row r="628" spans="1:41" s="30" customFormat="1" ht="19" customHeight="1">
      <c r="A628" s="198"/>
      <c r="B628" s="198"/>
      <c r="C628" s="198"/>
      <c r="D628" s="198"/>
      <c r="E628" s="199"/>
      <c r="F628" s="200"/>
      <c r="G628" s="201"/>
      <c r="H628" s="201"/>
      <c r="I628" s="201"/>
      <c r="J628" s="201"/>
      <c r="K628" s="200"/>
      <c r="L628" s="201"/>
      <c r="M628" s="201"/>
      <c r="N628" s="201"/>
      <c r="O628" s="201"/>
      <c r="P628" s="200"/>
      <c r="Q628" s="201"/>
      <c r="R628" s="201"/>
      <c r="S628" s="201"/>
      <c r="T628" s="201"/>
      <c r="U628" s="200"/>
      <c r="V628" s="201"/>
      <c r="W628" s="201"/>
      <c r="X628" s="201"/>
      <c r="Y628" s="201"/>
      <c r="Z628" s="200"/>
      <c r="AA628" s="201"/>
      <c r="AB628" s="201"/>
      <c r="AC628" s="201"/>
      <c r="AD628" s="201"/>
      <c r="AE628" s="200"/>
      <c r="AF628" s="201"/>
      <c r="AG628" s="201"/>
      <c r="AH628" s="201"/>
      <c r="AI628" s="201"/>
      <c r="AJ628" s="200"/>
      <c r="AK628" s="201"/>
      <c r="AL628" s="201"/>
      <c r="AM628" s="201"/>
      <c r="AN628" s="201"/>
      <c r="AO628" s="202"/>
    </row>
    <row r="629" spans="1:41" s="30" customFormat="1" ht="19" customHeight="1">
      <c r="A629" s="198"/>
      <c r="B629" s="198"/>
      <c r="C629" s="198"/>
      <c r="D629" s="198"/>
      <c r="E629" s="199"/>
      <c r="F629" s="200"/>
      <c r="G629" s="201"/>
      <c r="H629" s="201"/>
      <c r="I629" s="201"/>
      <c r="J629" s="201"/>
      <c r="K629" s="200"/>
      <c r="L629" s="201"/>
      <c r="M629" s="201"/>
      <c r="N629" s="201"/>
      <c r="O629" s="201"/>
      <c r="P629" s="200"/>
      <c r="Q629" s="201"/>
      <c r="R629" s="201"/>
      <c r="S629" s="201"/>
      <c r="T629" s="201"/>
      <c r="U629" s="200"/>
      <c r="V629" s="201"/>
      <c r="W629" s="201"/>
      <c r="X629" s="201"/>
      <c r="Y629" s="201"/>
      <c r="Z629" s="200"/>
      <c r="AA629" s="201"/>
      <c r="AB629" s="201"/>
      <c r="AC629" s="201"/>
      <c r="AD629" s="201"/>
      <c r="AE629" s="200"/>
      <c r="AF629" s="201"/>
      <c r="AG629" s="201"/>
      <c r="AH629" s="201"/>
      <c r="AI629" s="201"/>
      <c r="AJ629" s="200"/>
      <c r="AK629" s="201"/>
      <c r="AL629" s="201"/>
      <c r="AM629" s="201"/>
      <c r="AN629" s="201"/>
      <c r="AO629" s="202"/>
    </row>
    <row r="630" spans="1:41" s="30" customFormat="1" ht="19" customHeight="1">
      <c r="A630" s="198"/>
      <c r="B630" s="198"/>
      <c r="C630" s="198"/>
      <c r="D630" s="198"/>
      <c r="E630" s="199"/>
      <c r="F630" s="200"/>
      <c r="G630" s="201"/>
      <c r="H630" s="201"/>
      <c r="I630" s="201"/>
      <c r="J630" s="201"/>
      <c r="K630" s="200"/>
      <c r="L630" s="201"/>
      <c r="M630" s="201"/>
      <c r="N630" s="201"/>
      <c r="O630" s="201"/>
      <c r="P630" s="200"/>
      <c r="Q630" s="201"/>
      <c r="R630" s="201"/>
      <c r="S630" s="201"/>
      <c r="T630" s="201"/>
      <c r="U630" s="200"/>
      <c r="V630" s="201"/>
      <c r="W630" s="201"/>
      <c r="X630" s="201"/>
      <c r="Y630" s="201"/>
      <c r="Z630" s="200"/>
      <c r="AA630" s="201"/>
      <c r="AB630" s="201"/>
      <c r="AC630" s="201"/>
      <c r="AD630" s="201"/>
      <c r="AE630" s="200"/>
      <c r="AF630" s="201"/>
      <c r="AG630" s="201"/>
      <c r="AH630" s="201"/>
      <c r="AI630" s="201"/>
      <c r="AJ630" s="200"/>
      <c r="AK630" s="201"/>
      <c r="AL630" s="201"/>
      <c r="AM630" s="201"/>
      <c r="AN630" s="201"/>
      <c r="AO630" s="202"/>
    </row>
    <row r="631" spans="1:41" s="30" customFormat="1" ht="19" customHeight="1">
      <c r="A631" s="198"/>
      <c r="B631" s="198"/>
      <c r="C631" s="198"/>
      <c r="D631" s="198"/>
      <c r="E631" s="199"/>
      <c r="F631" s="200"/>
      <c r="G631" s="201"/>
      <c r="H631" s="201"/>
      <c r="I631" s="201"/>
      <c r="J631" s="201"/>
      <c r="K631" s="200"/>
      <c r="L631" s="201"/>
      <c r="M631" s="201"/>
      <c r="N631" s="201"/>
      <c r="O631" s="201"/>
      <c r="P631" s="200"/>
      <c r="Q631" s="201"/>
      <c r="R631" s="201"/>
      <c r="S631" s="201"/>
      <c r="T631" s="201"/>
      <c r="U631" s="200"/>
      <c r="V631" s="201"/>
      <c r="W631" s="201"/>
      <c r="X631" s="201"/>
      <c r="Y631" s="201"/>
      <c r="Z631" s="200"/>
      <c r="AA631" s="201"/>
      <c r="AB631" s="201"/>
      <c r="AC631" s="201"/>
      <c r="AD631" s="201"/>
      <c r="AE631" s="200"/>
      <c r="AF631" s="201"/>
      <c r="AG631" s="201"/>
      <c r="AH631" s="201"/>
      <c r="AI631" s="201"/>
      <c r="AJ631" s="200"/>
      <c r="AK631" s="201"/>
      <c r="AL631" s="201"/>
      <c r="AM631" s="201"/>
      <c r="AN631" s="201"/>
      <c r="AO631" s="202"/>
    </row>
    <row r="632" spans="1:41" s="30" customFormat="1" ht="19" customHeight="1">
      <c r="A632" s="198"/>
      <c r="B632" s="198"/>
      <c r="C632" s="198"/>
      <c r="D632" s="198"/>
      <c r="E632" s="199"/>
      <c r="F632" s="200"/>
      <c r="G632" s="201"/>
      <c r="H632" s="201"/>
      <c r="I632" s="201"/>
      <c r="J632" s="201"/>
      <c r="K632" s="200"/>
      <c r="L632" s="201"/>
      <c r="M632" s="201"/>
      <c r="N632" s="201"/>
      <c r="O632" s="201"/>
      <c r="P632" s="200"/>
      <c r="Q632" s="201"/>
      <c r="R632" s="201"/>
      <c r="S632" s="201"/>
      <c r="T632" s="201"/>
      <c r="U632" s="200"/>
      <c r="V632" s="201"/>
      <c r="W632" s="201"/>
      <c r="X632" s="201"/>
      <c r="Y632" s="201"/>
      <c r="Z632" s="200"/>
      <c r="AA632" s="201"/>
      <c r="AB632" s="201"/>
      <c r="AC632" s="201"/>
      <c r="AD632" s="201"/>
      <c r="AE632" s="200"/>
      <c r="AF632" s="201"/>
      <c r="AG632" s="201"/>
      <c r="AH632" s="201"/>
      <c r="AI632" s="201"/>
      <c r="AJ632" s="200"/>
      <c r="AK632" s="201"/>
      <c r="AL632" s="201"/>
      <c r="AM632" s="201"/>
      <c r="AN632" s="201"/>
      <c r="AO632" s="202"/>
    </row>
    <row r="633" spans="1:41" s="30" customFormat="1" ht="19" customHeight="1">
      <c r="A633" s="198"/>
      <c r="B633" s="198"/>
      <c r="C633" s="198"/>
      <c r="D633" s="198"/>
      <c r="E633" s="199"/>
      <c r="F633" s="200"/>
      <c r="G633" s="201"/>
      <c r="H633" s="201"/>
      <c r="I633" s="201"/>
      <c r="J633" s="201"/>
      <c r="K633" s="200"/>
      <c r="L633" s="201"/>
      <c r="M633" s="201"/>
      <c r="N633" s="201"/>
      <c r="O633" s="201"/>
      <c r="P633" s="200"/>
      <c r="Q633" s="201"/>
      <c r="R633" s="201"/>
      <c r="S633" s="201"/>
      <c r="T633" s="201"/>
      <c r="U633" s="200"/>
      <c r="V633" s="201"/>
      <c r="W633" s="201"/>
      <c r="X633" s="201"/>
      <c r="Y633" s="201"/>
      <c r="Z633" s="200"/>
      <c r="AA633" s="201"/>
      <c r="AB633" s="201"/>
      <c r="AC633" s="201"/>
      <c r="AD633" s="201"/>
      <c r="AE633" s="200"/>
      <c r="AF633" s="201"/>
      <c r="AG633" s="201"/>
      <c r="AH633" s="201"/>
      <c r="AI633" s="201"/>
      <c r="AJ633" s="200"/>
      <c r="AK633" s="201"/>
      <c r="AL633" s="201"/>
      <c r="AM633" s="201"/>
      <c r="AN633" s="201"/>
      <c r="AO633" s="202"/>
    </row>
    <row r="634" spans="1:41" s="30" customFormat="1" ht="19" customHeight="1">
      <c r="A634" s="198"/>
      <c r="B634" s="198"/>
      <c r="C634" s="198"/>
      <c r="D634" s="198"/>
      <c r="E634" s="199"/>
      <c r="F634" s="200"/>
      <c r="G634" s="201"/>
      <c r="H634" s="201"/>
      <c r="I634" s="201"/>
      <c r="J634" s="201"/>
      <c r="K634" s="200"/>
      <c r="L634" s="201"/>
      <c r="M634" s="201"/>
      <c r="N634" s="201"/>
      <c r="O634" s="201"/>
      <c r="P634" s="200"/>
      <c r="Q634" s="201"/>
      <c r="R634" s="201"/>
      <c r="S634" s="201"/>
      <c r="T634" s="201"/>
      <c r="U634" s="200"/>
      <c r="V634" s="201"/>
      <c r="W634" s="201"/>
      <c r="X634" s="201"/>
      <c r="Y634" s="201"/>
      <c r="Z634" s="200"/>
      <c r="AA634" s="201"/>
      <c r="AB634" s="201"/>
      <c r="AC634" s="201"/>
      <c r="AD634" s="201"/>
      <c r="AE634" s="200"/>
      <c r="AF634" s="201"/>
      <c r="AG634" s="201"/>
      <c r="AH634" s="201"/>
      <c r="AI634" s="201"/>
      <c r="AJ634" s="200"/>
      <c r="AK634" s="201"/>
      <c r="AL634" s="201"/>
      <c r="AM634" s="201"/>
      <c r="AN634" s="201"/>
      <c r="AO634" s="202"/>
    </row>
    <row r="635" spans="1:41" s="30" customFormat="1" ht="19" customHeight="1">
      <c r="A635" s="198"/>
      <c r="B635" s="198"/>
      <c r="C635" s="198"/>
      <c r="D635" s="198"/>
      <c r="E635" s="199"/>
      <c r="F635" s="200"/>
      <c r="G635" s="201"/>
      <c r="H635" s="201"/>
      <c r="I635" s="201"/>
      <c r="J635" s="201"/>
      <c r="K635" s="200"/>
      <c r="L635" s="201"/>
      <c r="M635" s="201"/>
      <c r="N635" s="201"/>
      <c r="O635" s="201"/>
      <c r="P635" s="200"/>
      <c r="Q635" s="201"/>
      <c r="R635" s="201"/>
      <c r="S635" s="201"/>
      <c r="T635" s="201"/>
      <c r="U635" s="200"/>
      <c r="V635" s="201"/>
      <c r="W635" s="201"/>
      <c r="X635" s="201"/>
      <c r="Y635" s="201"/>
      <c r="Z635" s="200"/>
      <c r="AA635" s="201"/>
      <c r="AB635" s="201"/>
      <c r="AC635" s="201"/>
      <c r="AD635" s="201"/>
      <c r="AE635" s="200"/>
      <c r="AF635" s="201"/>
      <c r="AG635" s="201"/>
      <c r="AH635" s="201"/>
      <c r="AI635" s="201"/>
      <c r="AJ635" s="200"/>
      <c r="AK635" s="201"/>
      <c r="AL635" s="201"/>
      <c r="AM635" s="201"/>
      <c r="AN635" s="201"/>
      <c r="AO635" s="202"/>
    </row>
    <row r="636" spans="1:41" s="30" customFormat="1" ht="19" customHeight="1">
      <c r="A636" s="198"/>
      <c r="B636" s="198"/>
      <c r="C636" s="198"/>
      <c r="D636" s="198"/>
      <c r="E636" s="199"/>
      <c r="F636" s="200"/>
      <c r="G636" s="201"/>
      <c r="H636" s="201"/>
      <c r="I636" s="201"/>
      <c r="J636" s="201"/>
      <c r="K636" s="200"/>
      <c r="L636" s="201"/>
      <c r="M636" s="201"/>
      <c r="N636" s="201"/>
      <c r="O636" s="201"/>
      <c r="P636" s="200"/>
      <c r="Q636" s="201"/>
      <c r="R636" s="201"/>
      <c r="S636" s="201"/>
      <c r="T636" s="201"/>
      <c r="U636" s="200"/>
      <c r="V636" s="201"/>
      <c r="W636" s="201"/>
      <c r="X636" s="201"/>
      <c r="Y636" s="201"/>
      <c r="Z636" s="200"/>
      <c r="AA636" s="201"/>
      <c r="AB636" s="201"/>
      <c r="AC636" s="201"/>
      <c r="AD636" s="201"/>
      <c r="AE636" s="200"/>
      <c r="AF636" s="201"/>
      <c r="AG636" s="201"/>
      <c r="AH636" s="201"/>
      <c r="AI636" s="201"/>
      <c r="AJ636" s="200"/>
      <c r="AK636" s="201"/>
      <c r="AL636" s="201"/>
      <c r="AM636" s="201"/>
      <c r="AN636" s="201"/>
      <c r="AO636" s="202"/>
    </row>
    <row r="637" spans="1:41" s="30" customFormat="1" ht="19" customHeight="1">
      <c r="A637" s="198"/>
      <c r="B637" s="198"/>
      <c r="C637" s="198"/>
      <c r="D637" s="198"/>
      <c r="E637" s="199"/>
      <c r="F637" s="200"/>
      <c r="G637" s="201"/>
      <c r="H637" s="201"/>
      <c r="I637" s="201"/>
      <c r="J637" s="201"/>
      <c r="K637" s="200"/>
      <c r="L637" s="201"/>
      <c r="M637" s="201"/>
      <c r="N637" s="201"/>
      <c r="O637" s="201"/>
      <c r="P637" s="200"/>
      <c r="Q637" s="201"/>
      <c r="R637" s="201"/>
      <c r="S637" s="201"/>
      <c r="T637" s="201"/>
      <c r="U637" s="200"/>
      <c r="V637" s="201"/>
      <c r="W637" s="201"/>
      <c r="X637" s="201"/>
      <c r="Y637" s="201"/>
      <c r="Z637" s="200"/>
      <c r="AA637" s="201"/>
      <c r="AB637" s="201"/>
      <c r="AC637" s="201"/>
      <c r="AD637" s="201"/>
      <c r="AE637" s="200"/>
      <c r="AF637" s="201"/>
      <c r="AG637" s="201"/>
      <c r="AH637" s="201"/>
      <c r="AI637" s="201"/>
      <c r="AJ637" s="200"/>
      <c r="AK637" s="201"/>
      <c r="AL637" s="201"/>
      <c r="AM637" s="201"/>
      <c r="AN637" s="201"/>
      <c r="AO637" s="202"/>
    </row>
    <row r="638" spans="1:41" s="30" customFormat="1" ht="19" customHeight="1">
      <c r="A638" s="198"/>
      <c r="B638" s="198"/>
      <c r="C638" s="198"/>
      <c r="D638" s="198"/>
      <c r="E638" s="199"/>
      <c r="F638" s="200"/>
      <c r="G638" s="201"/>
      <c r="H638" s="201"/>
      <c r="I638" s="201"/>
      <c r="J638" s="201"/>
      <c r="K638" s="200"/>
      <c r="L638" s="201"/>
      <c r="M638" s="201"/>
      <c r="N638" s="201"/>
      <c r="O638" s="201"/>
      <c r="P638" s="200"/>
      <c r="Q638" s="201"/>
      <c r="R638" s="201"/>
      <c r="S638" s="201"/>
      <c r="T638" s="201"/>
      <c r="U638" s="200"/>
      <c r="V638" s="201"/>
      <c r="W638" s="201"/>
      <c r="X638" s="201"/>
      <c r="Y638" s="201"/>
      <c r="Z638" s="200"/>
      <c r="AA638" s="201"/>
      <c r="AB638" s="201"/>
      <c r="AC638" s="201"/>
      <c r="AD638" s="201"/>
      <c r="AE638" s="200"/>
      <c r="AF638" s="201"/>
      <c r="AG638" s="201"/>
      <c r="AH638" s="201"/>
      <c r="AI638" s="201"/>
      <c r="AJ638" s="200"/>
      <c r="AK638" s="201"/>
      <c r="AL638" s="201"/>
      <c r="AM638" s="201"/>
      <c r="AN638" s="201"/>
      <c r="AO638" s="202"/>
    </row>
    <row r="639" spans="1:41" s="30" customFormat="1" ht="19" customHeight="1">
      <c r="A639" s="198"/>
      <c r="B639" s="198"/>
      <c r="C639" s="198"/>
      <c r="D639" s="198"/>
      <c r="E639" s="199"/>
      <c r="F639" s="200"/>
      <c r="G639" s="201"/>
      <c r="H639" s="201"/>
      <c r="I639" s="201"/>
      <c r="J639" s="201"/>
      <c r="K639" s="200"/>
      <c r="L639" s="201"/>
      <c r="M639" s="201"/>
      <c r="N639" s="201"/>
      <c r="O639" s="201"/>
      <c r="P639" s="200"/>
      <c r="Q639" s="201"/>
      <c r="R639" s="201"/>
      <c r="S639" s="201"/>
      <c r="T639" s="201"/>
      <c r="U639" s="200"/>
      <c r="V639" s="201"/>
      <c r="W639" s="201"/>
      <c r="X639" s="201"/>
      <c r="Y639" s="201"/>
      <c r="Z639" s="200"/>
      <c r="AA639" s="201"/>
      <c r="AB639" s="201"/>
      <c r="AC639" s="201"/>
      <c r="AD639" s="201"/>
      <c r="AE639" s="200"/>
      <c r="AF639" s="201"/>
      <c r="AG639" s="201"/>
      <c r="AH639" s="201"/>
      <c r="AI639" s="201"/>
      <c r="AJ639" s="200"/>
      <c r="AK639" s="201"/>
      <c r="AL639" s="201"/>
      <c r="AM639" s="201"/>
      <c r="AN639" s="201"/>
      <c r="AO639" s="202"/>
    </row>
    <row r="640" spans="1:41" s="30" customFormat="1" ht="19" customHeight="1">
      <c r="A640" s="198"/>
      <c r="B640" s="198"/>
      <c r="C640" s="198"/>
      <c r="D640" s="198"/>
      <c r="E640" s="199"/>
      <c r="F640" s="200"/>
      <c r="G640" s="201"/>
      <c r="H640" s="201"/>
      <c r="I640" s="201"/>
      <c r="J640" s="201"/>
      <c r="K640" s="200"/>
      <c r="L640" s="201"/>
      <c r="M640" s="201"/>
      <c r="N640" s="201"/>
      <c r="O640" s="201"/>
      <c r="P640" s="200"/>
      <c r="Q640" s="201"/>
      <c r="R640" s="201"/>
      <c r="S640" s="201"/>
      <c r="T640" s="201"/>
      <c r="U640" s="200"/>
      <c r="V640" s="201"/>
      <c r="W640" s="201"/>
      <c r="X640" s="201"/>
      <c r="Y640" s="201"/>
      <c r="Z640" s="200"/>
      <c r="AA640" s="201"/>
      <c r="AB640" s="201"/>
      <c r="AC640" s="201"/>
      <c r="AD640" s="201"/>
      <c r="AE640" s="200"/>
      <c r="AF640" s="201"/>
      <c r="AG640" s="201"/>
      <c r="AH640" s="201"/>
      <c r="AI640" s="201"/>
      <c r="AJ640" s="200"/>
      <c r="AK640" s="201"/>
      <c r="AL640" s="201"/>
      <c r="AM640" s="201"/>
      <c r="AN640" s="201"/>
      <c r="AO640" s="202"/>
    </row>
    <row r="641" spans="1:41" s="30" customFormat="1" ht="19" customHeight="1">
      <c r="A641" s="198"/>
      <c r="B641" s="198"/>
      <c r="C641" s="198"/>
      <c r="D641" s="198"/>
      <c r="E641" s="199"/>
      <c r="F641" s="200"/>
      <c r="G641" s="201"/>
      <c r="H641" s="201"/>
      <c r="I641" s="201"/>
      <c r="J641" s="201"/>
      <c r="K641" s="200"/>
      <c r="L641" s="201"/>
      <c r="M641" s="201"/>
      <c r="N641" s="201"/>
      <c r="O641" s="201"/>
      <c r="P641" s="200"/>
      <c r="Q641" s="201"/>
      <c r="R641" s="201"/>
      <c r="S641" s="201"/>
      <c r="T641" s="201"/>
      <c r="U641" s="200"/>
      <c r="V641" s="201"/>
      <c r="W641" s="201"/>
      <c r="X641" s="201"/>
      <c r="Y641" s="201"/>
      <c r="Z641" s="200"/>
      <c r="AA641" s="201"/>
      <c r="AB641" s="201"/>
      <c r="AC641" s="201"/>
      <c r="AD641" s="201"/>
      <c r="AE641" s="200"/>
      <c r="AF641" s="201"/>
      <c r="AG641" s="201"/>
      <c r="AH641" s="201"/>
      <c r="AI641" s="201"/>
      <c r="AJ641" s="200"/>
      <c r="AK641" s="201"/>
      <c r="AL641" s="201"/>
      <c r="AM641" s="201"/>
      <c r="AN641" s="201"/>
      <c r="AO641" s="202"/>
    </row>
    <row r="642" spans="1:41" s="30" customFormat="1" ht="19" customHeight="1">
      <c r="A642" s="198"/>
      <c r="B642" s="198"/>
      <c r="C642" s="198"/>
      <c r="D642" s="198"/>
      <c r="E642" s="199"/>
      <c r="F642" s="200"/>
      <c r="G642" s="201"/>
      <c r="H642" s="201"/>
      <c r="I642" s="201"/>
      <c r="J642" s="201"/>
      <c r="K642" s="200"/>
      <c r="L642" s="201"/>
      <c r="M642" s="201"/>
      <c r="N642" s="201"/>
      <c r="O642" s="201"/>
      <c r="P642" s="200"/>
      <c r="Q642" s="201"/>
      <c r="R642" s="201"/>
      <c r="S642" s="201"/>
      <c r="T642" s="201"/>
      <c r="U642" s="200"/>
      <c r="V642" s="201"/>
      <c r="W642" s="201"/>
      <c r="X642" s="201"/>
      <c r="Y642" s="201"/>
      <c r="Z642" s="200"/>
      <c r="AA642" s="201"/>
      <c r="AB642" s="201"/>
      <c r="AC642" s="201"/>
      <c r="AD642" s="201"/>
      <c r="AE642" s="200"/>
      <c r="AF642" s="201"/>
      <c r="AG642" s="201"/>
      <c r="AH642" s="201"/>
      <c r="AI642" s="201"/>
      <c r="AJ642" s="200"/>
      <c r="AK642" s="201"/>
      <c r="AL642" s="201"/>
      <c r="AM642" s="201"/>
      <c r="AN642" s="201"/>
      <c r="AO642" s="202"/>
    </row>
    <row r="643" spans="1:41" s="30" customFormat="1" ht="19" customHeight="1">
      <c r="A643" s="198"/>
      <c r="B643" s="198"/>
      <c r="C643" s="198"/>
      <c r="D643" s="198"/>
      <c r="E643" s="199"/>
      <c r="F643" s="200"/>
      <c r="G643" s="201"/>
      <c r="H643" s="201"/>
      <c r="I643" s="201"/>
      <c r="J643" s="201"/>
      <c r="K643" s="200"/>
      <c r="L643" s="201"/>
      <c r="M643" s="201"/>
      <c r="N643" s="201"/>
      <c r="O643" s="201"/>
      <c r="P643" s="200"/>
      <c r="Q643" s="201"/>
      <c r="R643" s="201"/>
      <c r="S643" s="201"/>
      <c r="T643" s="201"/>
      <c r="U643" s="200"/>
      <c r="V643" s="201"/>
      <c r="W643" s="201"/>
      <c r="X643" s="201"/>
      <c r="Y643" s="201"/>
      <c r="Z643" s="200"/>
      <c r="AA643" s="201"/>
      <c r="AB643" s="201"/>
      <c r="AC643" s="201"/>
      <c r="AD643" s="201"/>
      <c r="AE643" s="200"/>
      <c r="AF643" s="201"/>
      <c r="AG643" s="201"/>
      <c r="AH643" s="201"/>
      <c r="AI643" s="201"/>
      <c r="AJ643" s="200"/>
      <c r="AK643" s="201"/>
      <c r="AL643" s="201"/>
      <c r="AM643" s="201"/>
      <c r="AN643" s="201"/>
      <c r="AO643" s="202"/>
    </row>
    <row r="644" spans="1:41" s="30" customFormat="1" ht="19" customHeight="1">
      <c r="A644" s="198"/>
      <c r="B644" s="198"/>
      <c r="C644" s="198"/>
      <c r="D644" s="198"/>
      <c r="E644" s="199"/>
      <c r="F644" s="200"/>
      <c r="G644" s="201"/>
      <c r="H644" s="201"/>
      <c r="I644" s="201"/>
      <c r="J644" s="201"/>
      <c r="K644" s="200"/>
      <c r="L644" s="201"/>
      <c r="M644" s="201"/>
      <c r="N644" s="201"/>
      <c r="O644" s="201"/>
      <c r="P644" s="200"/>
      <c r="Q644" s="201"/>
      <c r="R644" s="201"/>
      <c r="S644" s="201"/>
      <c r="T644" s="201"/>
      <c r="U644" s="200"/>
      <c r="V644" s="201"/>
      <c r="W644" s="201"/>
      <c r="X644" s="201"/>
      <c r="Y644" s="201"/>
      <c r="Z644" s="200"/>
      <c r="AA644" s="201"/>
      <c r="AB644" s="201"/>
      <c r="AC644" s="201"/>
      <c r="AD644" s="201"/>
      <c r="AE644" s="200"/>
      <c r="AF644" s="201"/>
      <c r="AG644" s="201"/>
      <c r="AH644" s="201"/>
      <c r="AI644" s="201"/>
      <c r="AJ644" s="200"/>
      <c r="AK644" s="201"/>
      <c r="AL644" s="201"/>
      <c r="AM644" s="201"/>
      <c r="AN644" s="201"/>
      <c r="AO644" s="202"/>
    </row>
    <row r="645" spans="1:41" s="30" customFormat="1" ht="19" customHeight="1">
      <c r="A645" s="198"/>
      <c r="B645" s="198"/>
      <c r="C645" s="198"/>
      <c r="D645" s="198"/>
      <c r="E645" s="199"/>
      <c r="F645" s="200"/>
      <c r="G645" s="201"/>
      <c r="H645" s="201"/>
      <c r="I645" s="201"/>
      <c r="J645" s="201"/>
      <c r="K645" s="200"/>
      <c r="L645" s="201"/>
      <c r="M645" s="201"/>
      <c r="N645" s="201"/>
      <c r="O645" s="201"/>
      <c r="P645" s="200"/>
      <c r="Q645" s="201"/>
      <c r="R645" s="201"/>
      <c r="S645" s="201"/>
      <c r="T645" s="201"/>
      <c r="U645" s="200"/>
      <c r="V645" s="201"/>
      <c r="W645" s="201"/>
      <c r="X645" s="201"/>
      <c r="Y645" s="201"/>
      <c r="Z645" s="200"/>
      <c r="AA645" s="201"/>
      <c r="AB645" s="201"/>
      <c r="AC645" s="201"/>
      <c r="AD645" s="201"/>
      <c r="AE645" s="200"/>
      <c r="AF645" s="201"/>
      <c r="AG645" s="201"/>
      <c r="AH645" s="201"/>
      <c r="AI645" s="201"/>
      <c r="AJ645" s="200"/>
      <c r="AK645" s="201"/>
      <c r="AL645" s="201"/>
      <c r="AM645" s="201"/>
      <c r="AN645" s="201"/>
      <c r="AO645" s="202"/>
    </row>
    <row r="646" spans="1:41" s="30" customFormat="1" ht="19" customHeight="1">
      <c r="A646" s="198"/>
      <c r="B646" s="198"/>
      <c r="C646" s="198"/>
      <c r="D646" s="198"/>
      <c r="E646" s="199"/>
      <c r="F646" s="200"/>
      <c r="G646" s="201"/>
      <c r="H646" s="201"/>
      <c r="I646" s="201"/>
      <c r="J646" s="201"/>
      <c r="K646" s="200"/>
      <c r="L646" s="201"/>
      <c r="M646" s="201"/>
      <c r="N646" s="201"/>
      <c r="O646" s="201"/>
      <c r="P646" s="200"/>
      <c r="Q646" s="201"/>
      <c r="R646" s="201"/>
      <c r="S646" s="201"/>
      <c r="T646" s="201"/>
      <c r="U646" s="200"/>
      <c r="V646" s="201"/>
      <c r="W646" s="201"/>
      <c r="X646" s="201"/>
      <c r="Y646" s="201"/>
      <c r="Z646" s="200"/>
      <c r="AA646" s="201"/>
      <c r="AB646" s="201"/>
      <c r="AC646" s="201"/>
      <c r="AD646" s="201"/>
      <c r="AE646" s="200"/>
      <c r="AF646" s="201"/>
      <c r="AG646" s="201"/>
      <c r="AH646" s="201"/>
      <c r="AI646" s="201"/>
      <c r="AJ646" s="200"/>
      <c r="AK646" s="201"/>
      <c r="AL646" s="201"/>
      <c r="AM646" s="201"/>
      <c r="AN646" s="201"/>
      <c r="AO646" s="202"/>
    </row>
    <row r="647" spans="1:41" s="30" customFormat="1" ht="19" customHeight="1">
      <c r="A647" s="198"/>
      <c r="B647" s="198"/>
      <c r="C647" s="198"/>
      <c r="D647" s="198"/>
      <c r="E647" s="199"/>
      <c r="F647" s="200"/>
      <c r="G647" s="201"/>
      <c r="H647" s="201"/>
      <c r="I647" s="201"/>
      <c r="J647" s="201"/>
      <c r="K647" s="200"/>
      <c r="L647" s="201"/>
      <c r="M647" s="201"/>
      <c r="N647" s="201"/>
      <c r="O647" s="201"/>
      <c r="P647" s="200"/>
      <c r="Q647" s="201"/>
      <c r="R647" s="201"/>
      <c r="S647" s="201"/>
      <c r="T647" s="201"/>
      <c r="U647" s="200"/>
      <c r="V647" s="201"/>
      <c r="W647" s="201"/>
      <c r="X647" s="201"/>
      <c r="Y647" s="201"/>
      <c r="Z647" s="200"/>
      <c r="AA647" s="201"/>
      <c r="AB647" s="201"/>
      <c r="AC647" s="201"/>
      <c r="AD647" s="201"/>
      <c r="AE647" s="200"/>
      <c r="AF647" s="201"/>
      <c r="AG647" s="201"/>
      <c r="AH647" s="201"/>
      <c r="AI647" s="201"/>
      <c r="AJ647" s="200"/>
      <c r="AK647" s="201"/>
      <c r="AL647" s="201"/>
      <c r="AM647" s="201"/>
      <c r="AN647" s="201"/>
      <c r="AO647" s="202"/>
    </row>
    <row r="648" spans="1:41" s="30" customFormat="1" ht="19" customHeight="1">
      <c r="A648" s="198"/>
      <c r="B648" s="198"/>
      <c r="C648" s="198"/>
      <c r="D648" s="198"/>
      <c r="E648" s="199"/>
      <c r="F648" s="200"/>
      <c r="G648" s="201"/>
      <c r="H648" s="201"/>
      <c r="I648" s="201"/>
      <c r="J648" s="201"/>
      <c r="K648" s="200"/>
      <c r="L648" s="201"/>
      <c r="M648" s="201"/>
      <c r="N648" s="201"/>
      <c r="O648" s="201"/>
      <c r="P648" s="200"/>
      <c r="Q648" s="201"/>
      <c r="R648" s="201"/>
      <c r="S648" s="201"/>
      <c r="T648" s="201"/>
      <c r="U648" s="200"/>
      <c r="V648" s="201"/>
      <c r="W648" s="201"/>
      <c r="X648" s="201"/>
      <c r="Y648" s="201"/>
      <c r="Z648" s="200"/>
      <c r="AA648" s="201"/>
      <c r="AB648" s="201"/>
      <c r="AC648" s="201"/>
      <c r="AD648" s="201"/>
      <c r="AE648" s="200"/>
      <c r="AF648" s="201"/>
      <c r="AG648" s="201"/>
      <c r="AH648" s="201"/>
      <c r="AI648" s="201"/>
      <c r="AJ648" s="200"/>
      <c r="AK648" s="201"/>
      <c r="AL648" s="201"/>
      <c r="AM648" s="201"/>
      <c r="AN648" s="201"/>
      <c r="AO648" s="202"/>
    </row>
    <row r="649" spans="1:41" s="30" customFormat="1" ht="19" customHeight="1">
      <c r="A649" s="198"/>
      <c r="B649" s="198"/>
      <c r="C649" s="198"/>
      <c r="D649" s="198"/>
      <c r="E649" s="199"/>
      <c r="F649" s="200"/>
      <c r="G649" s="201"/>
      <c r="H649" s="201"/>
      <c r="I649" s="201"/>
      <c r="J649" s="201"/>
      <c r="K649" s="200"/>
      <c r="L649" s="201"/>
      <c r="M649" s="201"/>
      <c r="N649" s="201"/>
      <c r="O649" s="201"/>
      <c r="P649" s="200"/>
      <c r="Q649" s="201"/>
      <c r="R649" s="201"/>
      <c r="S649" s="201"/>
      <c r="T649" s="201"/>
      <c r="U649" s="200"/>
      <c r="V649" s="201"/>
      <c r="W649" s="201"/>
      <c r="X649" s="201"/>
      <c r="Y649" s="201"/>
      <c r="Z649" s="200"/>
      <c r="AA649" s="201"/>
      <c r="AB649" s="201"/>
      <c r="AC649" s="201"/>
      <c r="AD649" s="201"/>
      <c r="AE649" s="200"/>
      <c r="AF649" s="201"/>
      <c r="AG649" s="201"/>
      <c r="AH649" s="201"/>
      <c r="AI649" s="201"/>
      <c r="AJ649" s="200"/>
      <c r="AK649" s="201"/>
      <c r="AL649" s="201"/>
      <c r="AM649" s="201"/>
      <c r="AN649" s="201"/>
      <c r="AO649" s="202"/>
    </row>
    <row r="650" spans="1:41" s="30" customFormat="1" ht="19" customHeight="1">
      <c r="A650" s="198"/>
      <c r="B650" s="198"/>
      <c r="C650" s="198"/>
      <c r="D650" s="198"/>
      <c r="E650" s="199"/>
      <c r="F650" s="200"/>
      <c r="G650" s="201"/>
      <c r="H650" s="201"/>
      <c r="I650" s="201"/>
      <c r="J650" s="201"/>
      <c r="K650" s="200"/>
      <c r="L650" s="201"/>
      <c r="M650" s="201"/>
      <c r="N650" s="201"/>
      <c r="O650" s="201"/>
      <c r="P650" s="200"/>
      <c r="Q650" s="201"/>
      <c r="R650" s="201"/>
      <c r="S650" s="201"/>
      <c r="T650" s="201"/>
      <c r="U650" s="200"/>
      <c r="V650" s="201"/>
      <c r="W650" s="201"/>
      <c r="X650" s="201"/>
      <c r="Y650" s="201"/>
      <c r="Z650" s="200"/>
      <c r="AA650" s="201"/>
      <c r="AB650" s="201"/>
      <c r="AC650" s="201"/>
      <c r="AD650" s="201"/>
      <c r="AE650" s="200"/>
      <c r="AF650" s="201"/>
      <c r="AG650" s="201"/>
      <c r="AH650" s="201"/>
      <c r="AI650" s="201"/>
      <c r="AJ650" s="200"/>
      <c r="AK650" s="201"/>
      <c r="AL650" s="201"/>
      <c r="AM650" s="201"/>
      <c r="AN650" s="201"/>
      <c r="AO650" s="202"/>
    </row>
    <row r="651" spans="1:41" s="30" customFormat="1" ht="19" customHeight="1">
      <c r="A651" s="198"/>
      <c r="B651" s="198"/>
      <c r="C651" s="198"/>
      <c r="D651" s="198"/>
      <c r="E651" s="199"/>
      <c r="F651" s="200"/>
      <c r="G651" s="201"/>
      <c r="H651" s="201"/>
      <c r="I651" s="201"/>
      <c r="J651" s="201"/>
      <c r="K651" s="200"/>
      <c r="L651" s="201"/>
      <c r="M651" s="201"/>
      <c r="N651" s="201"/>
      <c r="O651" s="201"/>
      <c r="P651" s="200"/>
      <c r="Q651" s="201"/>
      <c r="R651" s="201"/>
      <c r="S651" s="201"/>
      <c r="T651" s="201"/>
      <c r="U651" s="200"/>
      <c r="V651" s="201"/>
      <c r="W651" s="201"/>
      <c r="X651" s="201"/>
      <c r="Y651" s="201"/>
      <c r="Z651" s="200"/>
      <c r="AA651" s="201"/>
      <c r="AB651" s="201"/>
      <c r="AC651" s="201"/>
      <c r="AD651" s="201"/>
      <c r="AE651" s="200"/>
      <c r="AF651" s="201"/>
      <c r="AG651" s="201"/>
      <c r="AH651" s="201"/>
      <c r="AI651" s="201"/>
      <c r="AJ651" s="200"/>
      <c r="AK651" s="201"/>
      <c r="AL651" s="201"/>
      <c r="AM651" s="201"/>
      <c r="AN651" s="201"/>
      <c r="AO651" s="202"/>
    </row>
    <row r="652" spans="1:41" s="30" customFormat="1" ht="19" customHeight="1">
      <c r="A652" s="198"/>
      <c r="B652" s="198"/>
      <c r="C652" s="198"/>
      <c r="D652" s="198"/>
      <c r="E652" s="199"/>
      <c r="F652" s="200"/>
      <c r="G652" s="201"/>
      <c r="H652" s="201"/>
      <c r="I652" s="201"/>
      <c r="J652" s="201"/>
      <c r="K652" s="200"/>
      <c r="L652" s="201"/>
      <c r="M652" s="201"/>
      <c r="N652" s="201"/>
      <c r="O652" s="201"/>
      <c r="P652" s="200"/>
      <c r="Q652" s="201"/>
      <c r="R652" s="201"/>
      <c r="S652" s="201"/>
      <c r="T652" s="201"/>
      <c r="U652" s="200"/>
      <c r="V652" s="201"/>
      <c r="W652" s="201"/>
      <c r="X652" s="201"/>
      <c r="Y652" s="201"/>
      <c r="Z652" s="200"/>
      <c r="AA652" s="201"/>
      <c r="AB652" s="201"/>
      <c r="AC652" s="201"/>
      <c r="AD652" s="201"/>
      <c r="AE652" s="200"/>
      <c r="AF652" s="201"/>
      <c r="AG652" s="201"/>
      <c r="AH652" s="201"/>
      <c r="AI652" s="201"/>
      <c r="AJ652" s="200"/>
      <c r="AK652" s="201"/>
      <c r="AL652" s="201"/>
      <c r="AM652" s="201"/>
      <c r="AN652" s="201"/>
      <c r="AO652" s="202"/>
    </row>
    <row r="653" spans="1:41" s="30" customFormat="1" ht="19" customHeight="1">
      <c r="A653" s="198"/>
      <c r="B653" s="198"/>
      <c r="C653" s="198"/>
      <c r="D653" s="198"/>
      <c r="E653" s="199"/>
      <c r="F653" s="200"/>
      <c r="G653" s="201"/>
      <c r="H653" s="201"/>
      <c r="I653" s="201"/>
      <c r="J653" s="201"/>
      <c r="K653" s="200"/>
      <c r="L653" s="201"/>
      <c r="M653" s="201"/>
      <c r="N653" s="201"/>
      <c r="O653" s="201"/>
      <c r="P653" s="200"/>
      <c r="Q653" s="201"/>
      <c r="R653" s="201"/>
      <c r="S653" s="201"/>
      <c r="T653" s="201"/>
      <c r="U653" s="200"/>
      <c r="V653" s="201"/>
      <c r="W653" s="201"/>
      <c r="X653" s="201"/>
      <c r="Y653" s="201"/>
      <c r="Z653" s="200"/>
      <c r="AA653" s="201"/>
      <c r="AB653" s="201"/>
      <c r="AC653" s="201"/>
      <c r="AD653" s="201"/>
      <c r="AE653" s="200"/>
      <c r="AF653" s="201"/>
      <c r="AG653" s="201"/>
      <c r="AH653" s="201"/>
      <c r="AI653" s="201"/>
      <c r="AJ653" s="200"/>
      <c r="AK653" s="201"/>
      <c r="AL653" s="201"/>
      <c r="AM653" s="201"/>
      <c r="AN653" s="201"/>
      <c r="AO653" s="202"/>
    </row>
    <row r="654" spans="1:41" s="30" customFormat="1" ht="19" customHeight="1">
      <c r="A654" s="198"/>
      <c r="B654" s="198"/>
      <c r="C654" s="198"/>
      <c r="D654" s="198"/>
      <c r="E654" s="199"/>
      <c r="F654" s="200"/>
      <c r="G654" s="201"/>
      <c r="H654" s="201"/>
      <c r="I654" s="201"/>
      <c r="J654" s="201"/>
      <c r="K654" s="200"/>
      <c r="L654" s="201"/>
      <c r="M654" s="201"/>
      <c r="N654" s="201"/>
      <c r="O654" s="201"/>
      <c r="P654" s="200"/>
      <c r="Q654" s="201"/>
      <c r="R654" s="201"/>
      <c r="S654" s="201"/>
      <c r="T654" s="201"/>
      <c r="U654" s="200"/>
      <c r="V654" s="201"/>
      <c r="W654" s="201"/>
      <c r="X654" s="201"/>
      <c r="Y654" s="201"/>
      <c r="Z654" s="200"/>
      <c r="AA654" s="201"/>
      <c r="AB654" s="201"/>
      <c r="AC654" s="201"/>
      <c r="AD654" s="201"/>
      <c r="AE654" s="200"/>
      <c r="AF654" s="201"/>
      <c r="AG654" s="201"/>
      <c r="AH654" s="201"/>
      <c r="AI654" s="201"/>
      <c r="AJ654" s="200"/>
      <c r="AK654" s="201"/>
      <c r="AL654" s="201"/>
      <c r="AM654" s="201"/>
      <c r="AN654" s="201"/>
      <c r="AO654" s="202"/>
    </row>
    <row r="655" spans="1:41" s="30" customFormat="1" ht="19" customHeight="1">
      <c r="A655" s="198"/>
      <c r="B655" s="198"/>
      <c r="C655" s="198"/>
      <c r="D655" s="198"/>
      <c r="E655" s="199"/>
      <c r="F655" s="200"/>
      <c r="G655" s="201"/>
      <c r="H655" s="201"/>
      <c r="I655" s="201"/>
      <c r="J655" s="201"/>
      <c r="K655" s="200"/>
      <c r="L655" s="201"/>
      <c r="M655" s="201"/>
      <c r="N655" s="201"/>
      <c r="O655" s="201"/>
      <c r="P655" s="200"/>
      <c r="Q655" s="201"/>
      <c r="R655" s="201"/>
      <c r="S655" s="201"/>
      <c r="T655" s="201"/>
      <c r="U655" s="200"/>
      <c r="V655" s="201"/>
      <c r="W655" s="201"/>
      <c r="X655" s="201"/>
      <c r="Y655" s="201"/>
      <c r="Z655" s="200"/>
      <c r="AA655" s="201"/>
      <c r="AB655" s="201"/>
      <c r="AC655" s="201"/>
      <c r="AD655" s="201"/>
      <c r="AE655" s="200"/>
      <c r="AF655" s="201"/>
      <c r="AG655" s="201"/>
      <c r="AH655" s="201"/>
      <c r="AI655" s="201"/>
      <c r="AJ655" s="200"/>
      <c r="AK655" s="201"/>
      <c r="AL655" s="201"/>
      <c r="AM655" s="201"/>
      <c r="AN655" s="201"/>
      <c r="AO655" s="202"/>
    </row>
    <row r="656" spans="1:41" s="30" customFormat="1" ht="19" customHeight="1">
      <c r="A656" s="198"/>
      <c r="B656" s="198"/>
      <c r="C656" s="198"/>
      <c r="D656" s="198"/>
      <c r="E656" s="199"/>
      <c r="F656" s="200"/>
      <c r="G656" s="201"/>
      <c r="H656" s="201"/>
      <c r="I656" s="201"/>
      <c r="J656" s="201"/>
      <c r="K656" s="200"/>
      <c r="L656" s="201"/>
      <c r="M656" s="201"/>
      <c r="N656" s="201"/>
      <c r="O656" s="201"/>
      <c r="P656" s="200"/>
      <c r="Q656" s="201"/>
      <c r="R656" s="201"/>
      <c r="S656" s="201"/>
      <c r="T656" s="201"/>
      <c r="U656" s="200"/>
      <c r="V656" s="201"/>
      <c r="W656" s="201"/>
      <c r="X656" s="201"/>
      <c r="Y656" s="201"/>
      <c r="Z656" s="200"/>
      <c r="AA656" s="201"/>
      <c r="AB656" s="201"/>
      <c r="AC656" s="201"/>
      <c r="AD656" s="201"/>
      <c r="AE656" s="200"/>
      <c r="AF656" s="201"/>
      <c r="AG656" s="201"/>
      <c r="AH656" s="201"/>
      <c r="AI656" s="201"/>
      <c r="AJ656" s="200"/>
      <c r="AK656" s="201"/>
      <c r="AL656" s="201"/>
      <c r="AM656" s="201"/>
      <c r="AN656" s="201"/>
      <c r="AO656" s="202"/>
    </row>
    <row r="657" spans="1:41" s="30" customFormat="1" ht="19" customHeight="1">
      <c r="A657" s="198"/>
      <c r="B657" s="198"/>
      <c r="C657" s="198"/>
      <c r="D657" s="198"/>
      <c r="E657" s="199"/>
      <c r="F657" s="200"/>
      <c r="G657" s="201"/>
      <c r="H657" s="201"/>
      <c r="I657" s="201"/>
      <c r="J657" s="201"/>
      <c r="K657" s="200"/>
      <c r="L657" s="201"/>
      <c r="M657" s="201"/>
      <c r="N657" s="201"/>
      <c r="O657" s="201"/>
      <c r="P657" s="200"/>
      <c r="Q657" s="201"/>
      <c r="R657" s="201"/>
      <c r="S657" s="201"/>
      <c r="T657" s="201"/>
      <c r="U657" s="200"/>
      <c r="V657" s="201"/>
      <c r="W657" s="201"/>
      <c r="X657" s="201"/>
      <c r="Y657" s="201"/>
      <c r="Z657" s="200"/>
      <c r="AA657" s="201"/>
      <c r="AB657" s="201"/>
      <c r="AC657" s="201"/>
      <c r="AD657" s="201"/>
      <c r="AE657" s="200"/>
      <c r="AF657" s="201"/>
      <c r="AG657" s="201"/>
      <c r="AH657" s="201"/>
      <c r="AI657" s="201"/>
      <c r="AJ657" s="200"/>
      <c r="AK657" s="201"/>
      <c r="AL657" s="201"/>
      <c r="AM657" s="201"/>
      <c r="AN657" s="201"/>
      <c r="AO657" s="202"/>
    </row>
    <row r="658" spans="1:41" s="30" customFormat="1" ht="19" customHeight="1">
      <c r="A658" s="198"/>
      <c r="B658" s="198"/>
      <c r="C658" s="198"/>
      <c r="D658" s="198"/>
      <c r="E658" s="199"/>
      <c r="F658" s="200"/>
      <c r="G658" s="201"/>
      <c r="H658" s="201"/>
      <c r="I658" s="201"/>
      <c r="J658" s="201"/>
      <c r="K658" s="200"/>
      <c r="L658" s="201"/>
      <c r="M658" s="201"/>
      <c r="N658" s="201"/>
      <c r="O658" s="201"/>
      <c r="P658" s="200"/>
      <c r="Q658" s="201"/>
      <c r="R658" s="201"/>
      <c r="S658" s="201"/>
      <c r="T658" s="201"/>
      <c r="U658" s="200"/>
      <c r="V658" s="201"/>
      <c r="W658" s="201"/>
      <c r="X658" s="201"/>
      <c r="Y658" s="201"/>
      <c r="Z658" s="200"/>
      <c r="AA658" s="201"/>
      <c r="AB658" s="201"/>
      <c r="AC658" s="201"/>
      <c r="AD658" s="201"/>
      <c r="AE658" s="200"/>
      <c r="AF658" s="201"/>
      <c r="AG658" s="201"/>
      <c r="AH658" s="201"/>
      <c r="AI658" s="201"/>
      <c r="AJ658" s="200"/>
      <c r="AK658" s="201"/>
      <c r="AL658" s="201"/>
      <c r="AM658" s="201"/>
      <c r="AN658" s="201"/>
      <c r="AO658" s="202"/>
    </row>
    <row r="659" spans="1:41" s="30" customFormat="1" ht="19" customHeight="1">
      <c r="A659" s="198"/>
      <c r="B659" s="198"/>
      <c r="C659" s="198"/>
      <c r="D659" s="198"/>
      <c r="E659" s="199"/>
      <c r="F659" s="200"/>
      <c r="G659" s="201"/>
      <c r="H659" s="201"/>
      <c r="I659" s="201"/>
      <c r="J659" s="201"/>
      <c r="K659" s="200"/>
      <c r="L659" s="201"/>
      <c r="M659" s="201"/>
      <c r="N659" s="201"/>
      <c r="O659" s="201"/>
      <c r="P659" s="200"/>
      <c r="Q659" s="201"/>
      <c r="R659" s="201"/>
      <c r="S659" s="201"/>
      <c r="T659" s="201"/>
      <c r="U659" s="200"/>
      <c r="V659" s="201"/>
      <c r="W659" s="201"/>
      <c r="X659" s="201"/>
      <c r="Y659" s="201"/>
      <c r="Z659" s="200"/>
      <c r="AA659" s="201"/>
      <c r="AB659" s="201"/>
      <c r="AC659" s="201"/>
      <c r="AD659" s="201"/>
      <c r="AE659" s="200"/>
      <c r="AF659" s="201"/>
      <c r="AG659" s="201"/>
      <c r="AH659" s="201"/>
      <c r="AI659" s="201"/>
      <c r="AJ659" s="200"/>
      <c r="AK659" s="201"/>
      <c r="AL659" s="201"/>
      <c r="AM659" s="201"/>
      <c r="AN659" s="201"/>
      <c r="AO659" s="202"/>
    </row>
    <row r="660" spans="1:41" s="30" customFormat="1" ht="19" customHeight="1">
      <c r="A660" s="198"/>
      <c r="B660" s="198"/>
      <c r="C660" s="198"/>
      <c r="D660" s="198"/>
      <c r="E660" s="199"/>
      <c r="F660" s="200"/>
      <c r="G660" s="201"/>
      <c r="H660" s="201"/>
      <c r="I660" s="201"/>
      <c r="J660" s="201"/>
      <c r="K660" s="200"/>
      <c r="L660" s="201"/>
      <c r="M660" s="201"/>
      <c r="N660" s="201"/>
      <c r="O660" s="201"/>
      <c r="P660" s="200"/>
      <c r="Q660" s="201"/>
      <c r="R660" s="201"/>
      <c r="S660" s="201"/>
      <c r="T660" s="201"/>
      <c r="U660" s="200"/>
      <c r="V660" s="201"/>
      <c r="W660" s="201"/>
      <c r="X660" s="201"/>
      <c r="Y660" s="201"/>
      <c r="Z660" s="200"/>
      <c r="AA660" s="201"/>
      <c r="AB660" s="201"/>
      <c r="AC660" s="201"/>
      <c r="AD660" s="201"/>
      <c r="AE660" s="200"/>
      <c r="AF660" s="201"/>
      <c r="AG660" s="201"/>
      <c r="AH660" s="201"/>
      <c r="AI660" s="201"/>
      <c r="AJ660" s="200"/>
      <c r="AK660" s="201"/>
      <c r="AL660" s="201"/>
      <c r="AM660" s="201"/>
      <c r="AN660" s="201"/>
      <c r="AO660" s="202"/>
    </row>
    <row r="661" spans="1:41" s="30" customFormat="1" ht="19" customHeight="1">
      <c r="A661" s="198"/>
      <c r="B661" s="198"/>
      <c r="C661" s="198"/>
      <c r="D661" s="198"/>
      <c r="E661" s="199"/>
      <c r="F661" s="200"/>
      <c r="G661" s="201"/>
      <c r="H661" s="201"/>
      <c r="I661" s="201"/>
      <c r="J661" s="201"/>
      <c r="K661" s="200"/>
      <c r="L661" s="201"/>
      <c r="M661" s="201"/>
      <c r="N661" s="201"/>
      <c r="O661" s="201"/>
      <c r="P661" s="200"/>
      <c r="Q661" s="201"/>
      <c r="R661" s="201"/>
      <c r="S661" s="201"/>
      <c r="T661" s="201"/>
      <c r="U661" s="200"/>
      <c r="V661" s="201"/>
      <c r="W661" s="201"/>
      <c r="X661" s="201"/>
      <c r="Y661" s="201"/>
      <c r="Z661" s="200"/>
      <c r="AA661" s="201"/>
      <c r="AB661" s="201"/>
      <c r="AC661" s="201"/>
      <c r="AD661" s="201"/>
      <c r="AE661" s="200"/>
      <c r="AF661" s="201"/>
      <c r="AG661" s="201"/>
      <c r="AH661" s="201"/>
      <c r="AI661" s="201"/>
      <c r="AJ661" s="200"/>
      <c r="AK661" s="201"/>
      <c r="AL661" s="201"/>
      <c r="AM661" s="201"/>
      <c r="AN661" s="201"/>
      <c r="AO661" s="202"/>
    </row>
    <row r="662" spans="1:41" s="30" customFormat="1" ht="19" customHeight="1">
      <c r="A662" s="198"/>
      <c r="B662" s="198"/>
      <c r="C662" s="198"/>
      <c r="D662" s="198"/>
      <c r="E662" s="199"/>
      <c r="F662" s="200"/>
      <c r="G662" s="201"/>
      <c r="H662" s="201"/>
      <c r="I662" s="201"/>
      <c r="J662" s="201"/>
      <c r="K662" s="200"/>
      <c r="L662" s="201"/>
      <c r="M662" s="201"/>
      <c r="N662" s="201"/>
      <c r="O662" s="201"/>
      <c r="P662" s="200"/>
      <c r="Q662" s="201"/>
      <c r="R662" s="201"/>
      <c r="S662" s="201"/>
      <c r="T662" s="201"/>
      <c r="U662" s="200"/>
      <c r="V662" s="201"/>
      <c r="W662" s="201"/>
      <c r="X662" s="201"/>
      <c r="Y662" s="201"/>
      <c r="Z662" s="200"/>
      <c r="AA662" s="201"/>
      <c r="AB662" s="201"/>
      <c r="AC662" s="201"/>
      <c r="AD662" s="201"/>
      <c r="AE662" s="200"/>
      <c r="AF662" s="201"/>
      <c r="AG662" s="201"/>
      <c r="AH662" s="201"/>
      <c r="AI662" s="201"/>
      <c r="AJ662" s="200"/>
      <c r="AK662" s="201"/>
      <c r="AL662" s="201"/>
      <c r="AM662" s="201"/>
      <c r="AN662" s="201"/>
      <c r="AO662" s="202"/>
    </row>
    <row r="663" spans="1:41" s="30" customFormat="1" ht="19" customHeight="1">
      <c r="A663" s="198"/>
      <c r="B663" s="198"/>
      <c r="C663" s="198"/>
      <c r="D663" s="198"/>
      <c r="E663" s="199"/>
      <c r="F663" s="200"/>
      <c r="G663" s="201"/>
      <c r="H663" s="201"/>
      <c r="I663" s="201"/>
      <c r="J663" s="201"/>
      <c r="K663" s="200"/>
      <c r="L663" s="201"/>
      <c r="M663" s="201"/>
      <c r="N663" s="201"/>
      <c r="O663" s="201"/>
      <c r="P663" s="200"/>
      <c r="Q663" s="201"/>
      <c r="R663" s="201"/>
      <c r="S663" s="201"/>
      <c r="T663" s="201"/>
      <c r="U663" s="200"/>
      <c r="V663" s="201"/>
      <c r="W663" s="201"/>
      <c r="X663" s="201"/>
      <c r="Y663" s="201"/>
      <c r="Z663" s="200"/>
      <c r="AA663" s="201"/>
      <c r="AB663" s="201"/>
      <c r="AC663" s="201"/>
      <c r="AD663" s="201"/>
      <c r="AE663" s="200"/>
      <c r="AF663" s="201"/>
      <c r="AG663" s="201"/>
      <c r="AH663" s="201"/>
      <c r="AI663" s="201"/>
      <c r="AJ663" s="200"/>
      <c r="AK663" s="201"/>
      <c r="AL663" s="201"/>
      <c r="AM663" s="201"/>
      <c r="AN663" s="201"/>
      <c r="AO663" s="202"/>
    </row>
    <row r="664" spans="1:41" s="30" customFormat="1" ht="19" customHeight="1">
      <c r="A664" s="198"/>
      <c r="B664" s="198"/>
      <c r="C664" s="198"/>
      <c r="D664" s="198"/>
      <c r="E664" s="199"/>
      <c r="F664" s="200"/>
      <c r="G664" s="201"/>
      <c r="H664" s="201"/>
      <c r="I664" s="201"/>
      <c r="J664" s="201"/>
      <c r="K664" s="200"/>
      <c r="L664" s="201"/>
      <c r="M664" s="201"/>
      <c r="N664" s="201"/>
      <c r="O664" s="201"/>
      <c r="P664" s="200"/>
      <c r="Q664" s="201"/>
      <c r="R664" s="201"/>
      <c r="S664" s="201"/>
      <c r="T664" s="201"/>
      <c r="U664" s="200"/>
      <c r="V664" s="201"/>
      <c r="W664" s="201"/>
      <c r="X664" s="201"/>
      <c r="Y664" s="201"/>
      <c r="Z664" s="200"/>
      <c r="AA664" s="201"/>
      <c r="AB664" s="201"/>
      <c r="AC664" s="201"/>
      <c r="AD664" s="201"/>
      <c r="AE664" s="200"/>
      <c r="AF664" s="201"/>
      <c r="AG664" s="201"/>
      <c r="AH664" s="201"/>
      <c r="AI664" s="201"/>
      <c r="AJ664" s="200"/>
      <c r="AK664" s="201"/>
      <c r="AL664" s="201"/>
      <c r="AM664" s="201"/>
      <c r="AN664" s="201"/>
      <c r="AO664" s="202"/>
    </row>
    <row r="665" spans="1:41" s="30" customFormat="1" ht="19" customHeight="1">
      <c r="A665" s="198"/>
      <c r="B665" s="198"/>
      <c r="C665" s="198"/>
      <c r="D665" s="198"/>
      <c r="E665" s="199"/>
      <c r="F665" s="200"/>
      <c r="G665" s="201"/>
      <c r="H665" s="201"/>
      <c r="I665" s="201"/>
      <c r="J665" s="201"/>
      <c r="K665" s="200"/>
      <c r="L665" s="201"/>
      <c r="M665" s="201"/>
      <c r="N665" s="201"/>
      <c r="O665" s="201"/>
      <c r="P665" s="200"/>
      <c r="Q665" s="201"/>
      <c r="R665" s="201"/>
      <c r="S665" s="201"/>
      <c r="T665" s="201"/>
      <c r="U665" s="200"/>
      <c r="V665" s="201"/>
      <c r="W665" s="201"/>
      <c r="X665" s="201"/>
      <c r="Y665" s="201"/>
      <c r="Z665" s="200"/>
      <c r="AA665" s="201"/>
      <c r="AB665" s="201"/>
      <c r="AC665" s="201"/>
      <c r="AD665" s="201"/>
      <c r="AE665" s="200"/>
      <c r="AF665" s="201"/>
      <c r="AG665" s="201"/>
      <c r="AH665" s="201"/>
      <c r="AI665" s="201"/>
      <c r="AJ665" s="200"/>
      <c r="AK665" s="201"/>
      <c r="AL665" s="201"/>
      <c r="AM665" s="201"/>
      <c r="AN665" s="201"/>
      <c r="AO665" s="202"/>
    </row>
    <row r="666" spans="1:41" s="30" customFormat="1" ht="19" customHeight="1">
      <c r="A666" s="198"/>
      <c r="B666" s="198"/>
      <c r="C666" s="198"/>
      <c r="D666" s="198"/>
      <c r="E666" s="199"/>
      <c r="F666" s="200"/>
      <c r="G666" s="201"/>
      <c r="H666" s="201"/>
      <c r="I666" s="201"/>
      <c r="J666" s="201"/>
      <c r="K666" s="200"/>
      <c r="L666" s="201"/>
      <c r="M666" s="201"/>
      <c r="N666" s="201"/>
      <c r="O666" s="201"/>
      <c r="P666" s="200"/>
      <c r="Q666" s="201"/>
      <c r="R666" s="201"/>
      <c r="S666" s="201"/>
      <c r="T666" s="201"/>
      <c r="U666" s="200"/>
      <c r="V666" s="201"/>
      <c r="W666" s="201"/>
      <c r="X666" s="201"/>
      <c r="Y666" s="201"/>
      <c r="Z666" s="200"/>
      <c r="AA666" s="201"/>
      <c r="AB666" s="201"/>
      <c r="AC666" s="201"/>
      <c r="AD666" s="201"/>
      <c r="AE666" s="200"/>
      <c r="AF666" s="201"/>
      <c r="AG666" s="201"/>
      <c r="AH666" s="201"/>
      <c r="AI666" s="201"/>
      <c r="AJ666" s="200"/>
      <c r="AK666" s="201"/>
      <c r="AL666" s="201"/>
      <c r="AM666" s="201"/>
      <c r="AN666" s="201"/>
      <c r="AO666" s="202"/>
    </row>
    <row r="667" spans="1:41" s="30" customFormat="1" ht="19" customHeight="1">
      <c r="A667" s="198"/>
      <c r="B667" s="198"/>
      <c r="C667" s="198"/>
      <c r="D667" s="198"/>
      <c r="E667" s="199"/>
      <c r="F667" s="200"/>
      <c r="G667" s="201"/>
      <c r="H667" s="201"/>
      <c r="I667" s="201"/>
      <c r="J667" s="201"/>
      <c r="K667" s="200"/>
      <c r="L667" s="201"/>
      <c r="M667" s="201"/>
      <c r="N667" s="201"/>
      <c r="O667" s="201"/>
      <c r="P667" s="200"/>
      <c r="Q667" s="201"/>
      <c r="R667" s="201"/>
      <c r="S667" s="201"/>
      <c r="T667" s="201"/>
      <c r="U667" s="200"/>
      <c r="V667" s="201"/>
      <c r="W667" s="201"/>
      <c r="X667" s="201"/>
      <c r="Y667" s="201"/>
      <c r="Z667" s="200"/>
      <c r="AA667" s="201"/>
      <c r="AB667" s="201"/>
      <c r="AC667" s="201"/>
      <c r="AD667" s="201"/>
      <c r="AE667" s="200"/>
      <c r="AF667" s="201"/>
      <c r="AG667" s="201"/>
      <c r="AH667" s="201"/>
      <c r="AI667" s="201"/>
      <c r="AJ667" s="200"/>
      <c r="AK667" s="201"/>
      <c r="AL667" s="201"/>
      <c r="AM667" s="201"/>
      <c r="AN667" s="201"/>
      <c r="AO667" s="202"/>
    </row>
    <row r="668" spans="1:41" s="30" customFormat="1" ht="19" customHeight="1">
      <c r="A668" s="198"/>
      <c r="B668" s="198"/>
      <c r="C668" s="198"/>
      <c r="D668" s="198"/>
      <c r="E668" s="199"/>
      <c r="F668" s="200"/>
      <c r="G668" s="201"/>
      <c r="H668" s="201"/>
      <c r="I668" s="201"/>
      <c r="J668" s="201"/>
      <c r="K668" s="200"/>
      <c r="L668" s="201"/>
      <c r="M668" s="201"/>
      <c r="N668" s="201"/>
      <c r="O668" s="201"/>
      <c r="P668" s="200"/>
      <c r="Q668" s="201"/>
      <c r="R668" s="201"/>
      <c r="S668" s="201"/>
      <c r="T668" s="201"/>
      <c r="U668" s="200"/>
      <c r="V668" s="201"/>
      <c r="W668" s="201"/>
      <c r="X668" s="201"/>
      <c r="Y668" s="201"/>
      <c r="Z668" s="200"/>
      <c r="AA668" s="201"/>
      <c r="AB668" s="201"/>
      <c r="AC668" s="201"/>
      <c r="AD668" s="201"/>
      <c r="AE668" s="200"/>
      <c r="AF668" s="201"/>
      <c r="AG668" s="201"/>
      <c r="AH668" s="201"/>
      <c r="AI668" s="201"/>
      <c r="AJ668" s="200"/>
      <c r="AK668" s="201"/>
      <c r="AL668" s="201"/>
      <c r="AM668" s="201"/>
      <c r="AN668" s="201"/>
      <c r="AO668" s="202"/>
    </row>
    <row r="669" spans="1:41" s="30" customFormat="1" ht="19" customHeight="1">
      <c r="A669" s="198"/>
      <c r="B669" s="198"/>
      <c r="C669" s="198"/>
      <c r="D669" s="198"/>
      <c r="E669" s="199"/>
      <c r="F669" s="200"/>
      <c r="G669" s="201"/>
      <c r="H669" s="201"/>
      <c r="I669" s="201"/>
      <c r="J669" s="201"/>
      <c r="K669" s="200"/>
      <c r="L669" s="201"/>
      <c r="M669" s="201"/>
      <c r="N669" s="201"/>
      <c r="O669" s="201"/>
      <c r="P669" s="200"/>
      <c r="Q669" s="201"/>
      <c r="R669" s="201"/>
      <c r="S669" s="201"/>
      <c r="T669" s="201"/>
      <c r="U669" s="200"/>
      <c r="V669" s="201"/>
      <c r="W669" s="201"/>
      <c r="X669" s="201"/>
      <c r="Y669" s="201"/>
      <c r="Z669" s="200"/>
      <c r="AA669" s="201"/>
      <c r="AB669" s="201"/>
      <c r="AC669" s="201"/>
      <c r="AD669" s="201"/>
      <c r="AE669" s="200"/>
      <c r="AF669" s="201"/>
      <c r="AG669" s="201"/>
      <c r="AH669" s="201"/>
      <c r="AI669" s="201"/>
      <c r="AJ669" s="200"/>
      <c r="AK669" s="201"/>
      <c r="AL669" s="201"/>
      <c r="AM669" s="201"/>
      <c r="AN669" s="201"/>
      <c r="AO669" s="202"/>
    </row>
    <row r="670" spans="1:41" s="30" customFormat="1" ht="19" customHeight="1">
      <c r="A670" s="198"/>
      <c r="B670" s="198"/>
      <c r="C670" s="198"/>
      <c r="D670" s="198"/>
      <c r="E670" s="199"/>
      <c r="F670" s="200"/>
      <c r="G670" s="201"/>
      <c r="H670" s="201"/>
      <c r="I670" s="201"/>
      <c r="J670" s="201"/>
      <c r="K670" s="200"/>
      <c r="L670" s="201"/>
      <c r="M670" s="201"/>
      <c r="N670" s="201"/>
      <c r="O670" s="201"/>
      <c r="P670" s="200"/>
      <c r="Q670" s="201"/>
      <c r="R670" s="201"/>
      <c r="S670" s="201"/>
      <c r="T670" s="201"/>
      <c r="U670" s="200"/>
      <c r="V670" s="201"/>
      <c r="W670" s="201"/>
      <c r="X670" s="201"/>
      <c r="Y670" s="201"/>
      <c r="Z670" s="200"/>
      <c r="AA670" s="201"/>
      <c r="AB670" s="201"/>
      <c r="AC670" s="201"/>
      <c r="AD670" s="201"/>
      <c r="AE670" s="200"/>
      <c r="AF670" s="201"/>
      <c r="AG670" s="201"/>
      <c r="AH670" s="201"/>
      <c r="AI670" s="201"/>
      <c r="AJ670" s="200"/>
      <c r="AK670" s="201"/>
      <c r="AL670" s="201"/>
      <c r="AM670" s="201"/>
      <c r="AN670" s="201"/>
      <c r="AO670" s="202"/>
    </row>
    <row r="671" spans="1:41" s="30" customFormat="1" ht="19" customHeight="1">
      <c r="A671" s="198"/>
      <c r="B671" s="198"/>
      <c r="C671" s="198"/>
      <c r="D671" s="198"/>
      <c r="E671" s="199"/>
      <c r="F671" s="200"/>
      <c r="G671" s="201"/>
      <c r="H671" s="201"/>
      <c r="I671" s="201"/>
      <c r="J671" s="201"/>
      <c r="K671" s="200"/>
      <c r="L671" s="201"/>
      <c r="M671" s="201"/>
      <c r="N671" s="201"/>
      <c r="O671" s="201"/>
      <c r="P671" s="200"/>
      <c r="Q671" s="201"/>
      <c r="R671" s="201"/>
      <c r="S671" s="201"/>
      <c r="T671" s="201"/>
      <c r="U671" s="200"/>
      <c r="V671" s="201"/>
      <c r="W671" s="201"/>
      <c r="X671" s="201"/>
      <c r="Y671" s="201"/>
      <c r="Z671" s="200"/>
      <c r="AA671" s="201"/>
      <c r="AB671" s="201"/>
      <c r="AC671" s="201"/>
      <c r="AD671" s="201"/>
      <c r="AE671" s="200"/>
      <c r="AF671" s="201"/>
      <c r="AG671" s="201"/>
      <c r="AH671" s="201"/>
      <c r="AI671" s="201"/>
      <c r="AJ671" s="200"/>
      <c r="AK671" s="201"/>
      <c r="AL671" s="201"/>
      <c r="AM671" s="201"/>
      <c r="AN671" s="201"/>
      <c r="AO671" s="202"/>
    </row>
    <row r="672" spans="1:41" s="30" customFormat="1" ht="19" customHeight="1">
      <c r="A672" s="198"/>
      <c r="B672" s="198"/>
      <c r="C672" s="198"/>
      <c r="D672" s="198"/>
      <c r="E672" s="199"/>
      <c r="F672" s="200"/>
      <c r="G672" s="201"/>
      <c r="H672" s="201"/>
      <c r="I672" s="201"/>
      <c r="J672" s="201"/>
      <c r="K672" s="200"/>
      <c r="L672" s="201"/>
      <c r="M672" s="201"/>
      <c r="N672" s="201"/>
      <c r="O672" s="201"/>
      <c r="P672" s="200"/>
      <c r="Q672" s="201"/>
      <c r="R672" s="201"/>
      <c r="S672" s="201"/>
      <c r="T672" s="201"/>
      <c r="U672" s="200"/>
      <c r="V672" s="201"/>
      <c r="W672" s="201"/>
      <c r="X672" s="201"/>
      <c r="Y672" s="201"/>
      <c r="Z672" s="200"/>
      <c r="AA672" s="201"/>
      <c r="AB672" s="201"/>
      <c r="AC672" s="201"/>
      <c r="AD672" s="201"/>
      <c r="AE672" s="200"/>
      <c r="AF672" s="201"/>
      <c r="AG672" s="201"/>
      <c r="AH672" s="201"/>
      <c r="AI672" s="201"/>
      <c r="AJ672" s="200"/>
      <c r="AK672" s="201"/>
      <c r="AL672" s="201"/>
      <c r="AM672" s="201"/>
      <c r="AN672" s="201"/>
      <c r="AO672" s="202"/>
    </row>
    <row r="673" spans="1:41" s="30" customFormat="1" ht="19" customHeight="1">
      <c r="A673" s="198"/>
      <c r="B673" s="198"/>
      <c r="C673" s="198"/>
      <c r="D673" s="198"/>
      <c r="E673" s="199"/>
      <c r="F673" s="200"/>
      <c r="G673" s="201"/>
      <c r="H673" s="201"/>
      <c r="I673" s="201"/>
      <c r="J673" s="201"/>
      <c r="K673" s="200"/>
      <c r="L673" s="201"/>
      <c r="M673" s="201"/>
      <c r="N673" s="201"/>
      <c r="O673" s="201"/>
      <c r="P673" s="200"/>
      <c r="Q673" s="201"/>
      <c r="R673" s="201"/>
      <c r="S673" s="201"/>
      <c r="T673" s="201"/>
      <c r="U673" s="200"/>
      <c r="V673" s="201"/>
      <c r="W673" s="201"/>
      <c r="X673" s="201"/>
      <c r="Y673" s="201"/>
      <c r="Z673" s="200"/>
      <c r="AA673" s="201"/>
      <c r="AB673" s="201"/>
      <c r="AC673" s="201"/>
      <c r="AD673" s="201"/>
      <c r="AE673" s="200"/>
      <c r="AF673" s="201"/>
      <c r="AG673" s="201"/>
      <c r="AH673" s="201"/>
      <c r="AI673" s="201"/>
      <c r="AJ673" s="200"/>
      <c r="AK673" s="201"/>
      <c r="AL673" s="201"/>
      <c r="AM673" s="201"/>
      <c r="AN673" s="201"/>
      <c r="AO673" s="202"/>
    </row>
    <row r="674" spans="1:41" s="30" customFormat="1" ht="19" customHeight="1">
      <c r="A674" s="198"/>
      <c r="B674" s="198"/>
      <c r="C674" s="198"/>
      <c r="D674" s="198"/>
      <c r="E674" s="199"/>
      <c r="F674" s="200"/>
      <c r="G674" s="201"/>
      <c r="H674" s="201"/>
      <c r="I674" s="201"/>
      <c r="J674" s="201"/>
      <c r="K674" s="200"/>
      <c r="L674" s="201"/>
      <c r="M674" s="201"/>
      <c r="N674" s="201"/>
      <c r="O674" s="201"/>
      <c r="P674" s="200"/>
      <c r="Q674" s="201"/>
      <c r="R674" s="201"/>
      <c r="S674" s="201"/>
      <c r="T674" s="201"/>
      <c r="U674" s="200"/>
      <c r="V674" s="201"/>
      <c r="W674" s="201"/>
      <c r="X674" s="201"/>
      <c r="Y674" s="201"/>
      <c r="Z674" s="200"/>
      <c r="AA674" s="201"/>
      <c r="AB674" s="201"/>
      <c r="AC674" s="201"/>
      <c r="AD674" s="201"/>
      <c r="AE674" s="200"/>
      <c r="AF674" s="201"/>
      <c r="AG674" s="201"/>
      <c r="AH674" s="201"/>
      <c r="AI674" s="201"/>
      <c r="AJ674" s="200"/>
      <c r="AK674" s="201"/>
      <c r="AL674" s="201"/>
      <c r="AM674" s="201"/>
      <c r="AN674" s="201"/>
      <c r="AO674" s="202"/>
    </row>
    <row r="675" spans="1:41" s="30" customFormat="1" ht="19" customHeight="1">
      <c r="A675" s="198"/>
      <c r="B675" s="198"/>
      <c r="C675" s="198"/>
      <c r="D675" s="198"/>
      <c r="E675" s="199"/>
      <c r="F675" s="200"/>
      <c r="G675" s="201"/>
      <c r="H675" s="201"/>
      <c r="I675" s="201"/>
      <c r="J675" s="201"/>
      <c r="K675" s="200"/>
      <c r="L675" s="201"/>
      <c r="M675" s="201"/>
      <c r="N675" s="201"/>
      <c r="O675" s="201"/>
      <c r="P675" s="200"/>
      <c r="Q675" s="201"/>
      <c r="R675" s="201"/>
      <c r="S675" s="201"/>
      <c r="T675" s="201"/>
      <c r="U675" s="200"/>
      <c r="V675" s="201"/>
      <c r="W675" s="201"/>
      <c r="X675" s="201"/>
      <c r="Y675" s="201"/>
      <c r="Z675" s="200"/>
      <c r="AA675" s="201"/>
      <c r="AB675" s="201"/>
      <c r="AC675" s="201"/>
      <c r="AD675" s="201"/>
      <c r="AE675" s="200"/>
      <c r="AF675" s="201"/>
      <c r="AG675" s="201"/>
      <c r="AH675" s="201"/>
      <c r="AI675" s="201"/>
      <c r="AJ675" s="200"/>
      <c r="AK675" s="201"/>
      <c r="AL675" s="201"/>
      <c r="AM675" s="201"/>
      <c r="AN675" s="201"/>
      <c r="AO675" s="202"/>
    </row>
    <row r="676" spans="1:41" s="30" customFormat="1" ht="19" customHeight="1">
      <c r="A676" s="198"/>
      <c r="B676" s="198"/>
      <c r="C676" s="198"/>
      <c r="D676" s="198"/>
      <c r="E676" s="199"/>
      <c r="F676" s="200"/>
      <c r="G676" s="201"/>
      <c r="H676" s="201"/>
      <c r="I676" s="201"/>
      <c r="J676" s="201"/>
      <c r="K676" s="200"/>
      <c r="L676" s="201"/>
      <c r="M676" s="201"/>
      <c r="N676" s="201"/>
      <c r="O676" s="201"/>
      <c r="P676" s="200"/>
      <c r="Q676" s="201"/>
      <c r="R676" s="201"/>
      <c r="S676" s="201"/>
      <c r="T676" s="201"/>
      <c r="U676" s="200"/>
      <c r="V676" s="201"/>
      <c r="W676" s="201"/>
      <c r="X676" s="201"/>
      <c r="Y676" s="201"/>
      <c r="Z676" s="200"/>
      <c r="AA676" s="201"/>
      <c r="AB676" s="201"/>
      <c r="AC676" s="201"/>
      <c r="AD676" s="201"/>
      <c r="AE676" s="200"/>
      <c r="AF676" s="201"/>
      <c r="AG676" s="201"/>
      <c r="AH676" s="201"/>
      <c r="AI676" s="201"/>
      <c r="AJ676" s="200"/>
      <c r="AK676" s="201"/>
      <c r="AL676" s="201"/>
      <c r="AM676" s="201"/>
      <c r="AN676" s="201"/>
      <c r="AO676" s="202"/>
    </row>
    <row r="677" spans="1:41" s="30" customFormat="1" ht="19" customHeight="1">
      <c r="A677" s="198"/>
      <c r="B677" s="198"/>
      <c r="C677" s="198"/>
      <c r="D677" s="198"/>
      <c r="E677" s="199"/>
      <c r="F677" s="200"/>
      <c r="G677" s="201"/>
      <c r="H677" s="201"/>
      <c r="I677" s="201"/>
      <c r="J677" s="201"/>
      <c r="K677" s="200"/>
      <c r="L677" s="201"/>
      <c r="M677" s="201"/>
      <c r="N677" s="201"/>
      <c r="O677" s="201"/>
      <c r="P677" s="200"/>
      <c r="Q677" s="201"/>
      <c r="R677" s="201"/>
      <c r="S677" s="201"/>
      <c r="T677" s="201"/>
      <c r="U677" s="200"/>
      <c r="V677" s="201"/>
      <c r="W677" s="201"/>
      <c r="X677" s="201"/>
      <c r="Y677" s="201"/>
      <c r="Z677" s="200"/>
      <c r="AA677" s="201"/>
      <c r="AB677" s="201"/>
      <c r="AC677" s="201"/>
      <c r="AD677" s="201"/>
      <c r="AE677" s="200"/>
      <c r="AF677" s="201"/>
      <c r="AG677" s="201"/>
      <c r="AH677" s="201"/>
      <c r="AI677" s="201"/>
      <c r="AJ677" s="200"/>
      <c r="AK677" s="201"/>
      <c r="AL677" s="201"/>
      <c r="AM677" s="201"/>
      <c r="AN677" s="201"/>
      <c r="AO677" s="202"/>
    </row>
    <row r="678" spans="1:41" s="30" customFormat="1" ht="19" customHeight="1">
      <c r="A678" s="198"/>
      <c r="B678" s="198"/>
      <c r="C678" s="198"/>
      <c r="D678" s="198"/>
      <c r="E678" s="199"/>
      <c r="F678" s="200"/>
      <c r="G678" s="201"/>
      <c r="H678" s="201"/>
      <c r="I678" s="201"/>
      <c r="J678" s="201"/>
      <c r="K678" s="200"/>
      <c r="L678" s="201"/>
      <c r="M678" s="201"/>
      <c r="N678" s="201"/>
      <c r="O678" s="201"/>
      <c r="P678" s="200"/>
      <c r="Q678" s="201"/>
      <c r="R678" s="201"/>
      <c r="S678" s="201"/>
      <c r="T678" s="201"/>
      <c r="U678" s="200"/>
      <c r="V678" s="201"/>
      <c r="W678" s="201"/>
      <c r="X678" s="201"/>
      <c r="Y678" s="201"/>
      <c r="Z678" s="200"/>
      <c r="AA678" s="201"/>
      <c r="AB678" s="201"/>
      <c r="AC678" s="201"/>
      <c r="AD678" s="201"/>
      <c r="AE678" s="200"/>
      <c r="AF678" s="201"/>
      <c r="AG678" s="201"/>
      <c r="AH678" s="201"/>
      <c r="AI678" s="201"/>
      <c r="AJ678" s="200"/>
      <c r="AK678" s="201"/>
      <c r="AL678" s="201"/>
      <c r="AM678" s="201"/>
      <c r="AN678" s="201"/>
      <c r="AO678" s="202"/>
    </row>
    <row r="679" spans="1:41" s="30" customFormat="1" ht="19" customHeight="1">
      <c r="A679" s="198"/>
      <c r="B679" s="198"/>
      <c r="C679" s="198"/>
      <c r="D679" s="198"/>
      <c r="E679" s="199"/>
      <c r="F679" s="200"/>
      <c r="G679" s="201"/>
      <c r="H679" s="201"/>
      <c r="I679" s="201"/>
      <c r="J679" s="201"/>
      <c r="K679" s="200"/>
      <c r="L679" s="201"/>
      <c r="M679" s="201"/>
      <c r="N679" s="201"/>
      <c r="O679" s="201"/>
      <c r="P679" s="200"/>
      <c r="Q679" s="201"/>
      <c r="R679" s="201"/>
      <c r="S679" s="201"/>
      <c r="T679" s="201"/>
      <c r="U679" s="200"/>
      <c r="V679" s="201"/>
      <c r="W679" s="201"/>
      <c r="X679" s="201"/>
      <c r="Y679" s="201"/>
      <c r="Z679" s="200"/>
      <c r="AA679" s="201"/>
      <c r="AB679" s="201"/>
      <c r="AC679" s="201"/>
      <c r="AD679" s="201"/>
      <c r="AE679" s="200"/>
      <c r="AF679" s="201"/>
      <c r="AG679" s="201"/>
      <c r="AH679" s="201"/>
      <c r="AI679" s="201"/>
      <c r="AJ679" s="200"/>
      <c r="AK679" s="201"/>
      <c r="AL679" s="201"/>
      <c r="AM679" s="201"/>
      <c r="AN679" s="201"/>
      <c r="AO679" s="202"/>
    </row>
    <row r="680" spans="1:41" s="30" customFormat="1" ht="19" customHeight="1">
      <c r="A680" s="198"/>
      <c r="B680" s="198"/>
      <c r="C680" s="198"/>
      <c r="D680" s="198"/>
      <c r="E680" s="199"/>
      <c r="F680" s="200"/>
      <c r="G680" s="201"/>
      <c r="H680" s="201"/>
      <c r="I680" s="201"/>
      <c r="J680" s="201"/>
      <c r="K680" s="200"/>
      <c r="L680" s="201"/>
      <c r="M680" s="201"/>
      <c r="N680" s="201"/>
      <c r="O680" s="201"/>
      <c r="P680" s="200"/>
      <c r="Q680" s="201"/>
      <c r="R680" s="201"/>
      <c r="S680" s="201"/>
      <c r="T680" s="201"/>
      <c r="U680" s="200"/>
      <c r="V680" s="201"/>
      <c r="W680" s="201"/>
      <c r="X680" s="201"/>
      <c r="Y680" s="201"/>
      <c r="Z680" s="200"/>
      <c r="AA680" s="201"/>
      <c r="AB680" s="201"/>
      <c r="AC680" s="201"/>
      <c r="AD680" s="201"/>
      <c r="AE680" s="200"/>
      <c r="AF680" s="201"/>
      <c r="AG680" s="201"/>
      <c r="AH680" s="201"/>
      <c r="AI680" s="201"/>
      <c r="AJ680" s="200"/>
      <c r="AK680" s="201"/>
      <c r="AL680" s="201"/>
      <c r="AM680" s="201"/>
      <c r="AN680" s="201"/>
      <c r="AO680" s="202"/>
    </row>
    <row r="681" spans="1:41" s="30" customFormat="1" ht="19" customHeight="1">
      <c r="A681" s="198"/>
      <c r="B681" s="198"/>
      <c r="C681" s="198"/>
      <c r="D681" s="198"/>
      <c r="E681" s="199"/>
      <c r="F681" s="200"/>
      <c r="G681" s="201"/>
      <c r="H681" s="201"/>
      <c r="I681" s="201"/>
      <c r="J681" s="201"/>
      <c r="K681" s="200"/>
      <c r="L681" s="201"/>
      <c r="M681" s="201"/>
      <c r="N681" s="201"/>
      <c r="O681" s="201"/>
      <c r="P681" s="200"/>
      <c r="Q681" s="201"/>
      <c r="R681" s="201"/>
      <c r="S681" s="201"/>
      <c r="T681" s="201"/>
      <c r="U681" s="200"/>
      <c r="V681" s="201"/>
      <c r="W681" s="201"/>
      <c r="X681" s="201"/>
      <c r="Y681" s="201"/>
      <c r="Z681" s="200"/>
      <c r="AA681" s="201"/>
      <c r="AB681" s="201"/>
      <c r="AC681" s="201"/>
      <c r="AD681" s="201"/>
      <c r="AE681" s="200"/>
      <c r="AF681" s="201"/>
      <c r="AG681" s="201"/>
      <c r="AH681" s="201"/>
      <c r="AI681" s="201"/>
      <c r="AJ681" s="200"/>
      <c r="AK681" s="201"/>
      <c r="AL681" s="201"/>
      <c r="AM681" s="201"/>
      <c r="AN681" s="201"/>
      <c r="AO681" s="202"/>
    </row>
    <row r="682" spans="1:41" s="30" customFormat="1" ht="19" customHeight="1">
      <c r="A682" s="198"/>
      <c r="B682" s="198"/>
      <c r="C682" s="198"/>
      <c r="D682" s="198"/>
      <c r="E682" s="199"/>
      <c r="F682" s="200"/>
      <c r="G682" s="201"/>
      <c r="H682" s="201"/>
      <c r="I682" s="201"/>
      <c r="J682" s="201"/>
      <c r="K682" s="200"/>
      <c r="L682" s="201"/>
      <c r="M682" s="201"/>
      <c r="N682" s="201"/>
      <c r="O682" s="201"/>
      <c r="P682" s="200"/>
      <c r="Q682" s="201"/>
      <c r="R682" s="201"/>
      <c r="S682" s="201"/>
      <c r="T682" s="201"/>
      <c r="U682" s="200"/>
      <c r="V682" s="201"/>
      <c r="W682" s="201"/>
      <c r="X682" s="201"/>
      <c r="Y682" s="201"/>
      <c r="Z682" s="200"/>
      <c r="AA682" s="201"/>
      <c r="AB682" s="201"/>
      <c r="AC682" s="201"/>
      <c r="AD682" s="201"/>
      <c r="AE682" s="200"/>
      <c r="AF682" s="201"/>
      <c r="AG682" s="201"/>
      <c r="AH682" s="201"/>
      <c r="AI682" s="201"/>
      <c r="AJ682" s="200"/>
      <c r="AK682" s="201"/>
      <c r="AL682" s="201"/>
      <c r="AM682" s="201"/>
      <c r="AN682" s="201"/>
      <c r="AO682" s="202"/>
    </row>
    <row r="683" spans="1:41" s="30" customFormat="1" ht="19" customHeight="1">
      <c r="A683" s="198"/>
      <c r="B683" s="198"/>
      <c r="C683" s="198"/>
      <c r="D683" s="198"/>
      <c r="E683" s="199"/>
      <c r="F683" s="200"/>
      <c r="G683" s="201"/>
      <c r="H683" s="201"/>
      <c r="I683" s="201"/>
      <c r="J683" s="201"/>
      <c r="K683" s="200"/>
      <c r="L683" s="201"/>
      <c r="M683" s="201"/>
      <c r="N683" s="201"/>
      <c r="O683" s="201"/>
      <c r="P683" s="200"/>
      <c r="Q683" s="201"/>
      <c r="R683" s="201"/>
      <c r="S683" s="201"/>
      <c r="T683" s="201"/>
      <c r="U683" s="200"/>
      <c r="V683" s="201"/>
      <c r="W683" s="201"/>
      <c r="X683" s="201"/>
      <c r="Y683" s="201"/>
      <c r="Z683" s="200"/>
      <c r="AA683" s="201"/>
      <c r="AB683" s="201"/>
      <c r="AC683" s="201"/>
      <c r="AD683" s="201"/>
      <c r="AE683" s="200"/>
      <c r="AF683" s="201"/>
      <c r="AG683" s="201"/>
      <c r="AH683" s="201"/>
      <c r="AI683" s="201"/>
      <c r="AJ683" s="200"/>
      <c r="AK683" s="201"/>
      <c r="AL683" s="201"/>
      <c r="AM683" s="201"/>
      <c r="AN683" s="201"/>
      <c r="AO683" s="202"/>
    </row>
    <row r="684" spans="1:41" s="30" customFormat="1" ht="19" customHeight="1">
      <c r="A684" s="198"/>
      <c r="B684" s="198"/>
      <c r="C684" s="198"/>
      <c r="D684" s="198"/>
      <c r="E684" s="199"/>
      <c r="F684" s="200"/>
      <c r="G684" s="201"/>
      <c r="H684" s="201"/>
      <c r="I684" s="201"/>
      <c r="J684" s="201"/>
      <c r="K684" s="200"/>
      <c r="L684" s="201"/>
      <c r="M684" s="201"/>
      <c r="N684" s="201"/>
      <c r="O684" s="201"/>
      <c r="P684" s="200"/>
      <c r="Q684" s="201"/>
      <c r="R684" s="201"/>
      <c r="S684" s="201"/>
      <c r="T684" s="201"/>
      <c r="U684" s="200"/>
      <c r="V684" s="201"/>
      <c r="W684" s="201"/>
      <c r="X684" s="201"/>
      <c r="Y684" s="201"/>
      <c r="Z684" s="200"/>
      <c r="AA684" s="201"/>
      <c r="AB684" s="201"/>
      <c r="AC684" s="201"/>
      <c r="AD684" s="201"/>
      <c r="AE684" s="200"/>
      <c r="AF684" s="201"/>
      <c r="AG684" s="201"/>
      <c r="AH684" s="201"/>
      <c r="AI684" s="201"/>
      <c r="AJ684" s="200"/>
      <c r="AK684" s="201"/>
      <c r="AL684" s="201"/>
      <c r="AM684" s="201"/>
      <c r="AN684" s="201"/>
      <c r="AO684" s="202"/>
    </row>
    <row r="685" spans="1:41" s="30" customFormat="1" ht="19" customHeight="1">
      <c r="A685" s="198"/>
      <c r="B685" s="198"/>
      <c r="C685" s="198"/>
      <c r="D685" s="198"/>
      <c r="E685" s="199"/>
      <c r="F685" s="200"/>
      <c r="G685" s="201"/>
      <c r="H685" s="201"/>
      <c r="I685" s="201"/>
      <c r="J685" s="201"/>
      <c r="K685" s="200"/>
      <c r="L685" s="201"/>
      <c r="M685" s="201"/>
      <c r="N685" s="201"/>
      <c r="O685" s="201"/>
      <c r="P685" s="200"/>
      <c r="Q685" s="201"/>
      <c r="R685" s="201"/>
      <c r="S685" s="201"/>
      <c r="T685" s="201"/>
      <c r="U685" s="200"/>
      <c r="V685" s="201"/>
      <c r="W685" s="201"/>
      <c r="X685" s="201"/>
      <c r="Y685" s="201"/>
      <c r="Z685" s="200"/>
      <c r="AA685" s="201"/>
      <c r="AB685" s="201"/>
      <c r="AC685" s="201"/>
      <c r="AD685" s="201"/>
      <c r="AE685" s="200"/>
      <c r="AF685" s="201"/>
      <c r="AG685" s="201"/>
      <c r="AH685" s="201"/>
      <c r="AI685" s="201"/>
      <c r="AJ685" s="200"/>
      <c r="AK685" s="201"/>
      <c r="AL685" s="201"/>
      <c r="AM685" s="201"/>
      <c r="AN685" s="201"/>
      <c r="AO685" s="202"/>
    </row>
    <row r="686" spans="1:41" s="30" customFormat="1" ht="19" customHeight="1">
      <c r="A686" s="198"/>
      <c r="B686" s="198"/>
      <c r="C686" s="198"/>
      <c r="D686" s="198"/>
      <c r="E686" s="199"/>
      <c r="F686" s="200"/>
      <c r="G686" s="201"/>
      <c r="H686" s="201"/>
      <c r="I686" s="201"/>
      <c r="J686" s="201"/>
      <c r="K686" s="200"/>
      <c r="L686" s="201"/>
      <c r="M686" s="201"/>
      <c r="N686" s="201"/>
      <c r="O686" s="201"/>
      <c r="P686" s="200"/>
      <c r="Q686" s="201"/>
      <c r="R686" s="201"/>
      <c r="S686" s="201"/>
      <c r="T686" s="201"/>
      <c r="U686" s="200"/>
      <c r="V686" s="201"/>
      <c r="W686" s="201"/>
      <c r="X686" s="201"/>
      <c r="Y686" s="201"/>
      <c r="Z686" s="200"/>
      <c r="AA686" s="201"/>
      <c r="AB686" s="201"/>
      <c r="AC686" s="201"/>
      <c r="AD686" s="201"/>
      <c r="AE686" s="200"/>
      <c r="AF686" s="201"/>
      <c r="AG686" s="201"/>
      <c r="AH686" s="201"/>
      <c r="AI686" s="201"/>
      <c r="AJ686" s="200"/>
      <c r="AK686" s="201"/>
      <c r="AL686" s="201"/>
      <c r="AM686" s="201"/>
      <c r="AN686" s="201"/>
      <c r="AO686" s="202"/>
    </row>
    <row r="687" spans="1:41" s="30" customFormat="1" ht="19" customHeight="1">
      <c r="A687" s="198"/>
      <c r="B687" s="198"/>
      <c r="C687" s="198"/>
      <c r="D687" s="198"/>
      <c r="E687" s="199"/>
      <c r="F687" s="200"/>
      <c r="G687" s="201"/>
      <c r="H687" s="201"/>
      <c r="I687" s="201"/>
      <c r="J687" s="201"/>
      <c r="K687" s="200"/>
      <c r="L687" s="201"/>
      <c r="M687" s="201"/>
      <c r="N687" s="201"/>
      <c r="O687" s="201"/>
      <c r="P687" s="200"/>
      <c r="Q687" s="201"/>
      <c r="R687" s="201"/>
      <c r="S687" s="201"/>
      <c r="T687" s="201"/>
      <c r="U687" s="200"/>
      <c r="V687" s="201"/>
      <c r="W687" s="201"/>
      <c r="X687" s="201"/>
      <c r="Y687" s="201"/>
      <c r="Z687" s="200"/>
      <c r="AA687" s="201"/>
      <c r="AB687" s="201"/>
      <c r="AC687" s="201"/>
      <c r="AD687" s="201"/>
      <c r="AE687" s="200"/>
      <c r="AF687" s="201"/>
      <c r="AG687" s="201"/>
      <c r="AH687" s="201"/>
      <c r="AI687" s="201"/>
      <c r="AJ687" s="200"/>
      <c r="AK687" s="201"/>
      <c r="AL687" s="201"/>
      <c r="AM687" s="201"/>
      <c r="AN687" s="201"/>
      <c r="AO687" s="202"/>
    </row>
    <row r="688" spans="1:41" s="30" customFormat="1" ht="19" customHeight="1">
      <c r="A688" s="198"/>
      <c r="B688" s="198"/>
      <c r="C688" s="198"/>
      <c r="D688" s="198"/>
      <c r="E688" s="199"/>
      <c r="F688" s="200"/>
      <c r="G688" s="201"/>
      <c r="H688" s="201"/>
      <c r="I688" s="201"/>
      <c r="J688" s="201"/>
      <c r="K688" s="200"/>
      <c r="L688" s="201"/>
      <c r="M688" s="201"/>
      <c r="N688" s="201"/>
      <c r="O688" s="201"/>
      <c r="P688" s="200"/>
      <c r="Q688" s="201"/>
      <c r="R688" s="201"/>
      <c r="S688" s="201"/>
      <c r="T688" s="201"/>
      <c r="U688" s="200"/>
      <c r="V688" s="201"/>
      <c r="W688" s="201"/>
      <c r="X688" s="201"/>
      <c r="Y688" s="201"/>
      <c r="Z688" s="200"/>
      <c r="AA688" s="201"/>
      <c r="AB688" s="201"/>
      <c r="AC688" s="201"/>
      <c r="AD688" s="201"/>
      <c r="AE688" s="200"/>
      <c r="AF688" s="201"/>
      <c r="AG688" s="201"/>
      <c r="AH688" s="201"/>
      <c r="AI688" s="201"/>
      <c r="AJ688" s="200"/>
      <c r="AK688" s="201"/>
      <c r="AL688" s="201"/>
      <c r="AM688" s="201"/>
      <c r="AN688" s="201"/>
      <c r="AO688" s="202"/>
    </row>
    <row r="689" spans="1:41" s="30" customFormat="1" ht="19" customHeight="1">
      <c r="A689" s="198"/>
      <c r="B689" s="198"/>
      <c r="C689" s="198"/>
      <c r="D689" s="198"/>
      <c r="E689" s="199"/>
      <c r="F689" s="200"/>
      <c r="G689" s="201"/>
      <c r="H689" s="201"/>
      <c r="I689" s="201"/>
      <c r="J689" s="201"/>
      <c r="K689" s="200"/>
      <c r="L689" s="201"/>
      <c r="M689" s="201"/>
      <c r="N689" s="201"/>
      <c r="O689" s="201"/>
      <c r="P689" s="200"/>
      <c r="Q689" s="201"/>
      <c r="R689" s="201"/>
      <c r="S689" s="201"/>
      <c r="T689" s="201"/>
      <c r="U689" s="200"/>
      <c r="V689" s="201"/>
      <c r="W689" s="201"/>
      <c r="X689" s="201"/>
      <c r="Y689" s="201"/>
      <c r="Z689" s="200"/>
      <c r="AA689" s="201"/>
      <c r="AB689" s="201"/>
      <c r="AC689" s="201"/>
      <c r="AD689" s="201"/>
      <c r="AE689" s="200"/>
      <c r="AF689" s="201"/>
      <c r="AG689" s="201"/>
      <c r="AH689" s="201"/>
      <c r="AI689" s="201"/>
      <c r="AJ689" s="200"/>
      <c r="AK689" s="201"/>
      <c r="AL689" s="201"/>
      <c r="AM689" s="201"/>
      <c r="AN689" s="201"/>
      <c r="AO689" s="202"/>
    </row>
    <row r="690" spans="1:41" s="30" customFormat="1" ht="19" customHeight="1">
      <c r="A690" s="198"/>
      <c r="B690" s="198"/>
      <c r="C690" s="198"/>
      <c r="D690" s="198"/>
      <c r="E690" s="199"/>
      <c r="F690" s="200"/>
      <c r="G690" s="201"/>
      <c r="H690" s="201"/>
      <c r="I690" s="201"/>
      <c r="J690" s="201"/>
      <c r="K690" s="200"/>
      <c r="L690" s="201"/>
      <c r="M690" s="201"/>
      <c r="N690" s="201"/>
      <c r="O690" s="201"/>
      <c r="P690" s="200"/>
      <c r="Q690" s="201"/>
      <c r="R690" s="201"/>
      <c r="S690" s="201"/>
      <c r="T690" s="201"/>
      <c r="U690" s="200"/>
      <c r="V690" s="201"/>
      <c r="W690" s="201"/>
      <c r="X690" s="201"/>
      <c r="Y690" s="201"/>
      <c r="Z690" s="200"/>
      <c r="AA690" s="201"/>
      <c r="AB690" s="201"/>
      <c r="AC690" s="201"/>
      <c r="AD690" s="201"/>
      <c r="AE690" s="200"/>
      <c r="AF690" s="201"/>
      <c r="AG690" s="201"/>
      <c r="AH690" s="201"/>
      <c r="AI690" s="201"/>
      <c r="AJ690" s="200"/>
      <c r="AK690" s="201"/>
      <c r="AL690" s="201"/>
      <c r="AM690" s="201"/>
      <c r="AN690" s="201"/>
      <c r="AO690" s="202"/>
    </row>
    <row r="691" spans="1:41" s="30" customFormat="1" ht="19" customHeight="1">
      <c r="A691" s="198"/>
      <c r="B691" s="198"/>
      <c r="C691" s="198"/>
      <c r="D691" s="198"/>
      <c r="E691" s="199"/>
      <c r="F691" s="200"/>
      <c r="G691" s="201"/>
      <c r="H691" s="201"/>
      <c r="I691" s="201"/>
      <c r="J691" s="201"/>
      <c r="K691" s="200"/>
      <c r="L691" s="201"/>
      <c r="M691" s="201"/>
      <c r="N691" s="201"/>
      <c r="O691" s="201"/>
      <c r="P691" s="200"/>
      <c r="Q691" s="201"/>
      <c r="R691" s="201"/>
      <c r="S691" s="201"/>
      <c r="T691" s="201"/>
      <c r="U691" s="200"/>
      <c r="V691" s="201"/>
      <c r="W691" s="201"/>
      <c r="X691" s="201"/>
      <c r="Y691" s="201"/>
      <c r="Z691" s="200"/>
      <c r="AA691" s="201"/>
      <c r="AB691" s="201"/>
      <c r="AC691" s="201"/>
      <c r="AD691" s="201"/>
      <c r="AE691" s="200"/>
      <c r="AF691" s="201"/>
      <c r="AG691" s="201"/>
      <c r="AH691" s="201"/>
      <c r="AI691" s="201"/>
      <c r="AJ691" s="200"/>
      <c r="AK691" s="201"/>
      <c r="AL691" s="201"/>
      <c r="AM691" s="201"/>
      <c r="AN691" s="201"/>
      <c r="AO691" s="202"/>
    </row>
    <row r="692" spans="1:41" s="30" customFormat="1" ht="19" customHeight="1">
      <c r="A692" s="198"/>
      <c r="B692" s="198"/>
      <c r="C692" s="198"/>
      <c r="D692" s="198"/>
      <c r="E692" s="199"/>
      <c r="F692" s="200"/>
      <c r="G692" s="201"/>
      <c r="H692" s="201"/>
      <c r="I692" s="201"/>
      <c r="J692" s="201"/>
      <c r="K692" s="200"/>
      <c r="L692" s="201"/>
      <c r="M692" s="201"/>
      <c r="N692" s="201"/>
      <c r="O692" s="201"/>
      <c r="P692" s="200"/>
      <c r="Q692" s="201"/>
      <c r="R692" s="201"/>
      <c r="S692" s="201"/>
      <c r="T692" s="201"/>
      <c r="U692" s="200"/>
      <c r="V692" s="201"/>
      <c r="W692" s="201"/>
      <c r="X692" s="201"/>
      <c r="Y692" s="201"/>
      <c r="Z692" s="200"/>
      <c r="AA692" s="201"/>
      <c r="AB692" s="201"/>
      <c r="AC692" s="201"/>
      <c r="AD692" s="201"/>
      <c r="AE692" s="200"/>
      <c r="AF692" s="201"/>
      <c r="AG692" s="201"/>
      <c r="AH692" s="201"/>
      <c r="AI692" s="201"/>
      <c r="AJ692" s="200"/>
      <c r="AK692" s="201"/>
      <c r="AL692" s="201"/>
      <c r="AM692" s="201"/>
      <c r="AN692" s="201"/>
      <c r="AO692" s="202"/>
    </row>
    <row r="693" spans="1:41" s="30" customFormat="1" ht="19" customHeight="1">
      <c r="A693" s="198"/>
      <c r="B693" s="198"/>
      <c r="C693" s="198"/>
      <c r="D693" s="198"/>
      <c r="E693" s="199"/>
      <c r="F693" s="200"/>
      <c r="G693" s="201"/>
      <c r="H693" s="201"/>
      <c r="I693" s="201"/>
      <c r="J693" s="201"/>
      <c r="K693" s="200"/>
      <c r="L693" s="201"/>
      <c r="M693" s="201"/>
      <c r="N693" s="201"/>
      <c r="O693" s="201"/>
      <c r="P693" s="200"/>
      <c r="Q693" s="201"/>
      <c r="R693" s="201"/>
      <c r="S693" s="201"/>
      <c r="T693" s="201"/>
      <c r="U693" s="200"/>
      <c r="V693" s="201"/>
      <c r="W693" s="201"/>
      <c r="X693" s="201"/>
      <c r="Y693" s="201"/>
      <c r="Z693" s="200"/>
      <c r="AA693" s="201"/>
      <c r="AB693" s="201"/>
      <c r="AC693" s="201"/>
      <c r="AD693" s="201"/>
      <c r="AE693" s="200"/>
      <c r="AF693" s="201"/>
      <c r="AG693" s="201"/>
      <c r="AH693" s="201"/>
      <c r="AI693" s="201"/>
      <c r="AJ693" s="200"/>
      <c r="AK693" s="201"/>
      <c r="AL693" s="201"/>
      <c r="AM693" s="201"/>
      <c r="AN693" s="201"/>
      <c r="AO693" s="202"/>
    </row>
    <row r="694" spans="1:41" s="30" customFormat="1" ht="19" customHeight="1">
      <c r="A694" s="198"/>
      <c r="B694" s="198"/>
      <c r="C694" s="198"/>
      <c r="D694" s="198"/>
      <c r="E694" s="199"/>
      <c r="F694" s="200"/>
      <c r="G694" s="201"/>
      <c r="H694" s="201"/>
      <c r="I694" s="201"/>
      <c r="J694" s="201"/>
      <c r="K694" s="200"/>
      <c r="L694" s="201"/>
      <c r="M694" s="201"/>
      <c r="N694" s="201"/>
      <c r="O694" s="201"/>
      <c r="P694" s="200"/>
      <c r="Q694" s="201"/>
      <c r="R694" s="201"/>
      <c r="S694" s="201"/>
      <c r="T694" s="201"/>
      <c r="U694" s="200"/>
      <c r="V694" s="201"/>
      <c r="W694" s="201"/>
      <c r="X694" s="201"/>
      <c r="Y694" s="201"/>
      <c r="Z694" s="200"/>
      <c r="AA694" s="201"/>
      <c r="AB694" s="201"/>
      <c r="AC694" s="201"/>
      <c r="AD694" s="201"/>
      <c r="AE694" s="200"/>
      <c r="AF694" s="201"/>
      <c r="AG694" s="201"/>
      <c r="AH694" s="201"/>
      <c r="AI694" s="201"/>
      <c r="AJ694" s="200"/>
      <c r="AK694" s="201"/>
      <c r="AL694" s="201"/>
      <c r="AM694" s="201"/>
      <c r="AN694" s="201"/>
      <c r="AO694" s="202"/>
    </row>
    <row r="695" spans="1:41" s="30" customFormat="1" ht="19" customHeight="1">
      <c r="A695" s="198"/>
      <c r="B695" s="198"/>
      <c r="C695" s="198"/>
      <c r="D695" s="198"/>
      <c r="E695" s="199"/>
      <c r="F695" s="200"/>
      <c r="G695" s="201"/>
      <c r="H695" s="201"/>
      <c r="I695" s="201"/>
      <c r="J695" s="201"/>
      <c r="K695" s="200"/>
      <c r="L695" s="201"/>
      <c r="M695" s="201"/>
      <c r="N695" s="201"/>
      <c r="O695" s="201"/>
      <c r="P695" s="200"/>
      <c r="Q695" s="201"/>
      <c r="R695" s="201"/>
      <c r="S695" s="201"/>
      <c r="T695" s="201"/>
      <c r="U695" s="200"/>
      <c r="V695" s="201"/>
      <c r="W695" s="201"/>
      <c r="X695" s="201"/>
      <c r="Y695" s="201"/>
      <c r="Z695" s="200"/>
      <c r="AA695" s="201"/>
      <c r="AB695" s="201"/>
      <c r="AC695" s="201"/>
      <c r="AD695" s="201"/>
      <c r="AE695" s="200"/>
      <c r="AF695" s="201"/>
      <c r="AG695" s="201"/>
      <c r="AH695" s="201"/>
      <c r="AI695" s="201"/>
      <c r="AJ695" s="200"/>
      <c r="AK695" s="201"/>
      <c r="AL695" s="201"/>
      <c r="AM695" s="201"/>
      <c r="AN695" s="201"/>
      <c r="AO695" s="202"/>
    </row>
    <row r="696" spans="1:41" s="30" customFormat="1" ht="19" customHeight="1">
      <c r="A696" s="198"/>
      <c r="B696" s="198"/>
      <c r="C696" s="198"/>
      <c r="D696" s="198"/>
      <c r="E696" s="199"/>
      <c r="F696" s="200"/>
      <c r="G696" s="201"/>
      <c r="H696" s="201"/>
      <c r="I696" s="201"/>
      <c r="J696" s="201"/>
      <c r="K696" s="200"/>
      <c r="L696" s="201"/>
      <c r="M696" s="201"/>
      <c r="N696" s="201"/>
      <c r="O696" s="201"/>
      <c r="P696" s="200"/>
      <c r="Q696" s="201"/>
      <c r="R696" s="201"/>
      <c r="S696" s="201"/>
      <c r="T696" s="201"/>
      <c r="U696" s="200"/>
      <c r="V696" s="201"/>
      <c r="W696" s="201"/>
      <c r="X696" s="201"/>
      <c r="Y696" s="201"/>
      <c r="Z696" s="200"/>
      <c r="AA696" s="201"/>
      <c r="AB696" s="201"/>
      <c r="AC696" s="201"/>
      <c r="AD696" s="201"/>
      <c r="AE696" s="200"/>
      <c r="AF696" s="201"/>
      <c r="AG696" s="201"/>
      <c r="AH696" s="201"/>
      <c r="AI696" s="201"/>
      <c r="AJ696" s="200"/>
      <c r="AK696" s="201"/>
      <c r="AL696" s="201"/>
      <c r="AM696" s="201"/>
      <c r="AN696" s="201"/>
      <c r="AO696" s="202"/>
    </row>
    <row r="697" spans="1:41" s="30" customFormat="1" ht="19" customHeight="1">
      <c r="A697" s="198"/>
      <c r="B697" s="198"/>
      <c r="C697" s="198"/>
      <c r="D697" s="198"/>
      <c r="E697" s="199"/>
      <c r="F697" s="200"/>
      <c r="G697" s="201"/>
      <c r="H697" s="201"/>
      <c r="I697" s="201"/>
      <c r="J697" s="201"/>
      <c r="K697" s="200"/>
      <c r="L697" s="201"/>
      <c r="M697" s="201"/>
      <c r="N697" s="201"/>
      <c r="O697" s="201"/>
      <c r="P697" s="200"/>
      <c r="Q697" s="201"/>
      <c r="R697" s="201"/>
      <c r="S697" s="201"/>
      <c r="T697" s="201"/>
      <c r="U697" s="200"/>
      <c r="V697" s="201"/>
      <c r="W697" s="201"/>
      <c r="X697" s="201"/>
      <c r="Y697" s="201"/>
      <c r="Z697" s="200"/>
      <c r="AA697" s="201"/>
      <c r="AB697" s="201"/>
      <c r="AC697" s="201"/>
      <c r="AD697" s="201"/>
      <c r="AE697" s="200"/>
      <c r="AF697" s="201"/>
      <c r="AG697" s="201"/>
      <c r="AH697" s="201"/>
      <c r="AI697" s="201"/>
      <c r="AJ697" s="200"/>
      <c r="AK697" s="201"/>
      <c r="AL697" s="201"/>
      <c r="AM697" s="201"/>
      <c r="AN697" s="201"/>
      <c r="AO697" s="202"/>
    </row>
    <row r="698" spans="1:41" s="30" customFormat="1" ht="19" customHeight="1">
      <c r="A698" s="198"/>
      <c r="B698" s="198"/>
      <c r="C698" s="198"/>
      <c r="D698" s="198"/>
      <c r="E698" s="199"/>
      <c r="F698" s="200"/>
      <c r="G698" s="201"/>
      <c r="H698" s="201"/>
      <c r="I698" s="201"/>
      <c r="J698" s="201"/>
      <c r="K698" s="200"/>
      <c r="L698" s="201"/>
      <c r="M698" s="201"/>
      <c r="N698" s="201"/>
      <c r="O698" s="201"/>
      <c r="P698" s="200"/>
      <c r="Q698" s="201"/>
      <c r="R698" s="201"/>
      <c r="S698" s="201"/>
      <c r="T698" s="201"/>
      <c r="U698" s="200"/>
      <c r="V698" s="201"/>
      <c r="W698" s="201"/>
      <c r="X698" s="201"/>
      <c r="Y698" s="201"/>
      <c r="Z698" s="200"/>
      <c r="AA698" s="201"/>
      <c r="AB698" s="201"/>
      <c r="AC698" s="201"/>
      <c r="AD698" s="201"/>
      <c r="AE698" s="200"/>
      <c r="AF698" s="201"/>
      <c r="AG698" s="201"/>
      <c r="AH698" s="201"/>
      <c r="AI698" s="201"/>
      <c r="AJ698" s="200"/>
      <c r="AK698" s="201"/>
      <c r="AL698" s="201"/>
      <c r="AM698" s="201"/>
      <c r="AN698" s="201"/>
      <c r="AO698" s="202"/>
    </row>
    <row r="699" spans="1:41" s="30" customFormat="1" ht="19" customHeight="1">
      <c r="A699" s="198"/>
      <c r="B699" s="198"/>
      <c r="C699" s="198"/>
      <c r="D699" s="198"/>
      <c r="E699" s="199"/>
      <c r="F699" s="200"/>
      <c r="G699" s="201"/>
      <c r="H699" s="201"/>
      <c r="I699" s="201"/>
      <c r="J699" s="201"/>
      <c r="K699" s="200"/>
      <c r="L699" s="201"/>
      <c r="M699" s="201"/>
      <c r="N699" s="201"/>
      <c r="O699" s="201"/>
      <c r="P699" s="200"/>
      <c r="Q699" s="201"/>
      <c r="R699" s="201"/>
      <c r="S699" s="201"/>
      <c r="T699" s="201"/>
      <c r="U699" s="200"/>
      <c r="V699" s="201"/>
      <c r="W699" s="201"/>
      <c r="X699" s="201"/>
      <c r="Y699" s="201"/>
      <c r="Z699" s="200"/>
      <c r="AA699" s="201"/>
      <c r="AB699" s="201"/>
      <c r="AC699" s="201"/>
      <c r="AD699" s="201"/>
      <c r="AE699" s="200"/>
      <c r="AF699" s="201"/>
      <c r="AG699" s="201"/>
      <c r="AH699" s="201"/>
      <c r="AI699" s="201"/>
      <c r="AJ699" s="200"/>
      <c r="AK699" s="201"/>
      <c r="AL699" s="201"/>
      <c r="AM699" s="201"/>
      <c r="AN699" s="201"/>
      <c r="AO699" s="202"/>
    </row>
    <row r="700" spans="1:41" s="30" customFormat="1" ht="19" customHeight="1">
      <c r="A700" s="198"/>
      <c r="B700" s="198"/>
      <c r="C700" s="198"/>
      <c r="D700" s="198"/>
      <c r="E700" s="199"/>
      <c r="F700" s="200"/>
      <c r="G700" s="201"/>
      <c r="H700" s="201"/>
      <c r="I700" s="201"/>
      <c r="J700" s="201"/>
      <c r="K700" s="200"/>
      <c r="L700" s="201"/>
      <c r="M700" s="201"/>
      <c r="N700" s="201"/>
      <c r="O700" s="201"/>
      <c r="P700" s="200"/>
      <c r="Q700" s="201"/>
      <c r="R700" s="201"/>
      <c r="S700" s="201"/>
      <c r="T700" s="201"/>
      <c r="U700" s="200"/>
      <c r="V700" s="201"/>
      <c r="W700" s="201"/>
      <c r="X700" s="201"/>
      <c r="Y700" s="201"/>
      <c r="Z700" s="200"/>
      <c r="AA700" s="201"/>
      <c r="AB700" s="201"/>
      <c r="AC700" s="201"/>
      <c r="AD700" s="201"/>
      <c r="AE700" s="200"/>
      <c r="AF700" s="201"/>
      <c r="AG700" s="201"/>
      <c r="AH700" s="201"/>
      <c r="AI700" s="201"/>
      <c r="AJ700" s="200"/>
      <c r="AK700" s="201"/>
      <c r="AL700" s="201"/>
      <c r="AM700" s="201"/>
      <c r="AN700" s="201"/>
      <c r="AO700" s="202"/>
    </row>
    <row r="701" spans="1:41" s="30" customFormat="1" ht="19" customHeight="1">
      <c r="A701" s="198"/>
      <c r="B701" s="198"/>
      <c r="C701" s="198"/>
      <c r="D701" s="198"/>
      <c r="E701" s="199"/>
      <c r="F701" s="200"/>
      <c r="G701" s="201"/>
      <c r="H701" s="201"/>
      <c r="I701" s="201"/>
      <c r="J701" s="201"/>
      <c r="K701" s="200"/>
      <c r="L701" s="201"/>
      <c r="M701" s="201"/>
      <c r="N701" s="201"/>
      <c r="O701" s="201"/>
      <c r="P701" s="200"/>
      <c r="Q701" s="201"/>
      <c r="R701" s="201"/>
      <c r="S701" s="201"/>
      <c r="T701" s="201"/>
      <c r="U701" s="200"/>
      <c r="V701" s="201"/>
      <c r="W701" s="201"/>
      <c r="X701" s="201"/>
      <c r="Y701" s="201"/>
      <c r="Z701" s="200"/>
      <c r="AA701" s="201"/>
      <c r="AB701" s="201"/>
      <c r="AC701" s="201"/>
      <c r="AD701" s="201"/>
      <c r="AE701" s="200"/>
      <c r="AF701" s="201"/>
      <c r="AG701" s="201"/>
      <c r="AH701" s="201"/>
      <c r="AI701" s="201"/>
      <c r="AJ701" s="200"/>
      <c r="AK701" s="201"/>
      <c r="AL701" s="201"/>
      <c r="AM701" s="201"/>
      <c r="AN701" s="201"/>
      <c r="AO701" s="202"/>
    </row>
    <row r="702" spans="1:41" s="30" customFormat="1" ht="19" customHeight="1">
      <c r="A702" s="198"/>
      <c r="B702" s="198"/>
      <c r="C702" s="198"/>
      <c r="D702" s="198"/>
      <c r="E702" s="199"/>
      <c r="F702" s="200"/>
      <c r="G702" s="201"/>
      <c r="H702" s="201"/>
      <c r="I702" s="201"/>
      <c r="J702" s="201"/>
      <c r="K702" s="200"/>
      <c r="L702" s="201"/>
      <c r="M702" s="201"/>
      <c r="N702" s="201"/>
      <c r="O702" s="201"/>
      <c r="P702" s="200"/>
      <c r="Q702" s="201"/>
      <c r="R702" s="201"/>
      <c r="S702" s="201"/>
      <c r="T702" s="201"/>
      <c r="U702" s="200"/>
      <c r="V702" s="201"/>
      <c r="W702" s="201"/>
      <c r="X702" s="201"/>
      <c r="Y702" s="201"/>
      <c r="Z702" s="200"/>
      <c r="AA702" s="201"/>
      <c r="AB702" s="201"/>
      <c r="AC702" s="201"/>
      <c r="AD702" s="201"/>
      <c r="AE702" s="200"/>
      <c r="AF702" s="201"/>
      <c r="AG702" s="201"/>
      <c r="AH702" s="201"/>
      <c r="AI702" s="201"/>
      <c r="AJ702" s="200"/>
      <c r="AK702" s="201"/>
      <c r="AL702" s="201"/>
      <c r="AM702" s="201"/>
      <c r="AN702" s="201"/>
      <c r="AO702" s="202"/>
    </row>
    <row r="703" spans="1:41" s="30" customFormat="1" ht="19" customHeight="1">
      <c r="A703" s="198"/>
      <c r="B703" s="198"/>
      <c r="C703" s="198"/>
      <c r="D703" s="198"/>
      <c r="E703" s="199"/>
      <c r="F703" s="200"/>
      <c r="G703" s="201"/>
      <c r="H703" s="201"/>
      <c r="I703" s="201"/>
      <c r="J703" s="201"/>
      <c r="K703" s="200"/>
      <c r="L703" s="201"/>
      <c r="M703" s="201"/>
      <c r="N703" s="201"/>
      <c r="O703" s="201"/>
      <c r="P703" s="200"/>
      <c r="Q703" s="201"/>
      <c r="R703" s="201"/>
      <c r="S703" s="201"/>
      <c r="T703" s="201"/>
      <c r="U703" s="200"/>
      <c r="V703" s="201"/>
      <c r="W703" s="201"/>
      <c r="X703" s="201"/>
      <c r="Y703" s="201"/>
      <c r="Z703" s="200"/>
      <c r="AA703" s="201"/>
      <c r="AB703" s="201"/>
      <c r="AC703" s="201"/>
      <c r="AD703" s="201"/>
      <c r="AE703" s="200"/>
      <c r="AF703" s="201"/>
      <c r="AG703" s="201"/>
      <c r="AH703" s="201"/>
      <c r="AI703" s="201"/>
      <c r="AJ703" s="200"/>
      <c r="AK703" s="201"/>
      <c r="AL703" s="201"/>
      <c r="AM703" s="201"/>
      <c r="AN703" s="201"/>
      <c r="AO703" s="202"/>
    </row>
    <row r="704" spans="1:41" s="30" customFormat="1" ht="19" customHeight="1">
      <c r="A704" s="198"/>
      <c r="B704" s="198"/>
      <c r="C704" s="198"/>
      <c r="D704" s="198"/>
      <c r="E704" s="199"/>
      <c r="F704" s="200"/>
      <c r="G704" s="201"/>
      <c r="H704" s="201"/>
      <c r="I704" s="201"/>
      <c r="J704" s="201"/>
      <c r="K704" s="200"/>
      <c r="L704" s="201"/>
      <c r="M704" s="201"/>
      <c r="N704" s="201"/>
      <c r="O704" s="201"/>
      <c r="P704" s="200"/>
      <c r="Q704" s="201"/>
      <c r="R704" s="201"/>
      <c r="S704" s="201"/>
      <c r="T704" s="201"/>
      <c r="U704" s="200"/>
      <c r="V704" s="201"/>
      <c r="W704" s="201"/>
      <c r="X704" s="201"/>
      <c r="Y704" s="201"/>
      <c r="Z704" s="200"/>
      <c r="AA704" s="201"/>
      <c r="AB704" s="201"/>
      <c r="AC704" s="201"/>
      <c r="AD704" s="201"/>
      <c r="AE704" s="200"/>
      <c r="AF704" s="201"/>
      <c r="AG704" s="201"/>
      <c r="AH704" s="201"/>
      <c r="AI704" s="201"/>
      <c r="AJ704" s="200"/>
      <c r="AK704" s="201"/>
      <c r="AL704" s="201"/>
      <c r="AM704" s="201"/>
      <c r="AN704" s="201"/>
      <c r="AO704" s="202"/>
    </row>
    <row r="705" spans="1:41" s="30" customFormat="1" ht="19" customHeight="1">
      <c r="A705" s="198"/>
      <c r="B705" s="198"/>
      <c r="C705" s="198"/>
      <c r="D705" s="198"/>
      <c r="E705" s="199"/>
      <c r="F705" s="200"/>
      <c r="G705" s="201"/>
      <c r="H705" s="201"/>
      <c r="I705" s="201"/>
      <c r="J705" s="201"/>
      <c r="K705" s="200"/>
      <c r="L705" s="201"/>
      <c r="M705" s="201"/>
      <c r="N705" s="201"/>
      <c r="O705" s="201"/>
      <c r="P705" s="200"/>
      <c r="Q705" s="201"/>
      <c r="R705" s="201"/>
      <c r="S705" s="201"/>
      <c r="T705" s="201"/>
      <c r="U705" s="200"/>
      <c r="V705" s="201"/>
      <c r="W705" s="201"/>
      <c r="X705" s="201"/>
      <c r="Y705" s="201"/>
      <c r="Z705" s="200"/>
      <c r="AA705" s="201"/>
      <c r="AB705" s="201"/>
      <c r="AC705" s="201"/>
      <c r="AD705" s="201"/>
      <c r="AE705" s="200"/>
      <c r="AF705" s="201"/>
      <c r="AG705" s="201"/>
      <c r="AH705" s="201"/>
      <c r="AI705" s="201"/>
      <c r="AJ705" s="200"/>
      <c r="AK705" s="201"/>
      <c r="AL705" s="201"/>
      <c r="AM705" s="201"/>
      <c r="AN705" s="201"/>
      <c r="AO705" s="202"/>
    </row>
    <row r="706" spans="1:41" s="30" customFormat="1" ht="19" customHeight="1">
      <c r="A706" s="198"/>
      <c r="B706" s="198"/>
      <c r="C706" s="198"/>
      <c r="D706" s="198"/>
      <c r="E706" s="199"/>
      <c r="F706" s="200"/>
      <c r="G706" s="201"/>
      <c r="H706" s="201"/>
      <c r="I706" s="201"/>
      <c r="J706" s="201"/>
      <c r="K706" s="200"/>
      <c r="L706" s="201"/>
      <c r="M706" s="201"/>
      <c r="N706" s="201"/>
      <c r="O706" s="201"/>
      <c r="P706" s="200"/>
      <c r="Q706" s="201"/>
      <c r="R706" s="201"/>
      <c r="S706" s="201"/>
      <c r="T706" s="201"/>
      <c r="U706" s="200"/>
      <c r="V706" s="201"/>
      <c r="W706" s="201"/>
      <c r="X706" s="201"/>
      <c r="Y706" s="201"/>
      <c r="Z706" s="200"/>
      <c r="AA706" s="201"/>
      <c r="AB706" s="201"/>
      <c r="AC706" s="201"/>
      <c r="AD706" s="201"/>
      <c r="AE706" s="200"/>
      <c r="AF706" s="201"/>
      <c r="AG706" s="201"/>
      <c r="AH706" s="201"/>
      <c r="AI706" s="201"/>
      <c r="AJ706" s="200"/>
      <c r="AK706" s="201"/>
      <c r="AL706" s="201"/>
      <c r="AM706" s="201"/>
      <c r="AN706" s="201"/>
      <c r="AO706" s="202"/>
    </row>
    <row r="707" spans="1:41" s="30" customFormat="1" ht="19" customHeight="1">
      <c r="A707" s="198"/>
      <c r="B707" s="198"/>
      <c r="C707" s="198"/>
      <c r="D707" s="198"/>
      <c r="E707" s="199"/>
      <c r="F707" s="200"/>
      <c r="G707" s="201"/>
      <c r="H707" s="201"/>
      <c r="I707" s="201"/>
      <c r="J707" s="201"/>
      <c r="K707" s="200"/>
      <c r="L707" s="201"/>
      <c r="M707" s="201"/>
      <c r="N707" s="201"/>
      <c r="O707" s="201"/>
      <c r="P707" s="200"/>
      <c r="Q707" s="201"/>
      <c r="R707" s="201"/>
      <c r="S707" s="201"/>
      <c r="T707" s="201"/>
      <c r="U707" s="200"/>
      <c r="V707" s="201"/>
      <c r="W707" s="201"/>
      <c r="X707" s="201"/>
      <c r="Y707" s="201"/>
      <c r="Z707" s="200"/>
      <c r="AA707" s="201"/>
      <c r="AB707" s="201"/>
      <c r="AC707" s="201"/>
      <c r="AD707" s="201"/>
      <c r="AE707" s="200"/>
      <c r="AF707" s="201"/>
      <c r="AG707" s="201"/>
      <c r="AH707" s="201"/>
      <c r="AI707" s="201"/>
      <c r="AJ707" s="200"/>
      <c r="AK707" s="201"/>
      <c r="AL707" s="201"/>
      <c r="AM707" s="201"/>
      <c r="AN707" s="201"/>
      <c r="AO707" s="202"/>
    </row>
    <row r="708" spans="1:41" s="30" customFormat="1" ht="19" customHeight="1">
      <c r="A708" s="198"/>
      <c r="B708" s="198"/>
      <c r="C708" s="198"/>
      <c r="D708" s="198"/>
      <c r="E708" s="199"/>
      <c r="F708" s="200"/>
      <c r="G708" s="201"/>
      <c r="H708" s="201"/>
      <c r="I708" s="201"/>
      <c r="J708" s="201"/>
      <c r="K708" s="200"/>
      <c r="L708" s="201"/>
      <c r="M708" s="201"/>
      <c r="N708" s="201"/>
      <c r="O708" s="201"/>
      <c r="P708" s="200"/>
      <c r="Q708" s="201"/>
      <c r="R708" s="201"/>
      <c r="S708" s="201"/>
      <c r="T708" s="201"/>
      <c r="U708" s="200"/>
      <c r="V708" s="201"/>
      <c r="W708" s="201"/>
      <c r="X708" s="201"/>
      <c r="Y708" s="201"/>
      <c r="Z708" s="200"/>
      <c r="AA708" s="201"/>
      <c r="AB708" s="201"/>
      <c r="AC708" s="201"/>
      <c r="AD708" s="201"/>
      <c r="AE708" s="200"/>
      <c r="AF708" s="201"/>
      <c r="AG708" s="201"/>
      <c r="AH708" s="201"/>
      <c r="AI708" s="201"/>
      <c r="AJ708" s="200"/>
      <c r="AK708" s="201"/>
      <c r="AL708" s="201"/>
      <c r="AM708" s="201"/>
      <c r="AN708" s="201"/>
      <c r="AO708" s="202"/>
    </row>
    <row r="709" spans="1:41" s="30" customFormat="1" ht="19" customHeight="1">
      <c r="A709" s="198"/>
      <c r="B709" s="198"/>
      <c r="C709" s="198"/>
      <c r="D709" s="198"/>
      <c r="E709" s="199"/>
      <c r="F709" s="200"/>
      <c r="G709" s="201"/>
      <c r="H709" s="201"/>
      <c r="I709" s="201"/>
      <c r="J709" s="201"/>
      <c r="K709" s="200"/>
      <c r="L709" s="201"/>
      <c r="M709" s="201"/>
      <c r="N709" s="201"/>
      <c r="O709" s="201"/>
      <c r="P709" s="200"/>
      <c r="Q709" s="201"/>
      <c r="R709" s="201"/>
      <c r="S709" s="201"/>
      <c r="T709" s="201"/>
      <c r="U709" s="200"/>
      <c r="V709" s="201"/>
      <c r="W709" s="201"/>
      <c r="X709" s="201"/>
      <c r="Y709" s="201"/>
      <c r="Z709" s="200"/>
      <c r="AA709" s="201"/>
      <c r="AB709" s="201"/>
      <c r="AC709" s="201"/>
      <c r="AD709" s="201"/>
      <c r="AE709" s="200"/>
      <c r="AF709" s="201"/>
      <c r="AG709" s="201"/>
      <c r="AH709" s="201"/>
      <c r="AI709" s="201"/>
      <c r="AJ709" s="200"/>
      <c r="AK709" s="201"/>
      <c r="AL709" s="201"/>
      <c r="AM709" s="201"/>
      <c r="AN709" s="201"/>
      <c r="AO709" s="202"/>
    </row>
    <row r="710" spans="1:41" s="30" customFormat="1" ht="19" customHeight="1">
      <c r="A710" s="198"/>
      <c r="B710" s="198"/>
      <c r="C710" s="198"/>
      <c r="D710" s="198"/>
      <c r="E710" s="199"/>
      <c r="F710" s="200"/>
      <c r="G710" s="201"/>
      <c r="H710" s="201"/>
      <c r="I710" s="201"/>
      <c r="J710" s="201"/>
      <c r="K710" s="200"/>
      <c r="L710" s="201"/>
      <c r="M710" s="201"/>
      <c r="N710" s="201"/>
      <c r="O710" s="201"/>
      <c r="P710" s="200"/>
      <c r="Q710" s="201"/>
      <c r="R710" s="201"/>
      <c r="S710" s="201"/>
      <c r="T710" s="201"/>
      <c r="U710" s="200"/>
      <c r="V710" s="201"/>
      <c r="W710" s="201"/>
      <c r="X710" s="201"/>
      <c r="Y710" s="201"/>
      <c r="Z710" s="200"/>
      <c r="AA710" s="201"/>
      <c r="AB710" s="201"/>
      <c r="AC710" s="201"/>
      <c r="AD710" s="201"/>
      <c r="AE710" s="200"/>
      <c r="AF710" s="201"/>
      <c r="AG710" s="201"/>
      <c r="AH710" s="201"/>
      <c r="AI710" s="201"/>
      <c r="AJ710" s="200"/>
      <c r="AK710" s="201"/>
      <c r="AL710" s="201"/>
      <c r="AM710" s="201"/>
      <c r="AN710" s="201"/>
      <c r="AO710" s="202"/>
    </row>
    <row r="711" spans="1:41" s="30" customFormat="1" ht="19" customHeight="1">
      <c r="A711" s="198"/>
      <c r="B711" s="198"/>
      <c r="C711" s="198"/>
      <c r="D711" s="198"/>
      <c r="E711" s="199"/>
      <c r="F711" s="200"/>
      <c r="G711" s="201"/>
      <c r="H711" s="201"/>
      <c r="I711" s="201"/>
      <c r="J711" s="201"/>
      <c r="K711" s="200"/>
      <c r="L711" s="201"/>
      <c r="M711" s="201"/>
      <c r="N711" s="201"/>
      <c r="O711" s="201"/>
      <c r="P711" s="200"/>
      <c r="Q711" s="201"/>
      <c r="R711" s="201"/>
      <c r="S711" s="201"/>
      <c r="T711" s="201"/>
      <c r="U711" s="200"/>
      <c r="V711" s="201"/>
      <c r="W711" s="201"/>
      <c r="X711" s="201"/>
      <c r="Y711" s="201"/>
      <c r="Z711" s="200"/>
      <c r="AA711" s="201"/>
      <c r="AB711" s="201"/>
      <c r="AC711" s="201"/>
      <c r="AD711" s="201"/>
      <c r="AE711" s="200"/>
      <c r="AF711" s="201"/>
      <c r="AG711" s="201"/>
      <c r="AH711" s="201"/>
      <c r="AI711" s="201"/>
      <c r="AJ711" s="200"/>
      <c r="AK711" s="201"/>
      <c r="AL711" s="201"/>
      <c r="AM711" s="201"/>
      <c r="AN711" s="201"/>
      <c r="AO711" s="202"/>
    </row>
    <row r="712" spans="1:41" s="30" customFormat="1" ht="19" customHeight="1">
      <c r="A712" s="198"/>
      <c r="B712" s="198"/>
      <c r="C712" s="198"/>
      <c r="D712" s="198"/>
      <c r="E712" s="199"/>
      <c r="F712" s="200"/>
      <c r="G712" s="201"/>
      <c r="H712" s="201"/>
      <c r="I712" s="201"/>
      <c r="J712" s="201"/>
      <c r="K712" s="200"/>
      <c r="L712" s="201"/>
      <c r="M712" s="201"/>
      <c r="N712" s="201"/>
      <c r="O712" s="201"/>
      <c r="P712" s="200"/>
      <c r="Q712" s="201"/>
      <c r="R712" s="201"/>
      <c r="S712" s="201"/>
      <c r="T712" s="201"/>
      <c r="U712" s="200"/>
      <c r="V712" s="201"/>
      <c r="W712" s="201"/>
      <c r="X712" s="201"/>
      <c r="Y712" s="201"/>
      <c r="Z712" s="200"/>
      <c r="AA712" s="201"/>
      <c r="AB712" s="201"/>
      <c r="AC712" s="201"/>
      <c r="AD712" s="201"/>
      <c r="AE712" s="200"/>
      <c r="AF712" s="201"/>
      <c r="AG712" s="201"/>
      <c r="AH712" s="201"/>
      <c r="AI712" s="201"/>
      <c r="AJ712" s="200"/>
      <c r="AK712" s="201"/>
      <c r="AL712" s="201"/>
      <c r="AM712" s="201"/>
      <c r="AN712" s="201"/>
      <c r="AO712" s="202"/>
    </row>
    <row r="713" spans="1:41" s="30" customFormat="1" ht="19" customHeight="1">
      <c r="A713" s="198"/>
      <c r="B713" s="198"/>
      <c r="C713" s="198"/>
      <c r="D713" s="198"/>
      <c r="E713" s="199"/>
      <c r="F713" s="200"/>
      <c r="G713" s="201"/>
      <c r="H713" s="201"/>
      <c r="I713" s="201"/>
      <c r="J713" s="201"/>
      <c r="K713" s="200"/>
      <c r="L713" s="201"/>
      <c r="M713" s="201"/>
      <c r="N713" s="201"/>
      <c r="O713" s="201"/>
      <c r="P713" s="200"/>
      <c r="Q713" s="201"/>
      <c r="R713" s="201"/>
      <c r="S713" s="201"/>
      <c r="T713" s="201"/>
      <c r="U713" s="200"/>
      <c r="V713" s="201"/>
      <c r="W713" s="201"/>
      <c r="X713" s="201"/>
      <c r="Y713" s="201"/>
      <c r="Z713" s="200"/>
      <c r="AA713" s="201"/>
      <c r="AB713" s="201"/>
      <c r="AC713" s="201"/>
      <c r="AD713" s="201"/>
      <c r="AE713" s="200"/>
      <c r="AF713" s="201"/>
      <c r="AG713" s="201"/>
      <c r="AH713" s="201"/>
      <c r="AI713" s="201"/>
      <c r="AJ713" s="200"/>
      <c r="AK713" s="201"/>
      <c r="AL713" s="201"/>
      <c r="AM713" s="201"/>
      <c r="AN713" s="201"/>
      <c r="AO713" s="202"/>
    </row>
    <row r="714" spans="1:41" s="30" customFormat="1" ht="19" customHeight="1">
      <c r="A714" s="198"/>
      <c r="B714" s="198"/>
      <c r="C714" s="198"/>
      <c r="D714" s="198"/>
      <c r="E714" s="199"/>
      <c r="F714" s="200"/>
      <c r="G714" s="201"/>
      <c r="H714" s="201"/>
      <c r="I714" s="201"/>
      <c r="J714" s="201"/>
      <c r="K714" s="200"/>
      <c r="L714" s="201"/>
      <c r="M714" s="201"/>
      <c r="N714" s="201"/>
      <c r="O714" s="201"/>
      <c r="P714" s="200"/>
      <c r="Q714" s="201"/>
      <c r="R714" s="201"/>
      <c r="S714" s="201"/>
      <c r="T714" s="201"/>
      <c r="U714" s="200"/>
      <c r="V714" s="201"/>
      <c r="W714" s="201"/>
      <c r="X714" s="201"/>
      <c r="Y714" s="201"/>
      <c r="Z714" s="200"/>
      <c r="AA714" s="201"/>
      <c r="AB714" s="201"/>
      <c r="AC714" s="201"/>
      <c r="AD714" s="201"/>
      <c r="AE714" s="200"/>
      <c r="AF714" s="201"/>
      <c r="AG714" s="201"/>
      <c r="AH714" s="201"/>
      <c r="AI714" s="201"/>
      <c r="AJ714" s="200"/>
      <c r="AK714" s="201"/>
      <c r="AL714" s="201"/>
      <c r="AM714" s="201"/>
      <c r="AN714" s="201"/>
      <c r="AO714" s="202"/>
    </row>
    <row r="715" spans="1:41" s="30" customFormat="1" ht="19" customHeight="1">
      <c r="A715" s="198"/>
      <c r="B715" s="198"/>
      <c r="C715" s="198"/>
      <c r="D715" s="198"/>
      <c r="E715" s="199"/>
      <c r="F715" s="200"/>
      <c r="G715" s="201"/>
      <c r="H715" s="201"/>
      <c r="I715" s="201"/>
      <c r="J715" s="201"/>
      <c r="K715" s="200"/>
      <c r="L715" s="201"/>
      <c r="M715" s="201"/>
      <c r="N715" s="201"/>
      <c r="O715" s="201"/>
      <c r="P715" s="200"/>
      <c r="Q715" s="201"/>
      <c r="R715" s="201"/>
      <c r="S715" s="201"/>
      <c r="T715" s="201"/>
      <c r="U715" s="200"/>
      <c r="V715" s="201"/>
      <c r="W715" s="201"/>
      <c r="X715" s="201"/>
      <c r="Y715" s="201"/>
      <c r="Z715" s="200"/>
      <c r="AA715" s="201"/>
      <c r="AB715" s="201"/>
      <c r="AC715" s="201"/>
      <c r="AD715" s="201"/>
      <c r="AE715" s="200"/>
      <c r="AF715" s="201"/>
      <c r="AG715" s="201"/>
      <c r="AH715" s="201"/>
      <c r="AI715" s="201"/>
      <c r="AJ715" s="200"/>
      <c r="AK715" s="201"/>
      <c r="AL715" s="201"/>
      <c r="AM715" s="201"/>
      <c r="AN715" s="201"/>
      <c r="AO715" s="202"/>
    </row>
    <row r="716" spans="1:41" s="30" customFormat="1" ht="19" customHeight="1">
      <c r="A716" s="198"/>
      <c r="B716" s="198"/>
      <c r="C716" s="198"/>
      <c r="D716" s="198"/>
      <c r="E716" s="199"/>
      <c r="F716" s="200"/>
      <c r="G716" s="201"/>
      <c r="H716" s="201"/>
      <c r="I716" s="201"/>
      <c r="J716" s="201"/>
      <c r="K716" s="200"/>
      <c r="L716" s="201"/>
      <c r="M716" s="201"/>
      <c r="N716" s="201"/>
      <c r="O716" s="201"/>
      <c r="P716" s="200"/>
      <c r="Q716" s="201"/>
      <c r="R716" s="201"/>
      <c r="S716" s="201"/>
      <c r="T716" s="201"/>
      <c r="U716" s="200"/>
      <c r="V716" s="201"/>
      <c r="W716" s="201"/>
      <c r="X716" s="201"/>
      <c r="Y716" s="201"/>
      <c r="Z716" s="200"/>
      <c r="AA716" s="201"/>
      <c r="AB716" s="201"/>
      <c r="AC716" s="201"/>
      <c r="AD716" s="201"/>
      <c r="AE716" s="200"/>
      <c r="AF716" s="201"/>
      <c r="AG716" s="201"/>
      <c r="AH716" s="201"/>
      <c r="AI716" s="201"/>
      <c r="AJ716" s="200"/>
      <c r="AK716" s="201"/>
      <c r="AL716" s="201"/>
      <c r="AM716" s="201"/>
      <c r="AN716" s="201"/>
      <c r="AO716" s="202"/>
    </row>
    <row r="717" spans="1:41" s="30" customFormat="1" ht="19" customHeight="1">
      <c r="A717" s="198"/>
      <c r="B717" s="198"/>
      <c r="C717" s="198"/>
      <c r="D717" s="198"/>
      <c r="E717" s="199"/>
      <c r="F717" s="200"/>
      <c r="G717" s="201"/>
      <c r="H717" s="201"/>
      <c r="I717" s="201"/>
      <c r="J717" s="201"/>
      <c r="K717" s="200"/>
      <c r="L717" s="201"/>
      <c r="M717" s="201"/>
      <c r="N717" s="201"/>
      <c r="O717" s="201"/>
      <c r="P717" s="200"/>
      <c r="Q717" s="201"/>
      <c r="R717" s="201"/>
      <c r="S717" s="201"/>
      <c r="T717" s="201"/>
      <c r="U717" s="200"/>
      <c r="V717" s="201"/>
      <c r="W717" s="201"/>
      <c r="X717" s="201"/>
      <c r="Y717" s="201"/>
      <c r="Z717" s="200"/>
      <c r="AA717" s="201"/>
      <c r="AB717" s="201"/>
      <c r="AC717" s="201"/>
      <c r="AD717" s="201"/>
      <c r="AE717" s="200"/>
      <c r="AF717" s="201"/>
      <c r="AG717" s="201"/>
      <c r="AH717" s="201"/>
      <c r="AI717" s="201"/>
      <c r="AJ717" s="200"/>
      <c r="AK717" s="201"/>
      <c r="AL717" s="201"/>
      <c r="AM717" s="201"/>
      <c r="AN717" s="201"/>
      <c r="AO717" s="202"/>
    </row>
    <row r="718" spans="1:41" s="30" customFormat="1" ht="19" customHeight="1">
      <c r="A718" s="198"/>
      <c r="B718" s="198"/>
      <c r="C718" s="198"/>
      <c r="D718" s="198"/>
      <c r="E718" s="199"/>
      <c r="F718" s="200"/>
      <c r="G718" s="201"/>
      <c r="H718" s="201"/>
      <c r="I718" s="201"/>
      <c r="J718" s="201"/>
      <c r="K718" s="200"/>
      <c r="L718" s="201"/>
      <c r="M718" s="201"/>
      <c r="N718" s="201"/>
      <c r="O718" s="201"/>
      <c r="P718" s="200"/>
      <c r="Q718" s="201"/>
      <c r="R718" s="201"/>
      <c r="S718" s="201"/>
      <c r="T718" s="201"/>
      <c r="U718" s="200"/>
      <c r="V718" s="201"/>
      <c r="W718" s="201"/>
      <c r="X718" s="201"/>
      <c r="Y718" s="201"/>
      <c r="Z718" s="200"/>
      <c r="AA718" s="201"/>
      <c r="AB718" s="201"/>
      <c r="AC718" s="201"/>
      <c r="AD718" s="201"/>
      <c r="AE718" s="200"/>
      <c r="AF718" s="201"/>
      <c r="AG718" s="201"/>
      <c r="AH718" s="201"/>
      <c r="AI718" s="201"/>
      <c r="AJ718" s="200"/>
      <c r="AK718" s="201"/>
      <c r="AL718" s="201"/>
      <c r="AM718" s="201"/>
      <c r="AN718" s="201"/>
      <c r="AO718" s="202"/>
    </row>
    <row r="719" spans="1:41" s="30" customFormat="1" ht="19" customHeight="1">
      <c r="A719" s="198"/>
      <c r="B719" s="198"/>
      <c r="C719" s="198"/>
      <c r="D719" s="198"/>
      <c r="E719" s="199"/>
      <c r="F719" s="200"/>
      <c r="G719" s="201"/>
      <c r="H719" s="201"/>
      <c r="I719" s="201"/>
      <c r="J719" s="201"/>
      <c r="K719" s="200"/>
      <c r="L719" s="201"/>
      <c r="M719" s="201"/>
      <c r="N719" s="201"/>
      <c r="O719" s="201"/>
      <c r="P719" s="200"/>
      <c r="Q719" s="201"/>
      <c r="R719" s="201"/>
      <c r="S719" s="201"/>
      <c r="T719" s="201"/>
      <c r="U719" s="200"/>
      <c r="V719" s="201"/>
      <c r="W719" s="201"/>
      <c r="X719" s="201"/>
      <c r="Y719" s="201"/>
      <c r="Z719" s="200"/>
      <c r="AA719" s="201"/>
      <c r="AB719" s="201"/>
      <c r="AC719" s="201"/>
      <c r="AD719" s="201"/>
      <c r="AE719" s="200"/>
      <c r="AF719" s="201"/>
      <c r="AG719" s="201"/>
      <c r="AH719" s="201"/>
      <c r="AI719" s="201"/>
      <c r="AJ719" s="200"/>
      <c r="AK719" s="201"/>
      <c r="AL719" s="201"/>
      <c r="AM719" s="201"/>
      <c r="AN719" s="201"/>
      <c r="AO719" s="202"/>
    </row>
    <row r="720" spans="1:41" s="30" customFormat="1" ht="19" customHeight="1">
      <c r="A720" s="198"/>
      <c r="B720" s="198"/>
      <c r="C720" s="198"/>
      <c r="D720" s="198"/>
      <c r="E720" s="199"/>
      <c r="F720" s="200"/>
      <c r="G720" s="201"/>
      <c r="H720" s="201"/>
      <c r="I720" s="201"/>
      <c r="J720" s="201"/>
      <c r="K720" s="200"/>
      <c r="L720" s="201"/>
      <c r="M720" s="201"/>
      <c r="N720" s="201"/>
      <c r="O720" s="201"/>
      <c r="P720" s="200"/>
      <c r="Q720" s="201"/>
      <c r="R720" s="201"/>
      <c r="S720" s="201"/>
      <c r="T720" s="201"/>
      <c r="U720" s="200"/>
      <c r="V720" s="201"/>
      <c r="W720" s="201"/>
      <c r="X720" s="201"/>
      <c r="Y720" s="201"/>
      <c r="Z720" s="200"/>
      <c r="AA720" s="201"/>
      <c r="AB720" s="201"/>
      <c r="AC720" s="201"/>
      <c r="AD720" s="201"/>
      <c r="AE720" s="200"/>
      <c r="AF720" s="201"/>
      <c r="AG720" s="201"/>
      <c r="AH720" s="201"/>
      <c r="AI720" s="201"/>
      <c r="AJ720" s="200"/>
      <c r="AK720" s="201"/>
      <c r="AL720" s="201"/>
      <c r="AM720" s="201"/>
      <c r="AN720" s="201"/>
      <c r="AO720" s="202"/>
    </row>
    <row r="721" spans="1:41" s="30" customFormat="1" ht="19" customHeight="1">
      <c r="A721" s="198"/>
      <c r="B721" s="198"/>
      <c r="C721" s="198"/>
      <c r="D721" s="198"/>
      <c r="E721" s="199"/>
      <c r="F721" s="200"/>
      <c r="G721" s="201"/>
      <c r="H721" s="201"/>
      <c r="I721" s="201"/>
      <c r="J721" s="201"/>
      <c r="K721" s="200"/>
      <c r="L721" s="201"/>
      <c r="M721" s="201"/>
      <c r="N721" s="201"/>
      <c r="O721" s="201"/>
      <c r="P721" s="200"/>
      <c r="Q721" s="201"/>
      <c r="R721" s="201"/>
      <c r="S721" s="201"/>
      <c r="T721" s="201"/>
      <c r="U721" s="200"/>
      <c r="V721" s="201"/>
      <c r="W721" s="201"/>
      <c r="X721" s="201"/>
      <c r="Y721" s="201"/>
      <c r="Z721" s="200"/>
      <c r="AA721" s="201"/>
      <c r="AB721" s="201"/>
      <c r="AC721" s="201"/>
      <c r="AD721" s="201"/>
      <c r="AE721" s="200"/>
      <c r="AF721" s="201"/>
      <c r="AG721" s="201"/>
      <c r="AH721" s="201"/>
      <c r="AI721" s="201"/>
      <c r="AJ721" s="200"/>
      <c r="AK721" s="201"/>
      <c r="AL721" s="201"/>
      <c r="AM721" s="201"/>
      <c r="AN721" s="201"/>
      <c r="AO721" s="202"/>
    </row>
    <row r="722" spans="1:41" s="30" customFormat="1" ht="19" customHeight="1">
      <c r="A722" s="198"/>
      <c r="B722" s="198"/>
      <c r="C722" s="198"/>
      <c r="D722" s="198"/>
      <c r="E722" s="199"/>
      <c r="F722" s="200"/>
      <c r="G722" s="201"/>
      <c r="H722" s="201"/>
      <c r="I722" s="201"/>
      <c r="J722" s="201"/>
      <c r="K722" s="200"/>
      <c r="L722" s="201"/>
      <c r="M722" s="201"/>
      <c r="N722" s="201"/>
      <c r="O722" s="201"/>
      <c r="P722" s="200"/>
      <c r="Q722" s="201"/>
      <c r="R722" s="201"/>
      <c r="S722" s="201"/>
      <c r="T722" s="201"/>
      <c r="U722" s="200"/>
      <c r="V722" s="201"/>
      <c r="W722" s="201"/>
      <c r="X722" s="201"/>
      <c r="Y722" s="201"/>
      <c r="Z722" s="200"/>
      <c r="AA722" s="201"/>
      <c r="AB722" s="201"/>
      <c r="AC722" s="201"/>
      <c r="AD722" s="201"/>
      <c r="AE722" s="200"/>
      <c r="AF722" s="201"/>
      <c r="AG722" s="201"/>
      <c r="AH722" s="201"/>
      <c r="AI722" s="201"/>
      <c r="AJ722" s="200"/>
      <c r="AK722" s="201"/>
      <c r="AL722" s="201"/>
      <c r="AM722" s="201"/>
      <c r="AN722" s="201"/>
      <c r="AO722" s="202"/>
    </row>
    <row r="723" spans="1:41" s="30" customFormat="1" ht="19" customHeight="1">
      <c r="A723" s="198"/>
      <c r="B723" s="198"/>
      <c r="C723" s="198"/>
      <c r="D723" s="198"/>
      <c r="E723" s="199"/>
      <c r="F723" s="200"/>
      <c r="G723" s="201"/>
      <c r="H723" s="201"/>
      <c r="I723" s="201"/>
      <c r="J723" s="201"/>
      <c r="K723" s="200"/>
      <c r="L723" s="201"/>
      <c r="M723" s="201"/>
      <c r="N723" s="201"/>
      <c r="O723" s="201"/>
      <c r="P723" s="200"/>
      <c r="Q723" s="201"/>
      <c r="R723" s="201"/>
      <c r="S723" s="201"/>
      <c r="T723" s="201"/>
      <c r="U723" s="200"/>
      <c r="V723" s="201"/>
      <c r="W723" s="201"/>
      <c r="X723" s="201"/>
      <c r="Y723" s="201"/>
      <c r="Z723" s="200"/>
      <c r="AA723" s="201"/>
      <c r="AB723" s="201"/>
      <c r="AC723" s="201"/>
      <c r="AD723" s="201"/>
      <c r="AE723" s="200"/>
      <c r="AF723" s="201"/>
      <c r="AG723" s="201"/>
      <c r="AH723" s="201"/>
      <c r="AI723" s="201"/>
      <c r="AJ723" s="200"/>
      <c r="AK723" s="201"/>
      <c r="AL723" s="201"/>
      <c r="AM723" s="201"/>
      <c r="AN723" s="201"/>
      <c r="AO723" s="202"/>
    </row>
    <row r="724" spans="1:41" s="30" customFormat="1" ht="19" customHeight="1">
      <c r="A724" s="198"/>
      <c r="B724" s="198"/>
      <c r="C724" s="198"/>
      <c r="D724" s="198"/>
      <c r="E724" s="199"/>
      <c r="F724" s="200"/>
      <c r="G724" s="201"/>
      <c r="H724" s="201"/>
      <c r="I724" s="201"/>
      <c r="J724" s="201"/>
      <c r="K724" s="200"/>
      <c r="L724" s="201"/>
      <c r="M724" s="201"/>
      <c r="N724" s="201"/>
      <c r="O724" s="201"/>
      <c r="P724" s="200"/>
      <c r="Q724" s="201"/>
      <c r="R724" s="201"/>
      <c r="S724" s="201"/>
      <c r="T724" s="201"/>
      <c r="U724" s="200"/>
      <c r="V724" s="201"/>
      <c r="W724" s="201"/>
      <c r="X724" s="201"/>
      <c r="Y724" s="201"/>
      <c r="Z724" s="200"/>
      <c r="AA724" s="201"/>
      <c r="AB724" s="201"/>
      <c r="AC724" s="201"/>
      <c r="AD724" s="201"/>
      <c r="AE724" s="200"/>
      <c r="AF724" s="201"/>
      <c r="AG724" s="201"/>
      <c r="AH724" s="201"/>
      <c r="AI724" s="201"/>
      <c r="AJ724" s="200"/>
      <c r="AK724" s="201"/>
      <c r="AL724" s="201"/>
      <c r="AM724" s="201"/>
      <c r="AN724" s="201"/>
      <c r="AO724" s="202"/>
    </row>
    <row r="725" spans="1:41" s="30" customFormat="1" ht="19" customHeight="1">
      <c r="A725" s="198"/>
      <c r="B725" s="198"/>
      <c r="C725" s="198"/>
      <c r="D725" s="198"/>
      <c r="E725" s="199"/>
      <c r="F725" s="200"/>
      <c r="G725" s="201"/>
      <c r="H725" s="201"/>
      <c r="I725" s="201"/>
      <c r="J725" s="201"/>
      <c r="K725" s="200"/>
      <c r="L725" s="201"/>
      <c r="M725" s="201"/>
      <c r="N725" s="201"/>
      <c r="O725" s="201"/>
      <c r="P725" s="200"/>
      <c r="Q725" s="201"/>
      <c r="R725" s="201"/>
      <c r="S725" s="201"/>
      <c r="T725" s="201"/>
      <c r="U725" s="200"/>
      <c r="V725" s="201"/>
      <c r="W725" s="201"/>
      <c r="X725" s="201"/>
      <c r="Y725" s="201"/>
      <c r="Z725" s="200"/>
      <c r="AA725" s="201"/>
      <c r="AB725" s="201"/>
      <c r="AC725" s="201"/>
      <c r="AD725" s="201"/>
      <c r="AE725" s="200"/>
      <c r="AF725" s="201"/>
      <c r="AG725" s="201"/>
      <c r="AH725" s="201"/>
      <c r="AI725" s="201"/>
      <c r="AJ725" s="200"/>
      <c r="AK725" s="201"/>
      <c r="AL725" s="201"/>
      <c r="AM725" s="201"/>
      <c r="AN725" s="201"/>
      <c r="AO725" s="202"/>
    </row>
    <row r="726" spans="1:41" s="30" customFormat="1" ht="19" customHeight="1">
      <c r="A726" s="198"/>
      <c r="B726" s="198"/>
      <c r="C726" s="198"/>
      <c r="D726" s="198"/>
      <c r="E726" s="199"/>
      <c r="F726" s="200"/>
      <c r="G726" s="201"/>
      <c r="H726" s="201"/>
      <c r="I726" s="201"/>
      <c r="J726" s="201"/>
      <c r="K726" s="200"/>
      <c r="L726" s="201"/>
      <c r="M726" s="201"/>
      <c r="N726" s="201"/>
      <c r="O726" s="201"/>
      <c r="P726" s="200"/>
      <c r="Q726" s="201"/>
      <c r="R726" s="201"/>
      <c r="S726" s="201"/>
      <c r="T726" s="201"/>
      <c r="U726" s="200"/>
      <c r="V726" s="201"/>
      <c r="W726" s="201"/>
      <c r="X726" s="201"/>
      <c r="Y726" s="201"/>
      <c r="Z726" s="200"/>
      <c r="AA726" s="201"/>
      <c r="AB726" s="201"/>
      <c r="AC726" s="201"/>
      <c r="AD726" s="201"/>
      <c r="AE726" s="200"/>
      <c r="AF726" s="201"/>
      <c r="AG726" s="201"/>
      <c r="AH726" s="201"/>
      <c r="AI726" s="201"/>
      <c r="AJ726" s="200"/>
      <c r="AK726" s="201"/>
      <c r="AL726" s="201"/>
      <c r="AM726" s="201"/>
      <c r="AN726" s="201"/>
      <c r="AO726" s="202"/>
    </row>
    <row r="727" spans="1:41" s="30" customFormat="1" ht="19" customHeight="1">
      <c r="A727" s="198"/>
      <c r="B727" s="198"/>
      <c r="C727" s="198"/>
      <c r="D727" s="198"/>
      <c r="E727" s="199"/>
      <c r="F727" s="200"/>
      <c r="G727" s="201"/>
      <c r="H727" s="201"/>
      <c r="I727" s="201"/>
      <c r="J727" s="201"/>
      <c r="K727" s="200"/>
      <c r="L727" s="201"/>
      <c r="M727" s="201"/>
      <c r="N727" s="201"/>
      <c r="O727" s="201"/>
      <c r="P727" s="200"/>
      <c r="Q727" s="201"/>
      <c r="R727" s="201"/>
      <c r="S727" s="201"/>
      <c r="T727" s="201"/>
      <c r="U727" s="200"/>
      <c r="V727" s="201"/>
      <c r="W727" s="201"/>
      <c r="X727" s="201"/>
      <c r="Y727" s="201"/>
      <c r="Z727" s="200"/>
      <c r="AA727" s="201"/>
      <c r="AB727" s="201"/>
      <c r="AC727" s="201"/>
      <c r="AD727" s="201"/>
      <c r="AE727" s="200"/>
      <c r="AF727" s="201"/>
      <c r="AG727" s="201"/>
      <c r="AH727" s="201"/>
      <c r="AI727" s="201"/>
      <c r="AJ727" s="200"/>
      <c r="AK727" s="201"/>
      <c r="AL727" s="201"/>
      <c r="AM727" s="201"/>
      <c r="AN727" s="201"/>
      <c r="AO727" s="202"/>
    </row>
    <row r="728" spans="1:41" s="30" customFormat="1" ht="19" customHeight="1">
      <c r="A728" s="198"/>
      <c r="B728" s="198"/>
      <c r="C728" s="198"/>
      <c r="D728" s="198"/>
      <c r="E728" s="199"/>
      <c r="F728" s="200"/>
      <c r="G728" s="201"/>
      <c r="H728" s="201"/>
      <c r="I728" s="201"/>
      <c r="J728" s="201"/>
      <c r="K728" s="200"/>
      <c r="L728" s="201"/>
      <c r="M728" s="201"/>
      <c r="N728" s="201"/>
      <c r="O728" s="201"/>
      <c r="P728" s="200"/>
      <c r="Q728" s="201"/>
      <c r="R728" s="201"/>
      <c r="S728" s="201"/>
      <c r="T728" s="201"/>
      <c r="U728" s="200"/>
      <c r="V728" s="201"/>
      <c r="W728" s="201"/>
      <c r="X728" s="201"/>
      <c r="Y728" s="201"/>
      <c r="Z728" s="200"/>
      <c r="AA728" s="201"/>
      <c r="AB728" s="201"/>
      <c r="AC728" s="201"/>
      <c r="AD728" s="201"/>
      <c r="AE728" s="200"/>
      <c r="AF728" s="201"/>
      <c r="AG728" s="201"/>
      <c r="AH728" s="201"/>
      <c r="AI728" s="201"/>
      <c r="AJ728" s="200"/>
      <c r="AK728" s="201"/>
      <c r="AL728" s="201"/>
      <c r="AM728" s="201"/>
      <c r="AN728" s="201"/>
      <c r="AO728" s="202"/>
    </row>
    <row r="729" spans="1:41" s="30" customFormat="1" ht="19" customHeight="1">
      <c r="A729" s="198"/>
      <c r="B729" s="198"/>
      <c r="C729" s="198"/>
      <c r="D729" s="198"/>
      <c r="E729" s="199"/>
      <c r="F729" s="200"/>
      <c r="G729" s="201"/>
      <c r="H729" s="201"/>
      <c r="I729" s="201"/>
      <c r="J729" s="201"/>
      <c r="K729" s="200"/>
      <c r="L729" s="201"/>
      <c r="M729" s="201"/>
      <c r="N729" s="201"/>
      <c r="O729" s="201"/>
      <c r="P729" s="200"/>
      <c r="Q729" s="201"/>
      <c r="R729" s="201"/>
      <c r="S729" s="201"/>
      <c r="T729" s="201"/>
      <c r="U729" s="200"/>
      <c r="V729" s="201"/>
      <c r="W729" s="201"/>
      <c r="X729" s="201"/>
      <c r="Y729" s="201"/>
      <c r="Z729" s="200"/>
      <c r="AA729" s="201"/>
      <c r="AB729" s="201"/>
      <c r="AC729" s="201"/>
      <c r="AD729" s="201"/>
      <c r="AE729" s="200"/>
      <c r="AF729" s="201"/>
      <c r="AG729" s="201"/>
      <c r="AH729" s="201"/>
      <c r="AI729" s="201"/>
      <c r="AJ729" s="200"/>
      <c r="AK729" s="201"/>
      <c r="AL729" s="201"/>
      <c r="AM729" s="201"/>
      <c r="AN729" s="201"/>
      <c r="AO729" s="202"/>
    </row>
    <row r="730" spans="1:41" s="30" customFormat="1" ht="19" customHeight="1">
      <c r="A730" s="198"/>
      <c r="B730" s="198"/>
      <c r="C730" s="198"/>
      <c r="D730" s="198"/>
      <c r="E730" s="199"/>
      <c r="F730" s="200"/>
      <c r="G730" s="201"/>
      <c r="H730" s="201"/>
      <c r="I730" s="201"/>
      <c r="J730" s="201"/>
      <c r="K730" s="200"/>
      <c r="L730" s="201"/>
      <c r="M730" s="201"/>
      <c r="N730" s="201"/>
      <c r="O730" s="201"/>
      <c r="P730" s="200"/>
      <c r="Q730" s="201"/>
      <c r="R730" s="201"/>
      <c r="S730" s="201"/>
      <c r="T730" s="201"/>
      <c r="U730" s="200"/>
      <c r="V730" s="201"/>
      <c r="W730" s="201"/>
      <c r="X730" s="201"/>
      <c r="Y730" s="201"/>
      <c r="Z730" s="200"/>
      <c r="AA730" s="201"/>
      <c r="AB730" s="201"/>
      <c r="AC730" s="201"/>
      <c r="AD730" s="201"/>
      <c r="AE730" s="200"/>
      <c r="AF730" s="201"/>
      <c r="AG730" s="201"/>
      <c r="AH730" s="201"/>
      <c r="AI730" s="201"/>
      <c r="AJ730" s="200"/>
      <c r="AK730" s="201"/>
      <c r="AL730" s="201"/>
      <c r="AM730" s="201"/>
      <c r="AN730" s="201"/>
      <c r="AO730" s="202"/>
    </row>
    <row r="731" spans="1:41" s="30" customFormat="1" ht="19" customHeight="1">
      <c r="A731" s="198"/>
      <c r="B731" s="198"/>
      <c r="C731" s="198"/>
      <c r="D731" s="198"/>
      <c r="E731" s="199"/>
      <c r="F731" s="200"/>
      <c r="G731" s="201"/>
      <c r="H731" s="201"/>
      <c r="I731" s="201"/>
      <c r="J731" s="201"/>
      <c r="K731" s="200"/>
      <c r="L731" s="201"/>
      <c r="M731" s="201"/>
      <c r="N731" s="201"/>
      <c r="O731" s="201"/>
      <c r="P731" s="200"/>
      <c r="Q731" s="201"/>
      <c r="R731" s="201"/>
      <c r="S731" s="201"/>
      <c r="T731" s="201"/>
      <c r="U731" s="200"/>
      <c r="V731" s="201"/>
      <c r="W731" s="201"/>
      <c r="X731" s="201"/>
      <c r="Y731" s="201"/>
      <c r="Z731" s="200"/>
      <c r="AA731" s="201"/>
      <c r="AB731" s="201"/>
      <c r="AC731" s="201"/>
      <c r="AD731" s="201"/>
      <c r="AE731" s="200"/>
      <c r="AF731" s="201"/>
      <c r="AG731" s="201"/>
      <c r="AH731" s="201"/>
      <c r="AI731" s="201"/>
      <c r="AJ731" s="200"/>
      <c r="AK731" s="201"/>
      <c r="AL731" s="201"/>
      <c r="AM731" s="201"/>
      <c r="AN731" s="201"/>
      <c r="AO731" s="202"/>
    </row>
    <row r="732" spans="1:41" s="30" customFormat="1" ht="19" customHeight="1">
      <c r="A732" s="198"/>
      <c r="B732" s="198"/>
      <c r="C732" s="198"/>
      <c r="D732" s="198"/>
      <c r="E732" s="199"/>
      <c r="F732" s="200"/>
      <c r="G732" s="201"/>
      <c r="H732" s="201"/>
      <c r="I732" s="201"/>
      <c r="J732" s="201"/>
      <c r="K732" s="200"/>
      <c r="L732" s="201"/>
      <c r="M732" s="201"/>
      <c r="N732" s="201"/>
      <c r="O732" s="201"/>
      <c r="P732" s="200"/>
      <c r="Q732" s="201"/>
      <c r="R732" s="201"/>
      <c r="S732" s="201"/>
      <c r="T732" s="201"/>
      <c r="U732" s="200"/>
      <c r="V732" s="201"/>
      <c r="W732" s="201"/>
      <c r="X732" s="201"/>
      <c r="Y732" s="201"/>
      <c r="Z732" s="200"/>
      <c r="AA732" s="201"/>
      <c r="AB732" s="201"/>
      <c r="AC732" s="201"/>
      <c r="AD732" s="201"/>
      <c r="AE732" s="200"/>
      <c r="AF732" s="201"/>
      <c r="AG732" s="201"/>
      <c r="AH732" s="201"/>
      <c r="AI732" s="201"/>
      <c r="AJ732" s="200"/>
      <c r="AK732" s="201"/>
      <c r="AL732" s="201"/>
      <c r="AM732" s="201"/>
      <c r="AN732" s="201"/>
      <c r="AO732" s="202"/>
    </row>
    <row r="733" spans="1:41" s="30" customFormat="1" ht="19" customHeight="1">
      <c r="A733" s="198"/>
      <c r="B733" s="198"/>
      <c r="C733" s="198"/>
      <c r="D733" s="198"/>
      <c r="E733" s="199"/>
      <c r="F733" s="200"/>
      <c r="G733" s="201"/>
      <c r="H733" s="201"/>
      <c r="I733" s="201"/>
      <c r="J733" s="201"/>
      <c r="K733" s="200"/>
      <c r="L733" s="201"/>
      <c r="M733" s="201"/>
      <c r="N733" s="201"/>
      <c r="O733" s="201"/>
      <c r="P733" s="200"/>
      <c r="Q733" s="201"/>
      <c r="R733" s="201"/>
      <c r="S733" s="201"/>
      <c r="T733" s="201"/>
      <c r="U733" s="200"/>
      <c r="V733" s="201"/>
      <c r="W733" s="201"/>
      <c r="X733" s="201"/>
      <c r="Y733" s="201"/>
      <c r="Z733" s="200"/>
      <c r="AA733" s="201"/>
      <c r="AB733" s="201"/>
      <c r="AC733" s="201"/>
      <c r="AD733" s="201"/>
      <c r="AE733" s="200"/>
      <c r="AF733" s="201"/>
      <c r="AG733" s="201"/>
      <c r="AH733" s="201"/>
      <c r="AI733" s="201"/>
      <c r="AJ733" s="200"/>
      <c r="AK733" s="201"/>
      <c r="AL733" s="201"/>
      <c r="AM733" s="201"/>
      <c r="AN733" s="201"/>
      <c r="AO733" s="202"/>
    </row>
    <row r="734" spans="1:41" s="30" customFormat="1" ht="19" customHeight="1">
      <c r="A734" s="198"/>
      <c r="B734" s="198"/>
      <c r="C734" s="198"/>
      <c r="D734" s="198"/>
      <c r="E734" s="199"/>
      <c r="F734" s="200"/>
      <c r="G734" s="201"/>
      <c r="H734" s="201"/>
      <c r="I734" s="201"/>
      <c r="J734" s="201"/>
      <c r="K734" s="200"/>
      <c r="L734" s="201"/>
      <c r="M734" s="201"/>
      <c r="N734" s="201"/>
      <c r="O734" s="201"/>
      <c r="P734" s="200"/>
      <c r="Q734" s="201"/>
      <c r="R734" s="201"/>
      <c r="S734" s="201"/>
      <c r="T734" s="201"/>
      <c r="U734" s="200"/>
      <c r="V734" s="201"/>
      <c r="W734" s="201"/>
      <c r="X734" s="201"/>
      <c r="Y734" s="201"/>
      <c r="Z734" s="200"/>
      <c r="AA734" s="201"/>
      <c r="AB734" s="201"/>
      <c r="AC734" s="201"/>
      <c r="AD734" s="201"/>
      <c r="AE734" s="200"/>
      <c r="AF734" s="201"/>
      <c r="AG734" s="201"/>
      <c r="AH734" s="201"/>
      <c r="AI734" s="201"/>
      <c r="AJ734" s="200"/>
      <c r="AK734" s="201"/>
      <c r="AL734" s="201"/>
      <c r="AM734" s="201"/>
      <c r="AN734" s="201"/>
      <c r="AO734" s="202"/>
    </row>
    <row r="735" spans="1:41" s="30" customFormat="1" ht="19" customHeight="1">
      <c r="A735" s="198"/>
      <c r="B735" s="198"/>
      <c r="C735" s="198"/>
      <c r="D735" s="198"/>
      <c r="E735" s="199"/>
      <c r="F735" s="200"/>
      <c r="G735" s="201"/>
      <c r="H735" s="201"/>
      <c r="I735" s="201"/>
      <c r="J735" s="201"/>
      <c r="K735" s="200"/>
      <c r="L735" s="201"/>
      <c r="M735" s="201"/>
      <c r="N735" s="201"/>
      <c r="O735" s="201"/>
      <c r="P735" s="200"/>
      <c r="Q735" s="201"/>
      <c r="R735" s="201"/>
      <c r="S735" s="201"/>
      <c r="T735" s="201"/>
      <c r="U735" s="200"/>
      <c r="V735" s="201"/>
      <c r="W735" s="201"/>
      <c r="X735" s="201"/>
      <c r="Y735" s="201"/>
      <c r="Z735" s="200"/>
      <c r="AA735" s="201"/>
      <c r="AB735" s="201"/>
      <c r="AC735" s="201"/>
      <c r="AD735" s="201"/>
      <c r="AE735" s="200"/>
      <c r="AF735" s="201"/>
      <c r="AG735" s="201"/>
      <c r="AH735" s="201"/>
      <c r="AI735" s="201"/>
      <c r="AJ735" s="200"/>
      <c r="AK735" s="201"/>
      <c r="AL735" s="201"/>
      <c r="AM735" s="201"/>
      <c r="AN735" s="201"/>
      <c r="AO735" s="202"/>
    </row>
    <row r="736" spans="1:41" s="30" customFormat="1" ht="19" customHeight="1">
      <c r="A736" s="198"/>
      <c r="B736" s="198"/>
      <c r="C736" s="198"/>
      <c r="D736" s="198"/>
      <c r="E736" s="199"/>
      <c r="F736" s="200"/>
      <c r="G736" s="201"/>
      <c r="H736" s="201"/>
      <c r="I736" s="201"/>
      <c r="J736" s="201"/>
      <c r="K736" s="200"/>
      <c r="L736" s="201"/>
      <c r="M736" s="201"/>
      <c r="N736" s="201"/>
      <c r="O736" s="201"/>
      <c r="P736" s="200"/>
      <c r="Q736" s="201"/>
      <c r="R736" s="201"/>
      <c r="S736" s="201"/>
      <c r="T736" s="201"/>
      <c r="U736" s="200"/>
      <c r="V736" s="201"/>
      <c r="W736" s="201"/>
      <c r="X736" s="201"/>
      <c r="Y736" s="201"/>
      <c r="Z736" s="200"/>
      <c r="AA736" s="201"/>
      <c r="AB736" s="201"/>
      <c r="AC736" s="201"/>
      <c r="AD736" s="201"/>
      <c r="AE736" s="200"/>
      <c r="AF736" s="201"/>
      <c r="AG736" s="201"/>
      <c r="AH736" s="201"/>
      <c r="AI736" s="201"/>
      <c r="AJ736" s="200"/>
      <c r="AK736" s="201"/>
      <c r="AL736" s="201"/>
      <c r="AM736" s="201"/>
      <c r="AN736" s="201"/>
      <c r="AO736" s="202"/>
    </row>
    <row r="737" spans="1:41" s="30" customFormat="1" ht="19" customHeight="1">
      <c r="A737" s="198"/>
      <c r="B737" s="198"/>
      <c r="C737" s="198"/>
      <c r="D737" s="198"/>
      <c r="E737" s="199"/>
      <c r="F737" s="200"/>
      <c r="G737" s="201"/>
      <c r="H737" s="201"/>
      <c r="I737" s="201"/>
      <c r="J737" s="201"/>
      <c r="K737" s="200"/>
      <c r="L737" s="201"/>
      <c r="M737" s="201"/>
      <c r="N737" s="201"/>
      <c r="O737" s="201"/>
      <c r="P737" s="200"/>
      <c r="Q737" s="201"/>
      <c r="R737" s="201"/>
      <c r="S737" s="201"/>
      <c r="T737" s="201"/>
      <c r="U737" s="200"/>
      <c r="V737" s="201"/>
      <c r="W737" s="201"/>
      <c r="X737" s="201"/>
      <c r="Y737" s="201"/>
      <c r="Z737" s="200"/>
      <c r="AA737" s="201"/>
      <c r="AB737" s="201"/>
      <c r="AC737" s="201"/>
      <c r="AD737" s="201"/>
      <c r="AE737" s="200"/>
      <c r="AF737" s="201"/>
      <c r="AG737" s="201"/>
      <c r="AH737" s="201"/>
      <c r="AI737" s="201"/>
      <c r="AJ737" s="200"/>
      <c r="AK737" s="201"/>
      <c r="AL737" s="201"/>
      <c r="AM737" s="201"/>
      <c r="AN737" s="201"/>
      <c r="AO737" s="202"/>
    </row>
    <row r="738" spans="1:41" s="30" customFormat="1" ht="19" customHeight="1">
      <c r="A738" s="198"/>
      <c r="B738" s="198"/>
      <c r="C738" s="198"/>
      <c r="D738" s="198"/>
      <c r="E738" s="199"/>
      <c r="F738" s="200"/>
      <c r="G738" s="201"/>
      <c r="H738" s="201"/>
      <c r="I738" s="201"/>
      <c r="J738" s="201"/>
      <c r="K738" s="200"/>
      <c r="L738" s="201"/>
      <c r="M738" s="201"/>
      <c r="N738" s="201"/>
      <c r="O738" s="201"/>
      <c r="P738" s="200"/>
      <c r="Q738" s="201"/>
      <c r="R738" s="201"/>
      <c r="S738" s="201"/>
      <c r="T738" s="201"/>
      <c r="U738" s="200"/>
      <c r="V738" s="201"/>
      <c r="W738" s="201"/>
      <c r="X738" s="201"/>
      <c r="Y738" s="201"/>
      <c r="Z738" s="200"/>
      <c r="AA738" s="201"/>
      <c r="AB738" s="201"/>
      <c r="AC738" s="201"/>
      <c r="AD738" s="201"/>
      <c r="AE738" s="200"/>
      <c r="AF738" s="201"/>
      <c r="AG738" s="201"/>
      <c r="AH738" s="201"/>
      <c r="AI738" s="201"/>
      <c r="AJ738" s="200"/>
      <c r="AK738" s="201"/>
      <c r="AL738" s="201"/>
      <c r="AM738" s="201"/>
      <c r="AN738" s="201"/>
      <c r="AO738" s="202"/>
    </row>
    <row r="739" spans="1:41" s="30" customFormat="1" ht="19" customHeight="1">
      <c r="A739" s="198"/>
      <c r="B739" s="198"/>
      <c r="C739" s="198"/>
      <c r="D739" s="198"/>
      <c r="E739" s="199"/>
      <c r="F739" s="200"/>
      <c r="G739" s="201"/>
      <c r="H739" s="201"/>
      <c r="I739" s="201"/>
      <c r="J739" s="201"/>
      <c r="K739" s="200"/>
      <c r="L739" s="201"/>
      <c r="M739" s="201"/>
      <c r="N739" s="201"/>
      <c r="O739" s="201"/>
      <c r="P739" s="200"/>
      <c r="Q739" s="201"/>
      <c r="R739" s="201"/>
      <c r="S739" s="201"/>
      <c r="T739" s="201"/>
      <c r="U739" s="200"/>
      <c r="V739" s="201"/>
      <c r="W739" s="201"/>
      <c r="X739" s="201"/>
      <c r="Y739" s="201"/>
      <c r="Z739" s="200"/>
      <c r="AA739" s="201"/>
      <c r="AB739" s="201"/>
      <c r="AC739" s="201"/>
      <c r="AD739" s="201"/>
      <c r="AE739" s="200"/>
      <c r="AF739" s="201"/>
      <c r="AG739" s="201"/>
      <c r="AH739" s="201"/>
      <c r="AI739" s="201"/>
      <c r="AJ739" s="200"/>
      <c r="AK739" s="201"/>
      <c r="AL739" s="201"/>
      <c r="AM739" s="201"/>
      <c r="AN739" s="201"/>
      <c r="AO739" s="202"/>
    </row>
    <row r="740" spans="1:41" s="30" customFormat="1" ht="19" customHeight="1">
      <c r="A740" s="198"/>
      <c r="B740" s="198"/>
      <c r="C740" s="198"/>
      <c r="D740" s="198"/>
      <c r="E740" s="199"/>
      <c r="F740" s="200"/>
      <c r="G740" s="201"/>
      <c r="H740" s="201"/>
      <c r="I740" s="201"/>
      <c r="J740" s="201"/>
      <c r="K740" s="200"/>
      <c r="L740" s="201"/>
      <c r="M740" s="201"/>
      <c r="N740" s="201"/>
      <c r="O740" s="201"/>
      <c r="P740" s="200"/>
      <c r="Q740" s="201"/>
      <c r="R740" s="201"/>
      <c r="S740" s="201"/>
      <c r="T740" s="201"/>
      <c r="U740" s="200"/>
      <c r="V740" s="201"/>
      <c r="W740" s="201"/>
      <c r="X740" s="201"/>
      <c r="Y740" s="201"/>
      <c r="Z740" s="200"/>
      <c r="AA740" s="201"/>
      <c r="AB740" s="201"/>
      <c r="AC740" s="201"/>
      <c r="AD740" s="201"/>
      <c r="AE740" s="200"/>
      <c r="AF740" s="201"/>
      <c r="AG740" s="201"/>
      <c r="AH740" s="201"/>
      <c r="AI740" s="201"/>
      <c r="AJ740" s="200"/>
      <c r="AK740" s="201"/>
      <c r="AL740" s="201"/>
      <c r="AM740" s="201"/>
      <c r="AN740" s="201"/>
      <c r="AO740" s="202"/>
    </row>
    <row r="741" spans="1:41" s="30" customFormat="1" ht="19" customHeight="1">
      <c r="A741" s="198"/>
      <c r="B741" s="198"/>
      <c r="C741" s="198"/>
      <c r="D741" s="198"/>
      <c r="E741" s="199"/>
      <c r="F741" s="200"/>
      <c r="G741" s="201"/>
      <c r="H741" s="201"/>
      <c r="I741" s="201"/>
      <c r="J741" s="201"/>
      <c r="K741" s="200"/>
      <c r="L741" s="201"/>
      <c r="M741" s="201"/>
      <c r="N741" s="201"/>
      <c r="O741" s="201"/>
      <c r="P741" s="200"/>
      <c r="Q741" s="201"/>
      <c r="R741" s="201"/>
      <c r="S741" s="201"/>
      <c r="T741" s="201"/>
      <c r="U741" s="200"/>
      <c r="V741" s="201"/>
      <c r="W741" s="201"/>
      <c r="X741" s="201"/>
      <c r="Y741" s="201"/>
      <c r="Z741" s="200"/>
      <c r="AA741" s="201"/>
      <c r="AB741" s="201"/>
      <c r="AC741" s="201"/>
      <c r="AD741" s="201"/>
      <c r="AE741" s="200"/>
      <c r="AF741" s="201"/>
      <c r="AG741" s="201"/>
      <c r="AH741" s="201"/>
      <c r="AI741" s="201"/>
      <c r="AJ741" s="200"/>
      <c r="AK741" s="201"/>
      <c r="AL741" s="201"/>
      <c r="AM741" s="201"/>
      <c r="AN741" s="201"/>
      <c r="AO741" s="202"/>
    </row>
    <row r="742" spans="1:41" s="30" customFormat="1" ht="19" customHeight="1">
      <c r="A742" s="198"/>
      <c r="B742" s="198"/>
      <c r="C742" s="198"/>
      <c r="D742" s="198"/>
      <c r="E742" s="199"/>
      <c r="F742" s="200"/>
      <c r="G742" s="201"/>
      <c r="H742" s="201"/>
      <c r="I742" s="201"/>
      <c r="J742" s="201"/>
      <c r="K742" s="200"/>
      <c r="L742" s="201"/>
      <c r="M742" s="201"/>
      <c r="N742" s="201"/>
      <c r="O742" s="201"/>
      <c r="P742" s="200"/>
      <c r="Q742" s="201"/>
      <c r="R742" s="201"/>
      <c r="S742" s="201"/>
      <c r="T742" s="201"/>
      <c r="U742" s="200"/>
      <c r="V742" s="201"/>
      <c r="W742" s="201"/>
      <c r="X742" s="201"/>
      <c r="Y742" s="201"/>
      <c r="Z742" s="200"/>
      <c r="AA742" s="201"/>
      <c r="AB742" s="201"/>
      <c r="AC742" s="201"/>
      <c r="AD742" s="201"/>
      <c r="AE742" s="200"/>
      <c r="AF742" s="201"/>
      <c r="AG742" s="201"/>
      <c r="AH742" s="201"/>
      <c r="AI742" s="201"/>
      <c r="AJ742" s="200"/>
      <c r="AK742" s="201"/>
      <c r="AL742" s="201"/>
      <c r="AM742" s="201"/>
      <c r="AN742" s="201"/>
      <c r="AO742" s="202"/>
    </row>
    <row r="743" spans="1:41" s="30" customFormat="1" ht="19" customHeight="1">
      <c r="A743" s="198"/>
      <c r="B743" s="198"/>
      <c r="C743" s="198"/>
      <c r="D743" s="198"/>
      <c r="E743" s="199"/>
      <c r="F743" s="200"/>
      <c r="G743" s="201"/>
      <c r="H743" s="201"/>
      <c r="I743" s="201"/>
      <c r="J743" s="201"/>
      <c r="K743" s="200"/>
      <c r="L743" s="201"/>
      <c r="M743" s="201"/>
      <c r="N743" s="201"/>
      <c r="O743" s="201"/>
      <c r="P743" s="200"/>
      <c r="Q743" s="201"/>
      <c r="R743" s="201"/>
      <c r="S743" s="201"/>
      <c r="T743" s="201"/>
      <c r="U743" s="200"/>
      <c r="V743" s="201"/>
      <c r="W743" s="201"/>
      <c r="X743" s="201"/>
      <c r="Y743" s="201"/>
      <c r="Z743" s="200"/>
      <c r="AA743" s="201"/>
      <c r="AB743" s="201"/>
      <c r="AC743" s="201"/>
      <c r="AD743" s="201"/>
      <c r="AE743" s="200"/>
      <c r="AF743" s="201"/>
      <c r="AG743" s="201"/>
      <c r="AH743" s="201"/>
      <c r="AI743" s="201"/>
      <c r="AJ743" s="200"/>
      <c r="AK743" s="201"/>
      <c r="AL743" s="201"/>
      <c r="AM743" s="201"/>
      <c r="AN743" s="201"/>
      <c r="AO743" s="202"/>
    </row>
    <row r="744" spans="1:41" s="30" customFormat="1" ht="19" customHeight="1">
      <c r="A744" s="198"/>
      <c r="B744" s="198"/>
      <c r="C744" s="198"/>
      <c r="D744" s="198"/>
      <c r="E744" s="199"/>
      <c r="F744" s="200"/>
      <c r="G744" s="201"/>
      <c r="H744" s="201"/>
      <c r="I744" s="201"/>
      <c r="J744" s="201"/>
      <c r="K744" s="200"/>
      <c r="L744" s="201"/>
      <c r="M744" s="201"/>
      <c r="N744" s="201"/>
      <c r="O744" s="201"/>
      <c r="P744" s="200"/>
      <c r="Q744" s="201"/>
      <c r="R744" s="201"/>
      <c r="S744" s="201"/>
      <c r="T744" s="201"/>
      <c r="U744" s="200"/>
      <c r="V744" s="201"/>
      <c r="W744" s="201"/>
      <c r="X744" s="201"/>
      <c r="Y744" s="201"/>
      <c r="Z744" s="200"/>
      <c r="AA744" s="201"/>
      <c r="AB744" s="201"/>
      <c r="AC744" s="201"/>
      <c r="AD744" s="201"/>
      <c r="AE744" s="200"/>
      <c r="AF744" s="201"/>
      <c r="AG744" s="201"/>
      <c r="AH744" s="201"/>
      <c r="AI744" s="201"/>
      <c r="AJ744" s="200"/>
      <c r="AK744" s="201"/>
      <c r="AL744" s="201"/>
      <c r="AM744" s="201"/>
      <c r="AN744" s="201"/>
      <c r="AO744" s="202"/>
    </row>
    <row r="745" spans="1:41" s="30" customFormat="1" ht="19" customHeight="1">
      <c r="A745" s="198"/>
      <c r="B745" s="198"/>
      <c r="C745" s="198"/>
      <c r="D745" s="198"/>
      <c r="E745" s="199"/>
      <c r="F745" s="200"/>
      <c r="G745" s="201"/>
      <c r="H745" s="201"/>
      <c r="I745" s="201"/>
      <c r="J745" s="201"/>
      <c r="K745" s="200"/>
      <c r="L745" s="201"/>
      <c r="M745" s="201"/>
      <c r="N745" s="201"/>
      <c r="O745" s="201"/>
      <c r="P745" s="200"/>
      <c r="Q745" s="201"/>
      <c r="R745" s="201"/>
      <c r="S745" s="201"/>
      <c r="T745" s="201"/>
      <c r="U745" s="200"/>
      <c r="V745" s="201"/>
      <c r="W745" s="201"/>
      <c r="X745" s="201"/>
      <c r="Y745" s="201"/>
      <c r="Z745" s="200"/>
      <c r="AA745" s="201"/>
      <c r="AB745" s="201"/>
      <c r="AC745" s="201"/>
      <c r="AD745" s="201"/>
      <c r="AE745" s="200"/>
      <c r="AF745" s="201"/>
      <c r="AG745" s="201"/>
      <c r="AH745" s="201"/>
      <c r="AI745" s="201"/>
      <c r="AJ745" s="200"/>
      <c r="AK745" s="201"/>
      <c r="AL745" s="201"/>
      <c r="AM745" s="201"/>
      <c r="AN745" s="201"/>
      <c r="AO745" s="202"/>
    </row>
    <row r="746" spans="1:41" s="30" customFormat="1" ht="19" customHeight="1">
      <c r="A746" s="198"/>
      <c r="B746" s="198"/>
      <c r="C746" s="198"/>
      <c r="D746" s="198"/>
      <c r="E746" s="199"/>
      <c r="F746" s="200"/>
      <c r="G746" s="201"/>
      <c r="H746" s="201"/>
      <c r="I746" s="201"/>
      <c r="J746" s="201"/>
      <c r="K746" s="200"/>
      <c r="L746" s="201"/>
      <c r="M746" s="201"/>
      <c r="N746" s="201"/>
      <c r="O746" s="201"/>
      <c r="P746" s="200"/>
      <c r="Q746" s="201"/>
      <c r="R746" s="201"/>
      <c r="S746" s="201"/>
      <c r="T746" s="201"/>
      <c r="U746" s="200"/>
      <c r="V746" s="201"/>
      <c r="W746" s="201"/>
      <c r="X746" s="201"/>
      <c r="Y746" s="201"/>
      <c r="Z746" s="200"/>
      <c r="AA746" s="201"/>
      <c r="AB746" s="201"/>
      <c r="AC746" s="201"/>
      <c r="AD746" s="201"/>
      <c r="AE746" s="200"/>
      <c r="AF746" s="201"/>
      <c r="AG746" s="201"/>
      <c r="AH746" s="201"/>
      <c r="AI746" s="201"/>
      <c r="AJ746" s="200"/>
      <c r="AK746" s="201"/>
      <c r="AL746" s="201"/>
      <c r="AM746" s="201"/>
      <c r="AN746" s="201"/>
      <c r="AO746" s="202"/>
    </row>
    <row r="747" spans="1:41" s="30" customFormat="1" ht="19" customHeight="1">
      <c r="A747" s="198"/>
      <c r="B747" s="198"/>
      <c r="C747" s="198"/>
      <c r="D747" s="198"/>
      <c r="E747" s="199"/>
      <c r="F747" s="200"/>
      <c r="G747" s="201"/>
      <c r="H747" s="201"/>
      <c r="I747" s="201"/>
      <c r="J747" s="201"/>
      <c r="K747" s="200"/>
      <c r="L747" s="201"/>
      <c r="M747" s="201"/>
      <c r="N747" s="201"/>
      <c r="O747" s="201"/>
      <c r="P747" s="200"/>
      <c r="Q747" s="201"/>
      <c r="R747" s="201"/>
      <c r="S747" s="201"/>
      <c r="T747" s="201"/>
      <c r="U747" s="200"/>
      <c r="V747" s="201"/>
      <c r="W747" s="201"/>
      <c r="X747" s="201"/>
      <c r="Y747" s="201"/>
      <c r="Z747" s="200"/>
      <c r="AA747" s="201"/>
      <c r="AB747" s="201"/>
      <c r="AC747" s="201"/>
      <c r="AD747" s="201"/>
      <c r="AE747" s="200"/>
      <c r="AF747" s="201"/>
      <c r="AG747" s="201"/>
      <c r="AH747" s="201"/>
      <c r="AI747" s="201"/>
      <c r="AJ747" s="200"/>
      <c r="AK747" s="201"/>
      <c r="AL747" s="201"/>
      <c r="AM747" s="201"/>
      <c r="AN747" s="201"/>
      <c r="AO747" s="202"/>
    </row>
    <row r="748" spans="1:41" s="30" customFormat="1" ht="19" customHeight="1">
      <c r="A748" s="198"/>
      <c r="B748" s="198"/>
      <c r="C748" s="198"/>
      <c r="D748" s="198"/>
      <c r="E748" s="199"/>
      <c r="F748" s="200"/>
      <c r="G748" s="201"/>
      <c r="H748" s="201"/>
      <c r="I748" s="201"/>
      <c r="J748" s="201"/>
      <c r="K748" s="200"/>
      <c r="L748" s="201"/>
      <c r="M748" s="201"/>
      <c r="N748" s="201"/>
      <c r="O748" s="201"/>
      <c r="P748" s="200"/>
      <c r="Q748" s="201"/>
      <c r="R748" s="201"/>
      <c r="S748" s="201"/>
      <c r="T748" s="201"/>
      <c r="U748" s="200"/>
      <c r="V748" s="201"/>
      <c r="W748" s="201"/>
      <c r="X748" s="201"/>
      <c r="Y748" s="201"/>
      <c r="Z748" s="200"/>
      <c r="AA748" s="201"/>
      <c r="AB748" s="201"/>
      <c r="AC748" s="201"/>
      <c r="AD748" s="201"/>
      <c r="AE748" s="200"/>
      <c r="AF748" s="201"/>
      <c r="AG748" s="201"/>
      <c r="AH748" s="201"/>
      <c r="AI748" s="201"/>
      <c r="AJ748" s="200"/>
      <c r="AK748" s="201"/>
      <c r="AL748" s="201"/>
      <c r="AM748" s="201"/>
      <c r="AN748" s="201"/>
      <c r="AO748" s="202"/>
    </row>
    <row r="749" spans="1:41" s="30" customFormat="1" ht="19" customHeight="1">
      <c r="A749" s="198"/>
      <c r="B749" s="198"/>
      <c r="C749" s="198"/>
      <c r="D749" s="198"/>
      <c r="E749" s="199"/>
      <c r="F749" s="200"/>
      <c r="G749" s="201"/>
      <c r="H749" s="201"/>
      <c r="I749" s="201"/>
      <c r="J749" s="201"/>
      <c r="K749" s="200"/>
      <c r="L749" s="201"/>
      <c r="M749" s="201"/>
      <c r="N749" s="201"/>
      <c r="O749" s="201"/>
      <c r="P749" s="200"/>
      <c r="Q749" s="201"/>
      <c r="R749" s="201"/>
      <c r="S749" s="201"/>
      <c r="T749" s="201"/>
      <c r="U749" s="200"/>
      <c r="V749" s="201"/>
      <c r="W749" s="201"/>
      <c r="X749" s="201"/>
      <c r="Y749" s="201"/>
      <c r="Z749" s="200"/>
      <c r="AA749" s="201"/>
      <c r="AB749" s="201"/>
      <c r="AC749" s="201"/>
      <c r="AD749" s="201"/>
      <c r="AE749" s="200"/>
      <c r="AF749" s="201"/>
      <c r="AG749" s="201"/>
      <c r="AH749" s="201"/>
      <c r="AI749" s="201"/>
      <c r="AJ749" s="200"/>
      <c r="AK749" s="201"/>
      <c r="AL749" s="201"/>
      <c r="AM749" s="201"/>
      <c r="AN749" s="201"/>
      <c r="AO749" s="202"/>
    </row>
    <row r="750" spans="1:41" s="30" customFormat="1" ht="19" customHeight="1">
      <c r="A750" s="198"/>
      <c r="B750" s="198"/>
      <c r="C750" s="198"/>
      <c r="D750" s="198"/>
      <c r="E750" s="199"/>
      <c r="F750" s="200"/>
      <c r="G750" s="201"/>
      <c r="H750" s="201"/>
      <c r="I750" s="201"/>
      <c r="J750" s="201"/>
      <c r="K750" s="200"/>
      <c r="L750" s="201"/>
      <c r="M750" s="201"/>
      <c r="N750" s="201"/>
      <c r="O750" s="201"/>
      <c r="P750" s="200"/>
      <c r="Q750" s="201"/>
      <c r="R750" s="201"/>
      <c r="S750" s="201"/>
      <c r="T750" s="201"/>
      <c r="U750" s="200"/>
      <c r="V750" s="201"/>
      <c r="W750" s="201"/>
      <c r="X750" s="201"/>
      <c r="Y750" s="201"/>
      <c r="Z750" s="200"/>
      <c r="AA750" s="201"/>
      <c r="AB750" s="201"/>
      <c r="AC750" s="201"/>
      <c r="AD750" s="201"/>
      <c r="AE750" s="200"/>
      <c r="AF750" s="201"/>
      <c r="AG750" s="201"/>
      <c r="AH750" s="201"/>
      <c r="AI750" s="201"/>
      <c r="AJ750" s="200"/>
      <c r="AK750" s="201"/>
      <c r="AL750" s="201"/>
      <c r="AM750" s="201"/>
      <c r="AN750" s="201"/>
      <c r="AO750" s="202"/>
    </row>
    <row r="751" spans="1:41" s="30" customFormat="1" ht="19" customHeight="1">
      <c r="A751" s="198"/>
      <c r="B751" s="198"/>
      <c r="C751" s="198"/>
      <c r="D751" s="198"/>
      <c r="E751" s="199"/>
      <c r="F751" s="200"/>
      <c r="G751" s="201"/>
      <c r="H751" s="201"/>
      <c r="I751" s="201"/>
      <c r="J751" s="201"/>
      <c r="K751" s="200"/>
      <c r="L751" s="201"/>
      <c r="M751" s="201"/>
      <c r="N751" s="201"/>
      <c r="O751" s="201"/>
      <c r="P751" s="200"/>
      <c r="Q751" s="201"/>
      <c r="R751" s="201"/>
      <c r="S751" s="201"/>
      <c r="T751" s="201"/>
      <c r="U751" s="200"/>
      <c r="V751" s="201"/>
      <c r="W751" s="201"/>
      <c r="X751" s="201"/>
      <c r="Y751" s="201"/>
      <c r="Z751" s="200"/>
      <c r="AA751" s="201"/>
      <c r="AB751" s="201"/>
      <c r="AC751" s="201"/>
      <c r="AD751" s="201"/>
      <c r="AE751" s="200"/>
      <c r="AF751" s="201"/>
      <c r="AG751" s="201"/>
      <c r="AH751" s="201"/>
      <c r="AI751" s="201"/>
      <c r="AJ751" s="200"/>
      <c r="AK751" s="201"/>
      <c r="AL751" s="201"/>
      <c r="AM751" s="201"/>
      <c r="AN751" s="201"/>
      <c r="AO751" s="202"/>
    </row>
    <row r="752" spans="1:41" s="30" customFormat="1" ht="19" customHeight="1">
      <c r="A752" s="198"/>
      <c r="B752" s="198"/>
      <c r="C752" s="198"/>
      <c r="D752" s="198"/>
      <c r="E752" s="199"/>
      <c r="F752" s="200"/>
      <c r="G752" s="201"/>
      <c r="H752" s="201"/>
      <c r="I752" s="201"/>
      <c r="J752" s="201"/>
      <c r="K752" s="200"/>
      <c r="L752" s="201"/>
      <c r="M752" s="201"/>
      <c r="N752" s="201"/>
      <c r="O752" s="201"/>
      <c r="P752" s="200"/>
      <c r="Q752" s="201"/>
      <c r="R752" s="201"/>
      <c r="S752" s="201"/>
      <c r="T752" s="201"/>
      <c r="U752" s="200"/>
      <c r="V752" s="201"/>
      <c r="W752" s="201"/>
      <c r="X752" s="201"/>
      <c r="Y752" s="201"/>
      <c r="Z752" s="200"/>
      <c r="AA752" s="201"/>
      <c r="AB752" s="201"/>
      <c r="AC752" s="201"/>
      <c r="AD752" s="201"/>
      <c r="AE752" s="200"/>
      <c r="AF752" s="201"/>
      <c r="AG752" s="201"/>
      <c r="AH752" s="201"/>
      <c r="AI752" s="201"/>
      <c r="AJ752" s="200"/>
      <c r="AK752" s="201"/>
      <c r="AL752" s="201"/>
      <c r="AM752" s="201"/>
      <c r="AN752" s="201"/>
      <c r="AO752" s="202"/>
    </row>
    <row r="753" spans="1:41" s="30" customFormat="1" ht="19" customHeight="1">
      <c r="A753" s="198"/>
      <c r="B753" s="198"/>
      <c r="C753" s="198"/>
      <c r="D753" s="198"/>
      <c r="E753" s="199"/>
      <c r="F753" s="200"/>
      <c r="G753" s="201"/>
      <c r="H753" s="201"/>
      <c r="I753" s="201"/>
      <c r="J753" s="201"/>
      <c r="K753" s="200"/>
      <c r="L753" s="201"/>
      <c r="M753" s="201"/>
      <c r="N753" s="201"/>
      <c r="O753" s="201"/>
      <c r="P753" s="200"/>
      <c r="Q753" s="201"/>
      <c r="R753" s="201"/>
      <c r="S753" s="201"/>
      <c r="T753" s="201"/>
      <c r="U753" s="200"/>
      <c r="V753" s="201"/>
      <c r="W753" s="201"/>
      <c r="X753" s="201"/>
      <c r="Y753" s="201"/>
      <c r="Z753" s="200"/>
      <c r="AA753" s="201"/>
      <c r="AB753" s="201"/>
      <c r="AC753" s="201"/>
      <c r="AD753" s="201"/>
      <c r="AE753" s="200"/>
      <c r="AF753" s="201"/>
      <c r="AG753" s="201"/>
      <c r="AH753" s="201"/>
      <c r="AI753" s="201"/>
      <c r="AJ753" s="200"/>
      <c r="AK753" s="201"/>
      <c r="AL753" s="201"/>
      <c r="AM753" s="201"/>
      <c r="AN753" s="201"/>
      <c r="AO753" s="202"/>
    </row>
    <row r="754" spans="1:41" s="30" customFormat="1" ht="19" customHeight="1">
      <c r="A754" s="198"/>
      <c r="B754" s="198"/>
      <c r="C754" s="198"/>
      <c r="D754" s="198"/>
      <c r="E754" s="199"/>
      <c r="F754" s="200"/>
      <c r="G754" s="201"/>
      <c r="H754" s="201"/>
      <c r="I754" s="201"/>
      <c r="J754" s="201"/>
      <c r="K754" s="200"/>
      <c r="L754" s="201"/>
      <c r="M754" s="201"/>
      <c r="N754" s="201"/>
      <c r="O754" s="201"/>
      <c r="P754" s="200"/>
      <c r="Q754" s="201"/>
      <c r="R754" s="201"/>
      <c r="S754" s="201"/>
      <c r="T754" s="201"/>
      <c r="U754" s="200"/>
      <c r="V754" s="201"/>
      <c r="W754" s="201"/>
      <c r="X754" s="201"/>
      <c r="Y754" s="201"/>
      <c r="Z754" s="200"/>
      <c r="AA754" s="201"/>
      <c r="AB754" s="201"/>
      <c r="AC754" s="201"/>
      <c r="AD754" s="201"/>
      <c r="AE754" s="200"/>
      <c r="AF754" s="201"/>
      <c r="AG754" s="201"/>
      <c r="AH754" s="201"/>
      <c r="AI754" s="201"/>
      <c r="AJ754" s="200"/>
      <c r="AK754" s="201"/>
      <c r="AL754" s="201"/>
      <c r="AM754" s="201"/>
      <c r="AN754" s="201"/>
      <c r="AO754" s="202"/>
    </row>
    <row r="755" spans="1:41" s="30" customFormat="1" ht="19" customHeight="1">
      <c r="A755" s="198"/>
      <c r="B755" s="198"/>
      <c r="C755" s="198"/>
      <c r="D755" s="198"/>
      <c r="E755" s="199"/>
      <c r="F755" s="200"/>
      <c r="G755" s="201"/>
      <c r="H755" s="201"/>
      <c r="I755" s="201"/>
      <c r="J755" s="201"/>
      <c r="K755" s="200"/>
      <c r="L755" s="201"/>
      <c r="M755" s="201"/>
      <c r="N755" s="201"/>
      <c r="O755" s="201"/>
      <c r="P755" s="200"/>
      <c r="Q755" s="201"/>
      <c r="R755" s="201"/>
      <c r="S755" s="201"/>
      <c r="T755" s="201"/>
      <c r="U755" s="200"/>
      <c r="V755" s="201"/>
      <c r="W755" s="201"/>
      <c r="X755" s="201"/>
      <c r="Y755" s="201"/>
      <c r="Z755" s="200"/>
      <c r="AA755" s="201"/>
      <c r="AB755" s="201"/>
      <c r="AC755" s="201"/>
      <c r="AD755" s="201"/>
      <c r="AE755" s="200"/>
      <c r="AF755" s="201"/>
      <c r="AG755" s="201"/>
      <c r="AH755" s="201"/>
      <c r="AI755" s="201"/>
      <c r="AJ755" s="200"/>
      <c r="AK755" s="201"/>
      <c r="AL755" s="201"/>
      <c r="AM755" s="201"/>
      <c r="AN755" s="201"/>
      <c r="AO755" s="202"/>
    </row>
    <row r="756" spans="1:41" s="30" customFormat="1" ht="19" customHeight="1">
      <c r="A756" s="198"/>
      <c r="B756" s="198"/>
      <c r="C756" s="198"/>
      <c r="D756" s="198"/>
      <c r="E756" s="199"/>
      <c r="F756" s="200"/>
      <c r="G756" s="201"/>
      <c r="H756" s="201"/>
      <c r="I756" s="201"/>
      <c r="J756" s="201"/>
      <c r="K756" s="200"/>
      <c r="L756" s="201"/>
      <c r="M756" s="201"/>
      <c r="N756" s="201"/>
      <c r="O756" s="201"/>
      <c r="P756" s="200"/>
      <c r="Q756" s="201"/>
      <c r="R756" s="201"/>
      <c r="S756" s="201"/>
      <c r="T756" s="201"/>
      <c r="U756" s="200"/>
      <c r="V756" s="201"/>
      <c r="W756" s="201"/>
      <c r="X756" s="201"/>
      <c r="Y756" s="201"/>
      <c r="Z756" s="200"/>
      <c r="AA756" s="201"/>
      <c r="AB756" s="201"/>
      <c r="AC756" s="201"/>
      <c r="AD756" s="201"/>
      <c r="AE756" s="200"/>
      <c r="AF756" s="201"/>
      <c r="AG756" s="201"/>
      <c r="AH756" s="201"/>
      <c r="AI756" s="201"/>
      <c r="AJ756" s="200"/>
      <c r="AK756" s="201"/>
      <c r="AL756" s="201"/>
      <c r="AM756" s="201"/>
      <c r="AN756" s="201"/>
      <c r="AO756" s="202"/>
    </row>
    <row r="757" spans="1:41" s="30" customFormat="1" ht="19" customHeight="1">
      <c r="A757" s="198"/>
      <c r="B757" s="198"/>
      <c r="C757" s="198"/>
      <c r="D757" s="198"/>
      <c r="E757" s="199"/>
      <c r="F757" s="200"/>
      <c r="G757" s="201"/>
      <c r="H757" s="201"/>
      <c r="I757" s="201"/>
      <c r="J757" s="201"/>
      <c r="K757" s="200"/>
      <c r="L757" s="201"/>
      <c r="M757" s="201"/>
      <c r="N757" s="201"/>
      <c r="O757" s="201"/>
      <c r="P757" s="200"/>
      <c r="Q757" s="201"/>
      <c r="R757" s="201"/>
      <c r="S757" s="201"/>
      <c r="T757" s="201"/>
      <c r="U757" s="200"/>
      <c r="V757" s="201"/>
      <c r="W757" s="201"/>
      <c r="X757" s="201"/>
      <c r="Y757" s="201"/>
      <c r="Z757" s="200"/>
      <c r="AA757" s="201"/>
      <c r="AB757" s="201"/>
      <c r="AC757" s="201"/>
      <c r="AD757" s="201"/>
      <c r="AE757" s="200"/>
      <c r="AF757" s="201"/>
      <c r="AG757" s="201"/>
      <c r="AH757" s="201"/>
      <c r="AI757" s="201"/>
      <c r="AJ757" s="200"/>
      <c r="AK757" s="201"/>
      <c r="AL757" s="201"/>
      <c r="AM757" s="201"/>
      <c r="AN757" s="201"/>
      <c r="AO757" s="202"/>
    </row>
    <row r="758" spans="1:41" s="30" customFormat="1" ht="19" customHeight="1">
      <c r="A758" s="198"/>
      <c r="B758" s="198"/>
      <c r="C758" s="198"/>
      <c r="D758" s="198"/>
      <c r="E758" s="199"/>
      <c r="F758" s="200"/>
      <c r="G758" s="201"/>
      <c r="H758" s="201"/>
      <c r="I758" s="201"/>
      <c r="J758" s="201"/>
      <c r="K758" s="200"/>
      <c r="L758" s="201"/>
      <c r="M758" s="201"/>
      <c r="N758" s="201"/>
      <c r="O758" s="201"/>
      <c r="P758" s="200"/>
      <c r="Q758" s="201"/>
      <c r="R758" s="201"/>
      <c r="S758" s="201"/>
      <c r="T758" s="201"/>
      <c r="U758" s="200"/>
      <c r="V758" s="201"/>
      <c r="W758" s="201"/>
      <c r="X758" s="201"/>
      <c r="Y758" s="201"/>
      <c r="Z758" s="200"/>
      <c r="AA758" s="201"/>
      <c r="AB758" s="201"/>
      <c r="AC758" s="201"/>
      <c r="AD758" s="201"/>
      <c r="AE758" s="200"/>
      <c r="AF758" s="201"/>
      <c r="AG758" s="201"/>
      <c r="AH758" s="201"/>
      <c r="AI758" s="201"/>
      <c r="AJ758" s="200"/>
      <c r="AK758" s="201"/>
      <c r="AL758" s="201"/>
      <c r="AM758" s="201"/>
      <c r="AN758" s="201"/>
      <c r="AO758" s="202"/>
    </row>
    <row r="759" spans="1:41" s="30" customFormat="1" ht="19" customHeight="1">
      <c r="A759" s="198"/>
      <c r="B759" s="198"/>
      <c r="C759" s="198"/>
      <c r="D759" s="198"/>
      <c r="E759" s="199"/>
      <c r="F759" s="200"/>
      <c r="G759" s="201"/>
      <c r="H759" s="201"/>
      <c r="I759" s="201"/>
      <c r="J759" s="201"/>
      <c r="K759" s="200"/>
      <c r="L759" s="201"/>
      <c r="M759" s="201"/>
      <c r="N759" s="201"/>
      <c r="O759" s="201"/>
      <c r="P759" s="200"/>
      <c r="Q759" s="201"/>
      <c r="R759" s="201"/>
      <c r="S759" s="201"/>
      <c r="T759" s="201"/>
      <c r="U759" s="200"/>
      <c r="V759" s="201"/>
      <c r="W759" s="201"/>
      <c r="X759" s="201"/>
      <c r="Y759" s="201"/>
      <c r="Z759" s="200"/>
      <c r="AA759" s="201"/>
      <c r="AB759" s="201"/>
      <c r="AC759" s="201"/>
      <c r="AD759" s="201"/>
      <c r="AE759" s="200"/>
      <c r="AF759" s="201"/>
      <c r="AG759" s="201"/>
      <c r="AH759" s="201"/>
      <c r="AI759" s="201"/>
      <c r="AJ759" s="200"/>
      <c r="AK759" s="201"/>
      <c r="AL759" s="201"/>
      <c r="AM759" s="201"/>
      <c r="AN759" s="201"/>
      <c r="AO759" s="202"/>
    </row>
    <row r="760" spans="1:41" s="30" customFormat="1" ht="19" customHeight="1">
      <c r="A760" s="198"/>
      <c r="B760" s="198"/>
      <c r="C760" s="198"/>
      <c r="D760" s="198"/>
      <c r="E760" s="199"/>
      <c r="F760" s="200"/>
      <c r="G760" s="201"/>
      <c r="H760" s="201"/>
      <c r="I760" s="201"/>
      <c r="J760" s="201"/>
      <c r="K760" s="200"/>
      <c r="L760" s="201"/>
      <c r="M760" s="201"/>
      <c r="N760" s="201"/>
      <c r="O760" s="201"/>
      <c r="P760" s="200"/>
      <c r="Q760" s="201"/>
      <c r="R760" s="201"/>
      <c r="S760" s="201"/>
      <c r="T760" s="201"/>
      <c r="U760" s="200"/>
      <c r="V760" s="201"/>
      <c r="W760" s="201"/>
      <c r="X760" s="201"/>
      <c r="Y760" s="201"/>
      <c r="Z760" s="200"/>
      <c r="AA760" s="201"/>
      <c r="AB760" s="201"/>
      <c r="AC760" s="201"/>
      <c r="AD760" s="201"/>
      <c r="AE760" s="200"/>
      <c r="AF760" s="201"/>
      <c r="AG760" s="201"/>
      <c r="AH760" s="201"/>
      <c r="AI760" s="201"/>
      <c r="AJ760" s="200"/>
      <c r="AK760" s="201"/>
      <c r="AL760" s="201"/>
      <c r="AM760" s="201"/>
      <c r="AN760" s="201"/>
      <c r="AO760" s="202"/>
    </row>
    <row r="761" spans="1:41" s="30" customFormat="1" ht="19" customHeight="1">
      <c r="A761" s="198"/>
      <c r="B761" s="198"/>
      <c r="C761" s="198"/>
      <c r="D761" s="198"/>
      <c r="E761" s="199"/>
      <c r="F761" s="200"/>
      <c r="G761" s="201"/>
      <c r="H761" s="201"/>
      <c r="I761" s="201"/>
      <c r="J761" s="201"/>
      <c r="K761" s="200"/>
      <c r="L761" s="201"/>
      <c r="M761" s="201"/>
      <c r="N761" s="201"/>
      <c r="O761" s="201"/>
      <c r="P761" s="200"/>
      <c r="Q761" s="201"/>
      <c r="R761" s="201"/>
      <c r="S761" s="201"/>
      <c r="T761" s="201"/>
      <c r="U761" s="200"/>
      <c r="V761" s="201"/>
      <c r="W761" s="201"/>
      <c r="X761" s="201"/>
      <c r="Y761" s="201"/>
      <c r="Z761" s="200"/>
      <c r="AA761" s="201"/>
      <c r="AB761" s="201"/>
      <c r="AC761" s="201"/>
      <c r="AD761" s="201"/>
      <c r="AE761" s="200"/>
      <c r="AF761" s="201"/>
      <c r="AG761" s="201"/>
      <c r="AH761" s="201"/>
      <c r="AI761" s="201"/>
      <c r="AJ761" s="200"/>
      <c r="AK761" s="201"/>
      <c r="AL761" s="201"/>
      <c r="AM761" s="201"/>
      <c r="AN761" s="201"/>
      <c r="AO761" s="202"/>
    </row>
    <row r="762" spans="1:41" s="30" customFormat="1" ht="19" customHeight="1">
      <c r="A762" s="198"/>
      <c r="B762" s="198"/>
      <c r="C762" s="198"/>
      <c r="D762" s="198"/>
      <c r="E762" s="199"/>
      <c r="F762" s="200"/>
      <c r="G762" s="201"/>
      <c r="H762" s="201"/>
      <c r="I762" s="201"/>
      <c r="J762" s="201"/>
      <c r="K762" s="200"/>
      <c r="L762" s="201"/>
      <c r="M762" s="201"/>
      <c r="N762" s="201"/>
      <c r="O762" s="201"/>
      <c r="P762" s="200"/>
      <c r="Q762" s="201"/>
      <c r="R762" s="201"/>
      <c r="S762" s="201"/>
      <c r="T762" s="201"/>
      <c r="U762" s="200"/>
      <c r="V762" s="201"/>
      <c r="W762" s="201"/>
      <c r="X762" s="201"/>
      <c r="Y762" s="201"/>
      <c r="Z762" s="200"/>
      <c r="AA762" s="201"/>
      <c r="AB762" s="201"/>
      <c r="AC762" s="201"/>
      <c r="AD762" s="201"/>
      <c r="AE762" s="200"/>
      <c r="AF762" s="201"/>
      <c r="AG762" s="201"/>
      <c r="AH762" s="201"/>
      <c r="AI762" s="201"/>
      <c r="AJ762" s="200"/>
      <c r="AK762" s="201"/>
      <c r="AL762" s="201"/>
      <c r="AM762" s="201"/>
      <c r="AN762" s="201"/>
      <c r="AO762" s="202"/>
    </row>
    <row r="763" spans="1:41" s="30" customFormat="1" ht="19" customHeight="1">
      <c r="A763" s="198"/>
      <c r="B763" s="198"/>
      <c r="C763" s="198"/>
      <c r="D763" s="198"/>
      <c r="E763" s="199"/>
      <c r="F763" s="200"/>
      <c r="G763" s="201"/>
      <c r="H763" s="201"/>
      <c r="I763" s="201"/>
      <c r="J763" s="201"/>
      <c r="K763" s="200"/>
      <c r="L763" s="201"/>
      <c r="M763" s="201"/>
      <c r="N763" s="201"/>
      <c r="O763" s="201"/>
      <c r="P763" s="200"/>
      <c r="Q763" s="201"/>
      <c r="R763" s="201"/>
      <c r="S763" s="201"/>
      <c r="T763" s="201"/>
      <c r="U763" s="200"/>
      <c r="V763" s="201"/>
      <c r="W763" s="201"/>
      <c r="X763" s="201"/>
      <c r="Y763" s="201"/>
      <c r="Z763" s="200"/>
      <c r="AA763" s="201"/>
      <c r="AB763" s="201"/>
      <c r="AC763" s="201"/>
      <c r="AD763" s="201"/>
      <c r="AE763" s="200"/>
      <c r="AF763" s="201"/>
      <c r="AG763" s="201"/>
      <c r="AH763" s="201"/>
      <c r="AI763" s="201"/>
      <c r="AJ763" s="200"/>
      <c r="AK763" s="201"/>
      <c r="AL763" s="201"/>
      <c r="AM763" s="201"/>
      <c r="AN763" s="201"/>
      <c r="AO763" s="202"/>
    </row>
    <row r="764" spans="1:41" s="30" customFormat="1" ht="19" customHeight="1">
      <c r="A764" s="198"/>
      <c r="B764" s="198"/>
      <c r="C764" s="198"/>
      <c r="D764" s="198"/>
      <c r="E764" s="199"/>
      <c r="F764" s="200"/>
      <c r="G764" s="201"/>
      <c r="H764" s="201"/>
      <c r="I764" s="201"/>
      <c r="J764" s="201"/>
      <c r="K764" s="200"/>
      <c r="L764" s="201"/>
      <c r="M764" s="201"/>
      <c r="N764" s="201"/>
      <c r="O764" s="201"/>
      <c r="P764" s="200"/>
      <c r="Q764" s="201"/>
      <c r="R764" s="201"/>
      <c r="S764" s="201"/>
      <c r="T764" s="201"/>
      <c r="U764" s="200"/>
      <c r="V764" s="201"/>
      <c r="W764" s="201"/>
      <c r="X764" s="201"/>
      <c r="Y764" s="201"/>
      <c r="Z764" s="200"/>
      <c r="AA764" s="201"/>
      <c r="AB764" s="201"/>
      <c r="AC764" s="201"/>
      <c r="AD764" s="201"/>
      <c r="AE764" s="200"/>
      <c r="AF764" s="201"/>
      <c r="AG764" s="201"/>
      <c r="AH764" s="201"/>
      <c r="AI764" s="201"/>
      <c r="AJ764" s="200"/>
      <c r="AK764" s="201"/>
      <c r="AL764" s="201"/>
      <c r="AM764" s="201"/>
      <c r="AN764" s="201"/>
      <c r="AO764" s="202"/>
    </row>
    <row r="765" spans="1:41" s="30" customFormat="1" ht="19" customHeight="1">
      <c r="A765" s="198"/>
      <c r="B765" s="198"/>
      <c r="C765" s="198"/>
      <c r="D765" s="198"/>
      <c r="E765" s="199"/>
      <c r="F765" s="200"/>
      <c r="G765" s="201"/>
      <c r="H765" s="201"/>
      <c r="I765" s="201"/>
      <c r="J765" s="201"/>
      <c r="K765" s="200"/>
      <c r="L765" s="201"/>
      <c r="M765" s="201"/>
      <c r="N765" s="201"/>
      <c r="O765" s="201"/>
      <c r="P765" s="200"/>
      <c r="Q765" s="201"/>
      <c r="R765" s="201"/>
      <c r="S765" s="201"/>
      <c r="T765" s="201"/>
      <c r="U765" s="200"/>
      <c r="V765" s="201"/>
      <c r="W765" s="201"/>
      <c r="X765" s="201"/>
      <c r="Y765" s="201"/>
      <c r="Z765" s="200"/>
      <c r="AA765" s="201"/>
      <c r="AB765" s="201"/>
      <c r="AC765" s="201"/>
      <c r="AD765" s="201"/>
      <c r="AE765" s="200"/>
      <c r="AF765" s="201"/>
      <c r="AG765" s="201"/>
      <c r="AH765" s="201"/>
      <c r="AI765" s="201"/>
      <c r="AJ765" s="200"/>
      <c r="AK765" s="201"/>
      <c r="AL765" s="201"/>
      <c r="AM765" s="201"/>
      <c r="AN765" s="201"/>
      <c r="AO765" s="202"/>
    </row>
    <row r="766" spans="1:41" s="30" customFormat="1" ht="19" customHeight="1">
      <c r="A766" s="198"/>
      <c r="B766" s="198"/>
      <c r="C766" s="198"/>
      <c r="D766" s="198"/>
      <c r="E766" s="199"/>
      <c r="F766" s="200"/>
      <c r="G766" s="201"/>
      <c r="H766" s="201"/>
      <c r="I766" s="201"/>
      <c r="J766" s="201"/>
      <c r="K766" s="200"/>
      <c r="L766" s="201"/>
      <c r="M766" s="201"/>
      <c r="N766" s="201"/>
      <c r="O766" s="201"/>
      <c r="P766" s="200"/>
      <c r="Q766" s="201"/>
      <c r="R766" s="201"/>
      <c r="S766" s="201"/>
      <c r="T766" s="201"/>
      <c r="U766" s="200"/>
      <c r="V766" s="201"/>
      <c r="W766" s="201"/>
      <c r="X766" s="201"/>
      <c r="Y766" s="201"/>
      <c r="Z766" s="200"/>
      <c r="AA766" s="201"/>
      <c r="AB766" s="201"/>
      <c r="AC766" s="201"/>
      <c r="AD766" s="201"/>
      <c r="AE766" s="200"/>
      <c r="AF766" s="201"/>
      <c r="AG766" s="201"/>
      <c r="AH766" s="201"/>
      <c r="AI766" s="201"/>
      <c r="AJ766" s="200"/>
      <c r="AK766" s="201"/>
      <c r="AL766" s="201"/>
      <c r="AM766" s="201"/>
      <c r="AN766" s="201"/>
      <c r="AO766" s="202"/>
    </row>
    <row r="767" spans="1:41" s="30" customFormat="1" ht="19" customHeight="1">
      <c r="A767" s="198"/>
      <c r="B767" s="198"/>
      <c r="C767" s="198"/>
      <c r="D767" s="198"/>
      <c r="E767" s="199"/>
      <c r="F767" s="200"/>
      <c r="G767" s="201"/>
      <c r="H767" s="201"/>
      <c r="I767" s="201"/>
      <c r="J767" s="201"/>
      <c r="K767" s="200"/>
      <c r="L767" s="201"/>
      <c r="M767" s="201"/>
      <c r="N767" s="201"/>
      <c r="O767" s="201"/>
      <c r="P767" s="200"/>
      <c r="Q767" s="201"/>
      <c r="R767" s="201"/>
      <c r="S767" s="201"/>
      <c r="T767" s="201"/>
      <c r="U767" s="200"/>
      <c r="V767" s="201"/>
      <c r="W767" s="201"/>
      <c r="X767" s="201"/>
      <c r="Y767" s="201"/>
      <c r="Z767" s="200"/>
      <c r="AA767" s="201"/>
      <c r="AB767" s="201"/>
      <c r="AC767" s="201"/>
      <c r="AD767" s="201"/>
      <c r="AE767" s="200"/>
      <c r="AF767" s="201"/>
      <c r="AG767" s="201"/>
      <c r="AH767" s="201"/>
      <c r="AI767" s="201"/>
      <c r="AJ767" s="200"/>
      <c r="AK767" s="201"/>
      <c r="AL767" s="201"/>
      <c r="AM767" s="201"/>
      <c r="AN767" s="201"/>
      <c r="AO767" s="202"/>
    </row>
    <row r="768" spans="1:41" s="30" customFormat="1" ht="19" customHeight="1">
      <c r="A768" s="198"/>
      <c r="B768" s="198"/>
      <c r="C768" s="198"/>
      <c r="D768" s="198"/>
      <c r="E768" s="199"/>
      <c r="F768" s="200"/>
      <c r="G768" s="201"/>
      <c r="H768" s="201"/>
      <c r="I768" s="201"/>
      <c r="J768" s="201"/>
      <c r="K768" s="200"/>
      <c r="L768" s="201"/>
      <c r="M768" s="201"/>
      <c r="N768" s="201"/>
      <c r="O768" s="201"/>
      <c r="P768" s="200"/>
      <c r="Q768" s="201"/>
      <c r="R768" s="201"/>
      <c r="S768" s="201"/>
      <c r="T768" s="201"/>
      <c r="U768" s="200"/>
      <c r="V768" s="201"/>
      <c r="W768" s="201"/>
      <c r="X768" s="201"/>
      <c r="Y768" s="201"/>
      <c r="Z768" s="200"/>
      <c r="AA768" s="201"/>
      <c r="AB768" s="201"/>
      <c r="AC768" s="201"/>
      <c r="AD768" s="201"/>
      <c r="AE768" s="200"/>
      <c r="AF768" s="201"/>
      <c r="AG768" s="201"/>
      <c r="AH768" s="201"/>
      <c r="AI768" s="201"/>
      <c r="AJ768" s="200"/>
      <c r="AK768" s="201"/>
      <c r="AL768" s="201"/>
      <c r="AM768" s="201"/>
      <c r="AN768" s="201"/>
      <c r="AO768" s="202"/>
    </row>
    <row r="769" spans="1:41" s="30" customFormat="1" ht="19" customHeight="1">
      <c r="A769" s="198"/>
      <c r="B769" s="198"/>
      <c r="C769" s="198"/>
      <c r="D769" s="198"/>
      <c r="E769" s="199"/>
      <c r="F769" s="200"/>
      <c r="G769" s="201"/>
      <c r="H769" s="201"/>
      <c r="I769" s="201"/>
      <c r="J769" s="201"/>
      <c r="K769" s="200"/>
      <c r="L769" s="201"/>
      <c r="M769" s="201"/>
      <c r="N769" s="201"/>
      <c r="O769" s="201"/>
      <c r="P769" s="200"/>
      <c r="Q769" s="201"/>
      <c r="R769" s="201"/>
      <c r="S769" s="201"/>
      <c r="T769" s="201"/>
      <c r="U769" s="200"/>
      <c r="V769" s="201"/>
      <c r="W769" s="201"/>
      <c r="X769" s="201"/>
      <c r="Y769" s="201"/>
      <c r="Z769" s="200"/>
      <c r="AA769" s="201"/>
      <c r="AB769" s="201"/>
      <c r="AC769" s="201"/>
      <c r="AD769" s="201"/>
      <c r="AE769" s="200"/>
      <c r="AF769" s="201"/>
      <c r="AG769" s="201"/>
      <c r="AH769" s="201"/>
      <c r="AI769" s="201"/>
      <c r="AJ769" s="200"/>
      <c r="AK769" s="201"/>
      <c r="AL769" s="201"/>
      <c r="AM769" s="201"/>
      <c r="AN769" s="201"/>
      <c r="AO769" s="202"/>
    </row>
    <row r="770" spans="1:41" s="30" customFormat="1" ht="19" customHeight="1">
      <c r="A770" s="198"/>
      <c r="B770" s="198"/>
      <c r="C770" s="198"/>
      <c r="D770" s="198"/>
      <c r="E770" s="199"/>
      <c r="F770" s="200"/>
      <c r="G770" s="201"/>
      <c r="H770" s="201"/>
      <c r="I770" s="201"/>
      <c r="J770" s="201"/>
      <c r="K770" s="200"/>
      <c r="L770" s="201"/>
      <c r="M770" s="201"/>
      <c r="N770" s="201"/>
      <c r="O770" s="201"/>
      <c r="P770" s="200"/>
      <c r="Q770" s="201"/>
      <c r="R770" s="201"/>
      <c r="S770" s="201"/>
      <c r="T770" s="201"/>
      <c r="U770" s="200"/>
      <c r="V770" s="201"/>
      <c r="W770" s="201"/>
      <c r="X770" s="201"/>
      <c r="Y770" s="201"/>
      <c r="Z770" s="200"/>
      <c r="AA770" s="201"/>
      <c r="AB770" s="201"/>
      <c r="AC770" s="201"/>
      <c r="AD770" s="201"/>
      <c r="AE770" s="200"/>
      <c r="AF770" s="201"/>
      <c r="AG770" s="201"/>
      <c r="AH770" s="201"/>
      <c r="AI770" s="201"/>
      <c r="AJ770" s="200"/>
      <c r="AK770" s="201"/>
      <c r="AL770" s="201"/>
      <c r="AM770" s="201"/>
      <c r="AN770" s="201"/>
      <c r="AO770" s="202"/>
    </row>
    <row r="771" spans="1:41" s="30" customFormat="1" ht="19" customHeight="1">
      <c r="A771" s="198"/>
      <c r="B771" s="198"/>
      <c r="C771" s="198"/>
      <c r="D771" s="198"/>
      <c r="E771" s="199"/>
      <c r="F771" s="200"/>
      <c r="G771" s="201"/>
      <c r="H771" s="201"/>
      <c r="I771" s="201"/>
      <c r="J771" s="201"/>
      <c r="K771" s="200"/>
      <c r="L771" s="201"/>
      <c r="M771" s="201"/>
      <c r="N771" s="201"/>
      <c r="O771" s="201"/>
      <c r="P771" s="200"/>
      <c r="Q771" s="201"/>
      <c r="R771" s="201"/>
      <c r="S771" s="201"/>
      <c r="T771" s="201"/>
      <c r="U771" s="200"/>
      <c r="V771" s="201"/>
      <c r="W771" s="201"/>
      <c r="X771" s="201"/>
      <c r="Y771" s="201"/>
      <c r="Z771" s="200"/>
      <c r="AA771" s="201"/>
      <c r="AB771" s="201"/>
      <c r="AC771" s="201"/>
      <c r="AD771" s="201"/>
      <c r="AE771" s="200"/>
      <c r="AF771" s="201"/>
      <c r="AG771" s="201"/>
      <c r="AH771" s="201"/>
      <c r="AI771" s="201"/>
      <c r="AJ771" s="200"/>
      <c r="AK771" s="201"/>
      <c r="AL771" s="201"/>
      <c r="AM771" s="201"/>
      <c r="AN771" s="201"/>
      <c r="AO771" s="202"/>
    </row>
    <row r="772" spans="1:41" s="30" customFormat="1" ht="19" customHeight="1">
      <c r="A772" s="198"/>
      <c r="B772" s="198"/>
      <c r="C772" s="198"/>
      <c r="D772" s="198"/>
      <c r="E772" s="199"/>
      <c r="F772" s="200"/>
      <c r="G772" s="201"/>
      <c r="H772" s="201"/>
      <c r="I772" s="201"/>
      <c r="J772" s="201"/>
      <c r="K772" s="200"/>
      <c r="L772" s="201"/>
      <c r="M772" s="201"/>
      <c r="N772" s="201"/>
      <c r="O772" s="201"/>
      <c r="P772" s="200"/>
      <c r="Q772" s="201"/>
      <c r="R772" s="201"/>
      <c r="S772" s="201"/>
      <c r="T772" s="201"/>
      <c r="U772" s="200"/>
      <c r="V772" s="201"/>
      <c r="W772" s="201"/>
      <c r="X772" s="201"/>
      <c r="Y772" s="201"/>
      <c r="Z772" s="200"/>
      <c r="AA772" s="201"/>
      <c r="AB772" s="201"/>
      <c r="AC772" s="201"/>
      <c r="AD772" s="201"/>
      <c r="AE772" s="200"/>
      <c r="AF772" s="201"/>
      <c r="AG772" s="201"/>
      <c r="AH772" s="201"/>
      <c r="AI772" s="201"/>
      <c r="AJ772" s="200"/>
      <c r="AK772" s="201"/>
      <c r="AL772" s="201"/>
      <c r="AM772" s="201"/>
      <c r="AN772" s="201"/>
      <c r="AO772" s="202"/>
    </row>
    <row r="773" spans="1:41" s="30" customFormat="1" ht="19" customHeight="1">
      <c r="A773" s="198"/>
      <c r="B773" s="198"/>
      <c r="C773" s="198"/>
      <c r="D773" s="198"/>
      <c r="E773" s="199"/>
      <c r="F773" s="200"/>
      <c r="G773" s="201"/>
      <c r="H773" s="201"/>
      <c r="I773" s="201"/>
      <c r="J773" s="201"/>
      <c r="K773" s="200"/>
      <c r="L773" s="201"/>
      <c r="M773" s="201"/>
      <c r="N773" s="201"/>
      <c r="O773" s="201"/>
      <c r="P773" s="200"/>
      <c r="Q773" s="201"/>
      <c r="R773" s="201"/>
      <c r="S773" s="201"/>
      <c r="T773" s="201"/>
      <c r="U773" s="200"/>
      <c r="V773" s="201"/>
      <c r="W773" s="201"/>
      <c r="X773" s="201"/>
      <c r="Y773" s="201"/>
      <c r="Z773" s="200"/>
      <c r="AA773" s="201"/>
      <c r="AB773" s="201"/>
      <c r="AC773" s="201"/>
      <c r="AD773" s="201"/>
      <c r="AE773" s="200"/>
      <c r="AF773" s="201"/>
      <c r="AG773" s="201"/>
      <c r="AH773" s="201"/>
      <c r="AI773" s="201"/>
      <c r="AJ773" s="200"/>
      <c r="AK773" s="201"/>
      <c r="AL773" s="201"/>
      <c r="AM773" s="201"/>
      <c r="AN773" s="201"/>
      <c r="AO773" s="202"/>
    </row>
    <row r="774" spans="1:41" s="30" customFormat="1" ht="19" customHeight="1">
      <c r="A774" s="198"/>
      <c r="B774" s="198"/>
      <c r="C774" s="198"/>
      <c r="D774" s="198"/>
      <c r="E774" s="199"/>
      <c r="F774" s="200"/>
      <c r="G774" s="201"/>
      <c r="H774" s="201"/>
      <c r="I774" s="201"/>
      <c r="J774" s="201"/>
      <c r="K774" s="200"/>
      <c r="L774" s="201"/>
      <c r="M774" s="201"/>
      <c r="N774" s="201"/>
      <c r="O774" s="201"/>
      <c r="P774" s="200"/>
      <c r="Q774" s="201"/>
      <c r="R774" s="201"/>
      <c r="S774" s="201"/>
      <c r="T774" s="201"/>
      <c r="U774" s="200"/>
      <c r="V774" s="201"/>
      <c r="W774" s="201"/>
      <c r="X774" s="201"/>
      <c r="Y774" s="201"/>
      <c r="Z774" s="200"/>
      <c r="AA774" s="201"/>
      <c r="AB774" s="201"/>
      <c r="AC774" s="201"/>
      <c r="AD774" s="201"/>
      <c r="AE774" s="200"/>
      <c r="AF774" s="201"/>
      <c r="AG774" s="201"/>
      <c r="AH774" s="201"/>
      <c r="AI774" s="201"/>
      <c r="AJ774" s="200"/>
      <c r="AK774" s="201"/>
      <c r="AL774" s="201"/>
      <c r="AM774" s="201"/>
      <c r="AN774" s="201"/>
      <c r="AO774" s="202"/>
    </row>
    <row r="775" spans="1:41" s="30" customFormat="1" ht="19" customHeight="1">
      <c r="A775" s="198"/>
      <c r="B775" s="198"/>
      <c r="C775" s="198"/>
      <c r="D775" s="198"/>
      <c r="E775" s="199"/>
      <c r="F775" s="200"/>
      <c r="G775" s="201"/>
      <c r="H775" s="201"/>
      <c r="I775" s="201"/>
      <c r="J775" s="201"/>
      <c r="K775" s="200"/>
      <c r="L775" s="201"/>
      <c r="M775" s="201"/>
      <c r="N775" s="201"/>
      <c r="O775" s="201"/>
      <c r="P775" s="200"/>
      <c r="Q775" s="201"/>
      <c r="R775" s="201"/>
      <c r="S775" s="201"/>
      <c r="T775" s="201"/>
      <c r="U775" s="200"/>
      <c r="V775" s="201"/>
      <c r="W775" s="201"/>
      <c r="X775" s="201"/>
      <c r="Y775" s="201"/>
      <c r="Z775" s="200"/>
      <c r="AA775" s="201"/>
      <c r="AB775" s="201"/>
      <c r="AC775" s="201"/>
      <c r="AD775" s="201"/>
      <c r="AE775" s="200"/>
      <c r="AF775" s="201"/>
      <c r="AG775" s="201"/>
      <c r="AH775" s="201"/>
      <c r="AI775" s="201"/>
      <c r="AJ775" s="200"/>
      <c r="AK775" s="201"/>
      <c r="AL775" s="201"/>
      <c r="AM775" s="201"/>
      <c r="AN775" s="201"/>
      <c r="AO775" s="202"/>
    </row>
    <row r="776" spans="1:41" s="30" customFormat="1" ht="19" customHeight="1">
      <c r="A776" s="198"/>
      <c r="B776" s="198"/>
      <c r="C776" s="198"/>
      <c r="D776" s="198"/>
      <c r="E776" s="199"/>
      <c r="F776" s="200"/>
      <c r="G776" s="201"/>
      <c r="H776" s="201"/>
      <c r="I776" s="201"/>
      <c r="J776" s="201"/>
      <c r="K776" s="200"/>
      <c r="L776" s="201"/>
      <c r="M776" s="201"/>
      <c r="N776" s="201"/>
      <c r="O776" s="201"/>
      <c r="P776" s="200"/>
      <c r="Q776" s="201"/>
      <c r="R776" s="201"/>
      <c r="S776" s="201"/>
      <c r="T776" s="201"/>
      <c r="U776" s="200"/>
      <c r="V776" s="201"/>
      <c r="W776" s="201"/>
      <c r="X776" s="201"/>
      <c r="Y776" s="201"/>
      <c r="Z776" s="200"/>
      <c r="AA776" s="201"/>
      <c r="AB776" s="201"/>
      <c r="AC776" s="201"/>
      <c r="AD776" s="201"/>
      <c r="AE776" s="200"/>
      <c r="AF776" s="201"/>
      <c r="AG776" s="201"/>
      <c r="AH776" s="201"/>
      <c r="AI776" s="201"/>
      <c r="AJ776" s="200"/>
      <c r="AK776" s="201"/>
      <c r="AL776" s="201"/>
      <c r="AM776" s="201"/>
      <c r="AN776" s="201"/>
      <c r="AO776" s="202"/>
    </row>
    <row r="777" spans="1:41" s="30" customFormat="1" ht="19" customHeight="1">
      <c r="A777" s="198"/>
      <c r="B777" s="198"/>
      <c r="C777" s="198"/>
      <c r="D777" s="198"/>
      <c r="E777" s="199"/>
      <c r="F777" s="200"/>
      <c r="G777" s="201"/>
      <c r="H777" s="201"/>
      <c r="I777" s="201"/>
      <c r="J777" s="201"/>
      <c r="K777" s="200"/>
      <c r="L777" s="201"/>
      <c r="M777" s="201"/>
      <c r="N777" s="201"/>
      <c r="O777" s="201"/>
      <c r="P777" s="200"/>
      <c r="Q777" s="201"/>
      <c r="R777" s="201"/>
      <c r="S777" s="201"/>
      <c r="T777" s="201"/>
      <c r="U777" s="200"/>
      <c r="V777" s="201"/>
      <c r="W777" s="201"/>
      <c r="X777" s="201"/>
      <c r="Y777" s="201"/>
      <c r="Z777" s="200"/>
      <c r="AA777" s="201"/>
      <c r="AB777" s="201"/>
      <c r="AC777" s="201"/>
      <c r="AD777" s="201"/>
      <c r="AE777" s="200"/>
      <c r="AF777" s="201"/>
      <c r="AG777" s="201"/>
      <c r="AH777" s="201"/>
      <c r="AI777" s="201"/>
      <c r="AJ777" s="200"/>
      <c r="AK777" s="201"/>
      <c r="AL777" s="201"/>
      <c r="AM777" s="201"/>
      <c r="AN777" s="201"/>
      <c r="AO777" s="202"/>
    </row>
    <row r="778" spans="1:41" s="30" customFormat="1" ht="19" customHeight="1">
      <c r="A778" s="198"/>
      <c r="B778" s="198"/>
      <c r="C778" s="198"/>
      <c r="D778" s="198"/>
      <c r="E778" s="199"/>
      <c r="F778" s="200"/>
      <c r="G778" s="201"/>
      <c r="H778" s="201"/>
      <c r="I778" s="201"/>
      <c r="J778" s="201"/>
      <c r="K778" s="200"/>
      <c r="L778" s="201"/>
      <c r="M778" s="201"/>
      <c r="N778" s="201"/>
      <c r="O778" s="201"/>
      <c r="P778" s="200"/>
      <c r="Q778" s="201"/>
      <c r="R778" s="201"/>
      <c r="S778" s="201"/>
      <c r="T778" s="201"/>
      <c r="U778" s="200"/>
      <c r="V778" s="201"/>
      <c r="W778" s="201"/>
      <c r="X778" s="201"/>
      <c r="Y778" s="201"/>
      <c r="Z778" s="200"/>
      <c r="AA778" s="201"/>
      <c r="AB778" s="201"/>
      <c r="AC778" s="201"/>
      <c r="AD778" s="201"/>
      <c r="AE778" s="200"/>
      <c r="AF778" s="201"/>
      <c r="AG778" s="201"/>
      <c r="AH778" s="201"/>
      <c r="AI778" s="201"/>
      <c r="AJ778" s="200"/>
      <c r="AK778" s="201"/>
      <c r="AL778" s="201"/>
      <c r="AM778" s="201"/>
      <c r="AN778" s="201"/>
      <c r="AO778" s="202"/>
    </row>
    <row r="779" spans="1:41" s="30" customFormat="1" ht="19" customHeight="1">
      <c r="A779" s="198"/>
      <c r="B779" s="198"/>
      <c r="C779" s="198"/>
      <c r="D779" s="198"/>
      <c r="E779" s="199"/>
      <c r="F779" s="200"/>
      <c r="G779" s="201"/>
      <c r="H779" s="201"/>
      <c r="I779" s="201"/>
      <c r="J779" s="201"/>
      <c r="K779" s="200"/>
      <c r="L779" s="201"/>
      <c r="M779" s="201"/>
      <c r="N779" s="201"/>
      <c r="O779" s="201"/>
      <c r="P779" s="200"/>
      <c r="Q779" s="201"/>
      <c r="R779" s="201"/>
      <c r="S779" s="201"/>
      <c r="T779" s="201"/>
      <c r="U779" s="200"/>
      <c r="V779" s="201"/>
      <c r="W779" s="201"/>
      <c r="X779" s="201"/>
      <c r="Y779" s="201"/>
      <c r="Z779" s="200"/>
      <c r="AA779" s="201"/>
      <c r="AB779" s="201"/>
      <c r="AC779" s="201"/>
      <c r="AD779" s="201"/>
      <c r="AE779" s="200"/>
      <c r="AF779" s="201"/>
      <c r="AG779" s="201"/>
      <c r="AH779" s="201"/>
      <c r="AI779" s="201"/>
      <c r="AJ779" s="200"/>
      <c r="AK779" s="201"/>
      <c r="AL779" s="201"/>
      <c r="AM779" s="201"/>
      <c r="AN779" s="201"/>
      <c r="AO779" s="202"/>
    </row>
    <row r="780" spans="1:41" s="30" customFormat="1" ht="19" customHeight="1">
      <c r="A780" s="198"/>
      <c r="B780" s="198"/>
      <c r="C780" s="198"/>
      <c r="D780" s="198"/>
      <c r="E780" s="199"/>
      <c r="F780" s="200"/>
      <c r="G780" s="201"/>
      <c r="H780" s="201"/>
      <c r="I780" s="201"/>
      <c r="J780" s="201"/>
      <c r="K780" s="200"/>
      <c r="L780" s="201"/>
      <c r="M780" s="201"/>
      <c r="N780" s="201"/>
      <c r="O780" s="201"/>
      <c r="P780" s="200"/>
      <c r="Q780" s="201"/>
      <c r="R780" s="201"/>
      <c r="S780" s="201"/>
      <c r="T780" s="201"/>
      <c r="U780" s="200"/>
      <c r="V780" s="201"/>
      <c r="W780" s="201"/>
      <c r="X780" s="201"/>
      <c r="Y780" s="201"/>
      <c r="Z780" s="200"/>
      <c r="AA780" s="201"/>
      <c r="AB780" s="201"/>
      <c r="AC780" s="201"/>
      <c r="AD780" s="201"/>
      <c r="AE780" s="200"/>
      <c r="AF780" s="201"/>
      <c r="AG780" s="201"/>
      <c r="AH780" s="201"/>
      <c r="AI780" s="201"/>
      <c r="AJ780" s="200"/>
      <c r="AK780" s="201"/>
      <c r="AL780" s="201"/>
      <c r="AM780" s="201"/>
      <c r="AN780" s="201"/>
      <c r="AO780" s="202"/>
    </row>
    <row r="781" spans="1:41" s="30" customFormat="1" ht="19" customHeight="1">
      <c r="A781" s="198"/>
      <c r="B781" s="198"/>
      <c r="C781" s="198"/>
      <c r="D781" s="198"/>
      <c r="E781" s="199"/>
      <c r="F781" s="200"/>
      <c r="G781" s="201"/>
      <c r="H781" s="201"/>
      <c r="I781" s="201"/>
      <c r="J781" s="201"/>
      <c r="K781" s="200"/>
      <c r="L781" s="201"/>
      <c r="M781" s="201"/>
      <c r="N781" s="201"/>
      <c r="O781" s="201"/>
      <c r="P781" s="200"/>
      <c r="Q781" s="201"/>
      <c r="R781" s="201"/>
      <c r="S781" s="201"/>
      <c r="T781" s="201"/>
      <c r="U781" s="200"/>
      <c r="V781" s="201"/>
      <c r="W781" s="201"/>
      <c r="X781" s="201"/>
      <c r="Y781" s="201"/>
      <c r="Z781" s="200"/>
      <c r="AA781" s="201"/>
      <c r="AB781" s="201"/>
      <c r="AC781" s="201"/>
      <c r="AD781" s="201"/>
      <c r="AE781" s="200"/>
      <c r="AF781" s="201"/>
      <c r="AG781" s="201"/>
      <c r="AH781" s="201"/>
      <c r="AI781" s="201"/>
      <c r="AJ781" s="200"/>
      <c r="AK781" s="201"/>
      <c r="AL781" s="201"/>
      <c r="AM781" s="201"/>
      <c r="AN781" s="201"/>
      <c r="AO781" s="202"/>
    </row>
    <row r="782" spans="1:41" s="30" customFormat="1" ht="19" customHeight="1">
      <c r="A782" s="198"/>
      <c r="B782" s="198"/>
      <c r="C782" s="198"/>
      <c r="D782" s="198"/>
      <c r="E782" s="199"/>
      <c r="F782" s="200"/>
      <c r="G782" s="201"/>
      <c r="H782" s="201"/>
      <c r="I782" s="201"/>
      <c r="J782" s="201"/>
      <c r="K782" s="200"/>
      <c r="L782" s="201"/>
      <c r="M782" s="201"/>
      <c r="N782" s="201"/>
      <c r="O782" s="201"/>
      <c r="P782" s="200"/>
      <c r="Q782" s="201"/>
      <c r="R782" s="201"/>
      <c r="S782" s="201"/>
      <c r="T782" s="201"/>
      <c r="U782" s="200"/>
      <c r="V782" s="201"/>
      <c r="W782" s="201"/>
      <c r="X782" s="201"/>
      <c r="Y782" s="201"/>
      <c r="Z782" s="200"/>
      <c r="AA782" s="201"/>
      <c r="AB782" s="201"/>
      <c r="AC782" s="201"/>
      <c r="AD782" s="201"/>
      <c r="AE782" s="200"/>
      <c r="AF782" s="201"/>
      <c r="AG782" s="201"/>
      <c r="AH782" s="201"/>
      <c r="AI782" s="201"/>
      <c r="AJ782" s="200"/>
      <c r="AK782" s="201"/>
      <c r="AL782" s="201"/>
      <c r="AM782" s="201"/>
      <c r="AN782" s="201"/>
      <c r="AO782" s="202"/>
    </row>
    <row r="783" spans="1:41" s="30" customFormat="1" ht="19" customHeight="1">
      <c r="A783" s="198"/>
      <c r="B783" s="198"/>
      <c r="C783" s="198"/>
      <c r="D783" s="198"/>
      <c r="E783" s="199"/>
      <c r="F783" s="200"/>
      <c r="G783" s="201"/>
      <c r="H783" s="201"/>
      <c r="I783" s="201"/>
      <c r="J783" s="201"/>
      <c r="K783" s="200"/>
      <c r="L783" s="201"/>
      <c r="M783" s="201"/>
      <c r="N783" s="201"/>
      <c r="O783" s="201"/>
      <c r="P783" s="200"/>
      <c r="Q783" s="201"/>
      <c r="R783" s="201"/>
      <c r="S783" s="201"/>
      <c r="T783" s="201"/>
      <c r="U783" s="200"/>
      <c r="V783" s="201"/>
      <c r="W783" s="201"/>
      <c r="X783" s="201"/>
      <c r="Y783" s="201"/>
      <c r="Z783" s="200"/>
      <c r="AA783" s="201"/>
      <c r="AB783" s="201"/>
      <c r="AC783" s="201"/>
      <c r="AD783" s="201"/>
      <c r="AE783" s="200"/>
      <c r="AF783" s="201"/>
      <c r="AG783" s="201"/>
      <c r="AH783" s="201"/>
      <c r="AI783" s="201"/>
      <c r="AJ783" s="200"/>
      <c r="AK783" s="201"/>
      <c r="AL783" s="201"/>
      <c r="AM783" s="201"/>
      <c r="AN783" s="201"/>
      <c r="AO783" s="202"/>
    </row>
    <row r="784" spans="1:41" s="30" customFormat="1" ht="19" customHeight="1">
      <c r="A784" s="198"/>
      <c r="B784" s="198"/>
      <c r="C784" s="198"/>
      <c r="D784" s="198"/>
      <c r="E784" s="199"/>
      <c r="F784" s="200"/>
      <c r="G784" s="201"/>
      <c r="H784" s="201"/>
      <c r="I784" s="201"/>
      <c r="J784" s="201"/>
      <c r="K784" s="200"/>
      <c r="L784" s="201"/>
      <c r="M784" s="201"/>
      <c r="N784" s="201"/>
      <c r="O784" s="201"/>
      <c r="P784" s="200"/>
      <c r="Q784" s="201"/>
      <c r="R784" s="201"/>
      <c r="S784" s="201"/>
      <c r="T784" s="201"/>
      <c r="U784" s="200"/>
      <c r="V784" s="201"/>
      <c r="W784" s="201"/>
      <c r="X784" s="201"/>
      <c r="Y784" s="201"/>
      <c r="Z784" s="200"/>
      <c r="AA784" s="201"/>
      <c r="AB784" s="201"/>
      <c r="AC784" s="201"/>
      <c r="AD784" s="201"/>
      <c r="AE784" s="200"/>
      <c r="AF784" s="201"/>
      <c r="AG784" s="201"/>
      <c r="AH784" s="201"/>
      <c r="AI784" s="201"/>
      <c r="AJ784" s="200"/>
      <c r="AK784" s="201"/>
      <c r="AL784" s="201"/>
      <c r="AM784" s="201"/>
      <c r="AN784" s="201"/>
      <c r="AO784" s="202"/>
    </row>
    <row r="785" spans="1:41" s="30" customFormat="1" ht="19" customHeight="1">
      <c r="A785" s="198"/>
      <c r="B785" s="198"/>
      <c r="C785" s="198"/>
      <c r="D785" s="198"/>
      <c r="E785" s="199"/>
      <c r="F785" s="200"/>
      <c r="G785" s="201"/>
      <c r="H785" s="201"/>
      <c r="I785" s="201"/>
      <c r="J785" s="201"/>
      <c r="K785" s="200"/>
      <c r="L785" s="201"/>
      <c r="M785" s="201"/>
      <c r="N785" s="201"/>
      <c r="O785" s="201"/>
      <c r="P785" s="200"/>
      <c r="Q785" s="201"/>
      <c r="R785" s="201"/>
      <c r="S785" s="201"/>
      <c r="T785" s="201"/>
      <c r="U785" s="200"/>
      <c r="V785" s="201"/>
      <c r="W785" s="201"/>
      <c r="X785" s="201"/>
      <c r="Y785" s="201"/>
      <c r="Z785" s="200"/>
      <c r="AA785" s="201"/>
      <c r="AB785" s="201"/>
      <c r="AC785" s="201"/>
      <c r="AD785" s="201"/>
      <c r="AE785" s="200"/>
      <c r="AF785" s="201"/>
      <c r="AG785" s="201"/>
      <c r="AH785" s="201"/>
      <c r="AI785" s="201"/>
      <c r="AJ785" s="200"/>
      <c r="AK785" s="201"/>
      <c r="AL785" s="201"/>
      <c r="AM785" s="201"/>
      <c r="AN785" s="201"/>
      <c r="AO785" s="202"/>
    </row>
    <row r="786" spans="1:41" s="30" customFormat="1" ht="19" customHeight="1">
      <c r="A786" s="198"/>
      <c r="B786" s="198"/>
      <c r="C786" s="198"/>
      <c r="D786" s="198"/>
      <c r="E786" s="199"/>
      <c r="F786" s="200"/>
      <c r="G786" s="201"/>
      <c r="H786" s="201"/>
      <c r="I786" s="201"/>
      <c r="J786" s="201"/>
      <c r="K786" s="200"/>
      <c r="L786" s="201"/>
      <c r="M786" s="201"/>
      <c r="N786" s="201"/>
      <c r="O786" s="201"/>
      <c r="P786" s="200"/>
      <c r="Q786" s="201"/>
      <c r="R786" s="201"/>
      <c r="S786" s="201"/>
      <c r="T786" s="201"/>
      <c r="U786" s="200"/>
      <c r="V786" s="201"/>
      <c r="W786" s="201"/>
      <c r="X786" s="201"/>
      <c r="Y786" s="201"/>
      <c r="Z786" s="200"/>
      <c r="AA786" s="201"/>
      <c r="AB786" s="201"/>
      <c r="AC786" s="201"/>
      <c r="AD786" s="201"/>
      <c r="AE786" s="200"/>
      <c r="AF786" s="201"/>
      <c r="AG786" s="201"/>
      <c r="AH786" s="201"/>
      <c r="AI786" s="201"/>
      <c r="AJ786" s="200"/>
      <c r="AK786" s="201"/>
      <c r="AL786" s="201"/>
      <c r="AM786" s="201"/>
      <c r="AN786" s="201"/>
      <c r="AO786" s="202"/>
    </row>
    <row r="787" spans="1:41" s="30" customFormat="1" ht="19" customHeight="1">
      <c r="A787" s="198"/>
      <c r="B787" s="198"/>
      <c r="C787" s="198"/>
      <c r="D787" s="198"/>
      <c r="E787" s="199"/>
      <c r="F787" s="200"/>
      <c r="G787" s="201"/>
      <c r="H787" s="201"/>
      <c r="I787" s="201"/>
      <c r="J787" s="201"/>
      <c r="K787" s="200"/>
      <c r="L787" s="201"/>
      <c r="M787" s="201"/>
      <c r="N787" s="201"/>
      <c r="O787" s="201"/>
      <c r="P787" s="200"/>
      <c r="Q787" s="201"/>
      <c r="R787" s="201"/>
      <c r="S787" s="201"/>
      <c r="T787" s="201"/>
      <c r="U787" s="200"/>
      <c r="V787" s="201"/>
      <c r="W787" s="201"/>
      <c r="X787" s="201"/>
      <c r="Y787" s="201"/>
      <c r="Z787" s="200"/>
      <c r="AA787" s="201"/>
      <c r="AB787" s="201"/>
      <c r="AC787" s="201"/>
      <c r="AD787" s="201"/>
      <c r="AE787" s="200"/>
      <c r="AF787" s="201"/>
      <c r="AG787" s="201"/>
      <c r="AH787" s="201"/>
      <c r="AI787" s="201"/>
      <c r="AJ787" s="200"/>
      <c r="AK787" s="201"/>
      <c r="AL787" s="201"/>
      <c r="AM787" s="201"/>
      <c r="AN787" s="201"/>
      <c r="AO787" s="202"/>
    </row>
    <row r="788" spans="1:41" s="30" customFormat="1" ht="19" customHeight="1">
      <c r="A788" s="198"/>
      <c r="B788" s="198"/>
      <c r="C788" s="198"/>
      <c r="D788" s="198"/>
      <c r="E788" s="199"/>
      <c r="F788" s="200"/>
      <c r="G788" s="201"/>
      <c r="H788" s="201"/>
      <c r="I788" s="201"/>
      <c r="J788" s="201"/>
      <c r="K788" s="200"/>
      <c r="L788" s="201"/>
      <c r="M788" s="201"/>
      <c r="N788" s="201"/>
      <c r="O788" s="201"/>
      <c r="P788" s="200"/>
      <c r="Q788" s="201"/>
      <c r="R788" s="201"/>
      <c r="S788" s="201"/>
      <c r="T788" s="201"/>
      <c r="U788" s="200"/>
      <c r="V788" s="201"/>
      <c r="W788" s="201"/>
      <c r="X788" s="201"/>
      <c r="Y788" s="201"/>
      <c r="Z788" s="200"/>
      <c r="AA788" s="201"/>
      <c r="AB788" s="201"/>
      <c r="AC788" s="201"/>
      <c r="AD788" s="201"/>
      <c r="AE788" s="200"/>
      <c r="AF788" s="201"/>
      <c r="AG788" s="201"/>
      <c r="AH788" s="201"/>
      <c r="AI788" s="201"/>
      <c r="AJ788" s="200"/>
      <c r="AK788" s="201"/>
      <c r="AL788" s="201"/>
      <c r="AM788" s="201"/>
      <c r="AN788" s="201"/>
      <c r="AO788" s="202"/>
    </row>
    <row r="789" spans="1:41" s="30" customFormat="1" ht="19" customHeight="1">
      <c r="A789" s="198"/>
      <c r="B789" s="198"/>
      <c r="C789" s="198"/>
      <c r="D789" s="198"/>
      <c r="E789" s="199"/>
      <c r="F789" s="200"/>
      <c r="G789" s="201"/>
      <c r="H789" s="201"/>
      <c r="I789" s="201"/>
      <c r="J789" s="201"/>
      <c r="K789" s="200"/>
      <c r="L789" s="201"/>
      <c r="M789" s="201"/>
      <c r="N789" s="201"/>
      <c r="O789" s="201"/>
      <c r="P789" s="200"/>
      <c r="Q789" s="201"/>
      <c r="R789" s="201"/>
      <c r="S789" s="201"/>
      <c r="T789" s="201"/>
      <c r="U789" s="200"/>
      <c r="V789" s="201"/>
      <c r="W789" s="201"/>
      <c r="X789" s="201"/>
      <c r="Y789" s="201"/>
      <c r="Z789" s="200"/>
      <c r="AA789" s="201"/>
      <c r="AB789" s="201"/>
      <c r="AC789" s="201"/>
      <c r="AD789" s="201"/>
      <c r="AE789" s="200"/>
      <c r="AF789" s="201"/>
      <c r="AG789" s="201"/>
      <c r="AH789" s="201"/>
      <c r="AI789" s="201"/>
      <c r="AJ789" s="200"/>
      <c r="AK789" s="201"/>
      <c r="AL789" s="201"/>
      <c r="AM789" s="201"/>
      <c r="AN789" s="201"/>
      <c r="AO789" s="202"/>
    </row>
    <row r="790" spans="1:41" s="30" customFormat="1" ht="19" customHeight="1">
      <c r="A790" s="198"/>
      <c r="B790" s="198"/>
      <c r="C790" s="198"/>
      <c r="D790" s="198"/>
      <c r="E790" s="199"/>
      <c r="F790" s="200"/>
      <c r="G790" s="201"/>
      <c r="H790" s="201"/>
      <c r="I790" s="201"/>
      <c r="J790" s="201"/>
      <c r="K790" s="200"/>
      <c r="L790" s="201"/>
      <c r="M790" s="201"/>
      <c r="N790" s="201"/>
      <c r="O790" s="201"/>
      <c r="P790" s="200"/>
      <c r="Q790" s="201"/>
      <c r="R790" s="201"/>
      <c r="S790" s="201"/>
      <c r="T790" s="201"/>
      <c r="U790" s="200"/>
      <c r="V790" s="201"/>
      <c r="W790" s="201"/>
      <c r="X790" s="201"/>
      <c r="Y790" s="201"/>
      <c r="Z790" s="200"/>
      <c r="AA790" s="201"/>
      <c r="AB790" s="201"/>
      <c r="AC790" s="201"/>
      <c r="AD790" s="201"/>
      <c r="AE790" s="200"/>
      <c r="AF790" s="201"/>
      <c r="AG790" s="201"/>
      <c r="AH790" s="201"/>
      <c r="AI790" s="201"/>
      <c r="AJ790" s="200"/>
      <c r="AK790" s="201"/>
      <c r="AL790" s="201"/>
      <c r="AM790" s="201"/>
      <c r="AN790" s="201"/>
      <c r="AO790" s="202"/>
    </row>
    <row r="791" spans="1:41" s="30" customFormat="1" ht="19" customHeight="1">
      <c r="A791" s="198"/>
      <c r="B791" s="198"/>
      <c r="C791" s="198"/>
      <c r="D791" s="198"/>
      <c r="E791" s="199"/>
      <c r="F791" s="200"/>
      <c r="G791" s="201"/>
      <c r="H791" s="201"/>
      <c r="I791" s="201"/>
      <c r="J791" s="201"/>
      <c r="K791" s="200"/>
      <c r="L791" s="201"/>
      <c r="M791" s="201"/>
      <c r="N791" s="201"/>
      <c r="O791" s="201"/>
      <c r="P791" s="200"/>
      <c r="Q791" s="201"/>
      <c r="R791" s="201"/>
      <c r="S791" s="201"/>
      <c r="T791" s="201"/>
      <c r="U791" s="200"/>
      <c r="V791" s="201"/>
      <c r="W791" s="201"/>
      <c r="X791" s="201"/>
      <c r="Y791" s="201"/>
      <c r="Z791" s="200"/>
      <c r="AA791" s="201"/>
      <c r="AB791" s="201"/>
      <c r="AC791" s="201"/>
      <c r="AD791" s="201"/>
      <c r="AE791" s="200"/>
      <c r="AF791" s="201"/>
      <c r="AG791" s="201"/>
      <c r="AH791" s="201"/>
      <c r="AI791" s="201"/>
      <c r="AJ791" s="200"/>
      <c r="AK791" s="201"/>
      <c r="AL791" s="201"/>
      <c r="AM791" s="201"/>
      <c r="AN791" s="201"/>
      <c r="AO791" s="202"/>
    </row>
    <row r="792" spans="1:41" s="30" customFormat="1" ht="19" customHeight="1">
      <c r="A792" s="198"/>
      <c r="B792" s="198"/>
      <c r="C792" s="198"/>
      <c r="D792" s="198"/>
      <c r="E792" s="199"/>
      <c r="F792" s="200"/>
      <c r="G792" s="201"/>
      <c r="H792" s="201"/>
      <c r="I792" s="201"/>
      <c r="J792" s="201"/>
      <c r="K792" s="200"/>
      <c r="L792" s="201"/>
      <c r="M792" s="201"/>
      <c r="N792" s="201"/>
      <c r="O792" s="201"/>
      <c r="P792" s="200"/>
      <c r="Q792" s="201"/>
      <c r="R792" s="201"/>
      <c r="S792" s="201"/>
      <c r="T792" s="201"/>
      <c r="U792" s="200"/>
      <c r="V792" s="201"/>
      <c r="W792" s="201"/>
      <c r="X792" s="201"/>
      <c r="Y792" s="201"/>
      <c r="Z792" s="200"/>
      <c r="AA792" s="201"/>
      <c r="AB792" s="201"/>
      <c r="AC792" s="201"/>
      <c r="AD792" s="201"/>
      <c r="AE792" s="200"/>
      <c r="AF792" s="201"/>
      <c r="AG792" s="201"/>
      <c r="AH792" s="201"/>
      <c r="AI792" s="201"/>
      <c r="AJ792" s="200"/>
      <c r="AK792" s="201"/>
      <c r="AL792" s="201"/>
      <c r="AM792" s="201"/>
      <c r="AN792" s="201"/>
      <c r="AO792" s="202"/>
    </row>
    <row r="793" spans="1:41" s="30" customFormat="1" ht="19" customHeight="1">
      <c r="A793" s="198"/>
      <c r="B793" s="198"/>
      <c r="C793" s="198"/>
      <c r="D793" s="198"/>
      <c r="E793" s="199"/>
      <c r="F793" s="200"/>
      <c r="G793" s="201"/>
      <c r="H793" s="201"/>
      <c r="I793" s="201"/>
      <c r="J793" s="201"/>
      <c r="K793" s="200"/>
      <c r="L793" s="201"/>
      <c r="M793" s="201"/>
      <c r="N793" s="201"/>
      <c r="O793" s="201"/>
      <c r="P793" s="200"/>
      <c r="Q793" s="201"/>
      <c r="R793" s="201"/>
      <c r="S793" s="201"/>
      <c r="T793" s="201"/>
      <c r="U793" s="200"/>
      <c r="V793" s="201"/>
      <c r="W793" s="201"/>
      <c r="X793" s="201"/>
      <c r="Y793" s="201"/>
      <c r="Z793" s="200"/>
      <c r="AA793" s="201"/>
      <c r="AB793" s="201"/>
      <c r="AC793" s="201"/>
      <c r="AD793" s="201"/>
      <c r="AE793" s="200"/>
      <c r="AF793" s="201"/>
      <c r="AG793" s="201"/>
      <c r="AH793" s="201"/>
      <c r="AI793" s="201"/>
      <c r="AJ793" s="200"/>
      <c r="AK793" s="201"/>
      <c r="AL793" s="201"/>
      <c r="AM793" s="201"/>
      <c r="AN793" s="201"/>
      <c r="AO793" s="202"/>
    </row>
    <row r="794" spans="1:41" s="30" customFormat="1" ht="19" customHeight="1">
      <c r="A794" s="198"/>
      <c r="B794" s="198"/>
      <c r="C794" s="198"/>
      <c r="D794" s="198"/>
      <c r="E794" s="199"/>
      <c r="F794" s="200"/>
      <c r="G794" s="201"/>
      <c r="H794" s="201"/>
      <c r="I794" s="201"/>
      <c r="J794" s="201"/>
      <c r="K794" s="200"/>
      <c r="L794" s="201"/>
      <c r="M794" s="201"/>
      <c r="N794" s="201"/>
      <c r="O794" s="201"/>
      <c r="P794" s="200"/>
      <c r="Q794" s="201"/>
      <c r="R794" s="201"/>
      <c r="S794" s="201"/>
      <c r="T794" s="201"/>
      <c r="U794" s="200"/>
      <c r="V794" s="201"/>
      <c r="W794" s="201"/>
      <c r="X794" s="201"/>
      <c r="Y794" s="201"/>
      <c r="Z794" s="200"/>
      <c r="AA794" s="201"/>
      <c r="AB794" s="201"/>
      <c r="AC794" s="201"/>
      <c r="AD794" s="201"/>
      <c r="AE794" s="200"/>
      <c r="AF794" s="201"/>
      <c r="AG794" s="201"/>
      <c r="AH794" s="201"/>
      <c r="AI794" s="201"/>
      <c r="AJ794" s="200"/>
      <c r="AK794" s="201"/>
      <c r="AL794" s="201"/>
      <c r="AM794" s="201"/>
      <c r="AN794" s="201"/>
      <c r="AO794" s="202"/>
    </row>
    <row r="795" spans="1:41" s="30" customFormat="1" ht="19" customHeight="1">
      <c r="A795" s="198"/>
      <c r="B795" s="198"/>
      <c r="C795" s="198"/>
      <c r="D795" s="198"/>
      <c r="E795" s="199"/>
      <c r="F795" s="200"/>
      <c r="G795" s="201"/>
      <c r="H795" s="201"/>
      <c r="I795" s="201"/>
      <c r="J795" s="201"/>
      <c r="K795" s="200"/>
      <c r="L795" s="201"/>
      <c r="M795" s="201"/>
      <c r="N795" s="201"/>
      <c r="O795" s="201"/>
      <c r="P795" s="200"/>
      <c r="Q795" s="201"/>
      <c r="R795" s="201"/>
      <c r="S795" s="201"/>
      <c r="T795" s="201"/>
      <c r="U795" s="200"/>
      <c r="V795" s="201"/>
      <c r="W795" s="201"/>
      <c r="X795" s="201"/>
      <c r="Y795" s="201"/>
      <c r="Z795" s="200"/>
      <c r="AA795" s="201"/>
      <c r="AB795" s="201"/>
      <c r="AC795" s="201"/>
      <c r="AD795" s="201"/>
      <c r="AE795" s="200"/>
      <c r="AF795" s="201"/>
      <c r="AG795" s="201"/>
      <c r="AH795" s="201"/>
      <c r="AI795" s="201"/>
      <c r="AJ795" s="200"/>
      <c r="AK795" s="201"/>
      <c r="AL795" s="201"/>
      <c r="AM795" s="201"/>
      <c r="AN795" s="201"/>
      <c r="AO795" s="202"/>
    </row>
    <row r="796" spans="1:41" s="30" customFormat="1" ht="19" customHeight="1">
      <c r="A796" s="198"/>
      <c r="B796" s="198"/>
      <c r="C796" s="198"/>
      <c r="D796" s="198"/>
      <c r="E796" s="199"/>
      <c r="F796" s="200"/>
      <c r="G796" s="201"/>
      <c r="H796" s="201"/>
      <c r="I796" s="201"/>
      <c r="J796" s="201"/>
      <c r="K796" s="200"/>
      <c r="L796" s="201"/>
      <c r="M796" s="201"/>
      <c r="N796" s="201"/>
      <c r="O796" s="201"/>
      <c r="P796" s="200"/>
      <c r="Q796" s="201"/>
      <c r="R796" s="201"/>
      <c r="S796" s="201"/>
      <c r="T796" s="201"/>
      <c r="U796" s="200"/>
      <c r="V796" s="201"/>
      <c r="W796" s="201"/>
      <c r="X796" s="201"/>
      <c r="Y796" s="201"/>
      <c r="Z796" s="200"/>
      <c r="AA796" s="201"/>
      <c r="AB796" s="201"/>
      <c r="AC796" s="201"/>
      <c r="AD796" s="201"/>
      <c r="AE796" s="200"/>
      <c r="AF796" s="201"/>
      <c r="AG796" s="201"/>
      <c r="AH796" s="201"/>
      <c r="AI796" s="201"/>
      <c r="AJ796" s="200"/>
      <c r="AK796" s="201"/>
      <c r="AL796" s="201"/>
      <c r="AM796" s="201"/>
      <c r="AN796" s="201"/>
      <c r="AO796" s="202"/>
    </row>
    <row r="797" spans="1:41" s="30" customFormat="1" ht="19" customHeight="1">
      <c r="A797" s="198"/>
      <c r="B797" s="198"/>
      <c r="C797" s="198"/>
      <c r="D797" s="198"/>
      <c r="E797" s="199"/>
      <c r="F797" s="200"/>
      <c r="G797" s="201"/>
      <c r="H797" s="201"/>
      <c r="I797" s="201"/>
      <c r="J797" s="201"/>
      <c r="K797" s="200"/>
      <c r="L797" s="201"/>
      <c r="M797" s="201"/>
      <c r="N797" s="201"/>
      <c r="O797" s="201"/>
      <c r="P797" s="200"/>
      <c r="Q797" s="201"/>
      <c r="R797" s="201"/>
      <c r="S797" s="201"/>
      <c r="T797" s="201"/>
      <c r="U797" s="200"/>
      <c r="V797" s="201"/>
      <c r="W797" s="201"/>
      <c r="X797" s="201"/>
      <c r="Y797" s="201"/>
      <c r="Z797" s="200"/>
      <c r="AA797" s="201"/>
      <c r="AB797" s="201"/>
      <c r="AC797" s="201"/>
      <c r="AD797" s="201"/>
      <c r="AE797" s="200"/>
      <c r="AF797" s="201"/>
      <c r="AG797" s="201"/>
      <c r="AH797" s="201"/>
      <c r="AI797" s="201"/>
      <c r="AJ797" s="200"/>
      <c r="AK797" s="201"/>
      <c r="AL797" s="201"/>
      <c r="AM797" s="201"/>
      <c r="AN797" s="201"/>
      <c r="AO797" s="202"/>
    </row>
    <row r="798" spans="1:41" s="30" customFormat="1" ht="19" customHeight="1">
      <c r="A798" s="198"/>
      <c r="B798" s="198"/>
      <c r="C798" s="198"/>
      <c r="D798" s="198"/>
      <c r="E798" s="199"/>
      <c r="F798" s="200"/>
      <c r="G798" s="201"/>
      <c r="H798" s="201"/>
      <c r="I798" s="201"/>
      <c r="J798" s="201"/>
      <c r="K798" s="200"/>
      <c r="L798" s="201"/>
      <c r="M798" s="201"/>
      <c r="N798" s="201"/>
      <c r="O798" s="201"/>
      <c r="P798" s="200"/>
      <c r="Q798" s="201"/>
      <c r="R798" s="201"/>
      <c r="S798" s="201"/>
      <c r="T798" s="201"/>
      <c r="U798" s="200"/>
      <c r="V798" s="201"/>
      <c r="W798" s="201"/>
      <c r="X798" s="201"/>
      <c r="Y798" s="201"/>
      <c r="Z798" s="200"/>
      <c r="AA798" s="201"/>
      <c r="AB798" s="201"/>
      <c r="AC798" s="201"/>
      <c r="AD798" s="201"/>
      <c r="AE798" s="200"/>
      <c r="AF798" s="201"/>
      <c r="AG798" s="201"/>
      <c r="AH798" s="201"/>
      <c r="AI798" s="201"/>
      <c r="AJ798" s="200"/>
      <c r="AK798" s="201"/>
      <c r="AL798" s="201"/>
      <c r="AM798" s="201"/>
      <c r="AN798" s="201"/>
      <c r="AO798" s="202"/>
    </row>
    <row r="799" spans="1:41" s="30" customFormat="1" ht="19" customHeight="1">
      <c r="A799" s="198"/>
      <c r="B799" s="198"/>
      <c r="C799" s="198"/>
      <c r="D799" s="198"/>
      <c r="E799" s="199"/>
      <c r="F799" s="200"/>
      <c r="G799" s="201"/>
      <c r="H799" s="201"/>
      <c r="I799" s="201"/>
      <c r="J799" s="201"/>
      <c r="K799" s="200"/>
      <c r="L799" s="201"/>
      <c r="M799" s="201"/>
      <c r="N799" s="201"/>
      <c r="O799" s="201"/>
      <c r="P799" s="200"/>
      <c r="Q799" s="201"/>
      <c r="R799" s="201"/>
      <c r="S799" s="201"/>
      <c r="T799" s="201"/>
      <c r="U799" s="200"/>
      <c r="V799" s="201"/>
      <c r="W799" s="201"/>
      <c r="X799" s="201"/>
      <c r="Y799" s="201"/>
      <c r="Z799" s="200"/>
      <c r="AA799" s="201"/>
      <c r="AB799" s="201"/>
      <c r="AC799" s="201"/>
      <c r="AD799" s="201"/>
      <c r="AE799" s="200"/>
      <c r="AF799" s="201"/>
      <c r="AG799" s="201"/>
      <c r="AH799" s="201"/>
      <c r="AI799" s="201"/>
      <c r="AJ799" s="200"/>
      <c r="AK799" s="201"/>
      <c r="AL799" s="201"/>
      <c r="AM799" s="201"/>
      <c r="AN799" s="201"/>
      <c r="AO799" s="202"/>
    </row>
    <row r="800" spans="1:41" s="30" customFormat="1" ht="19" customHeight="1">
      <c r="A800" s="198"/>
      <c r="B800" s="198"/>
      <c r="C800" s="198"/>
      <c r="D800" s="198"/>
      <c r="E800" s="199"/>
      <c r="F800" s="200"/>
      <c r="G800" s="201"/>
      <c r="H800" s="201"/>
      <c r="I800" s="201"/>
      <c r="J800" s="201"/>
      <c r="K800" s="200"/>
      <c r="L800" s="201"/>
      <c r="M800" s="201"/>
      <c r="N800" s="201"/>
      <c r="O800" s="201"/>
      <c r="P800" s="200"/>
      <c r="Q800" s="201"/>
      <c r="R800" s="201"/>
      <c r="S800" s="201"/>
      <c r="T800" s="201"/>
      <c r="U800" s="200"/>
      <c r="V800" s="201"/>
      <c r="W800" s="201"/>
      <c r="X800" s="201"/>
      <c r="Y800" s="201"/>
      <c r="Z800" s="200"/>
      <c r="AA800" s="201"/>
      <c r="AB800" s="201"/>
      <c r="AC800" s="201"/>
      <c r="AD800" s="201"/>
      <c r="AE800" s="200"/>
      <c r="AF800" s="201"/>
      <c r="AG800" s="201"/>
      <c r="AH800" s="201"/>
      <c r="AI800" s="201"/>
      <c r="AJ800" s="200"/>
      <c r="AK800" s="201"/>
      <c r="AL800" s="201"/>
      <c r="AM800" s="201"/>
      <c r="AN800" s="201"/>
      <c r="AO800" s="202"/>
    </row>
    <row r="801" spans="1:41" s="30" customFormat="1" ht="19" customHeight="1">
      <c r="A801" s="198"/>
      <c r="B801" s="198"/>
      <c r="C801" s="198"/>
      <c r="D801" s="198"/>
      <c r="E801" s="199"/>
      <c r="F801" s="200"/>
      <c r="G801" s="201"/>
      <c r="H801" s="201"/>
      <c r="I801" s="201"/>
      <c r="J801" s="201"/>
      <c r="K801" s="200"/>
      <c r="L801" s="201"/>
      <c r="M801" s="201"/>
      <c r="N801" s="201"/>
      <c r="O801" s="201"/>
      <c r="P801" s="200"/>
      <c r="Q801" s="201"/>
      <c r="R801" s="201"/>
      <c r="S801" s="201"/>
      <c r="T801" s="201"/>
      <c r="U801" s="200"/>
      <c r="V801" s="201"/>
      <c r="W801" s="201"/>
      <c r="X801" s="201"/>
      <c r="Y801" s="201"/>
      <c r="Z801" s="200"/>
      <c r="AA801" s="201"/>
      <c r="AB801" s="201"/>
      <c r="AC801" s="201"/>
      <c r="AD801" s="201"/>
      <c r="AE801" s="200"/>
      <c r="AF801" s="201"/>
      <c r="AG801" s="201"/>
      <c r="AH801" s="201"/>
      <c r="AI801" s="201"/>
      <c r="AJ801" s="200"/>
      <c r="AK801" s="201"/>
      <c r="AL801" s="201"/>
      <c r="AM801" s="201"/>
      <c r="AN801" s="201"/>
      <c r="AO801" s="202"/>
    </row>
    <row r="802" spans="1:41" s="30" customFormat="1" ht="19" customHeight="1">
      <c r="A802" s="198"/>
      <c r="B802" s="198"/>
      <c r="C802" s="198"/>
      <c r="D802" s="198"/>
      <c r="E802" s="199"/>
      <c r="F802" s="200"/>
      <c r="G802" s="201"/>
      <c r="H802" s="201"/>
      <c r="I802" s="201"/>
      <c r="J802" s="201"/>
      <c r="K802" s="200"/>
      <c r="L802" s="201"/>
      <c r="M802" s="201"/>
      <c r="N802" s="201"/>
      <c r="O802" s="201"/>
      <c r="P802" s="200"/>
      <c r="Q802" s="201"/>
      <c r="R802" s="201"/>
      <c r="S802" s="201"/>
      <c r="T802" s="201"/>
      <c r="U802" s="200"/>
      <c r="V802" s="201"/>
      <c r="W802" s="201"/>
      <c r="X802" s="201"/>
      <c r="Y802" s="201"/>
      <c r="Z802" s="200"/>
      <c r="AA802" s="201"/>
      <c r="AB802" s="201"/>
      <c r="AC802" s="201"/>
      <c r="AD802" s="201"/>
      <c r="AE802" s="200"/>
      <c r="AF802" s="201"/>
      <c r="AG802" s="201"/>
      <c r="AH802" s="201"/>
      <c r="AI802" s="201"/>
      <c r="AJ802" s="200"/>
      <c r="AK802" s="201"/>
      <c r="AL802" s="201"/>
      <c r="AM802" s="201"/>
      <c r="AN802" s="201"/>
      <c r="AO802" s="202"/>
    </row>
    <row r="803" spans="1:41" s="30" customFormat="1" ht="19" customHeight="1">
      <c r="A803" s="198"/>
      <c r="B803" s="198"/>
      <c r="C803" s="198"/>
      <c r="D803" s="198"/>
      <c r="E803" s="199"/>
      <c r="F803" s="200"/>
      <c r="G803" s="201"/>
      <c r="H803" s="201"/>
      <c r="I803" s="201"/>
      <c r="J803" s="201"/>
      <c r="K803" s="200"/>
      <c r="L803" s="201"/>
      <c r="M803" s="201"/>
      <c r="N803" s="201"/>
      <c r="O803" s="201"/>
      <c r="P803" s="200"/>
      <c r="Q803" s="201"/>
      <c r="R803" s="201"/>
      <c r="S803" s="201"/>
      <c r="T803" s="201"/>
      <c r="U803" s="200"/>
      <c r="V803" s="201"/>
      <c r="W803" s="201"/>
      <c r="X803" s="201"/>
      <c r="Y803" s="201"/>
      <c r="Z803" s="200"/>
      <c r="AA803" s="201"/>
      <c r="AB803" s="201"/>
      <c r="AC803" s="201"/>
      <c r="AD803" s="201"/>
      <c r="AE803" s="200"/>
      <c r="AF803" s="201"/>
      <c r="AG803" s="201"/>
      <c r="AH803" s="201"/>
      <c r="AI803" s="201"/>
      <c r="AJ803" s="200"/>
      <c r="AK803" s="201"/>
      <c r="AL803" s="201"/>
      <c r="AM803" s="201"/>
      <c r="AN803" s="201"/>
      <c r="AO803" s="202"/>
    </row>
    <row r="804" spans="1:41" s="30" customFormat="1" ht="19" customHeight="1">
      <c r="A804" s="198"/>
      <c r="B804" s="198"/>
      <c r="C804" s="198"/>
      <c r="D804" s="198"/>
      <c r="E804" s="199"/>
      <c r="F804" s="200"/>
      <c r="G804" s="201"/>
      <c r="H804" s="201"/>
      <c r="I804" s="201"/>
      <c r="J804" s="201"/>
      <c r="K804" s="200"/>
      <c r="L804" s="201"/>
      <c r="M804" s="201"/>
      <c r="N804" s="201"/>
      <c r="O804" s="201"/>
      <c r="P804" s="200"/>
      <c r="Q804" s="201"/>
      <c r="R804" s="201"/>
      <c r="S804" s="201"/>
      <c r="T804" s="201"/>
      <c r="U804" s="200"/>
      <c r="V804" s="201"/>
      <c r="W804" s="201"/>
      <c r="X804" s="201"/>
      <c r="Y804" s="201"/>
      <c r="Z804" s="200"/>
      <c r="AA804" s="201"/>
      <c r="AB804" s="201"/>
      <c r="AC804" s="201"/>
      <c r="AD804" s="201"/>
      <c r="AE804" s="200"/>
      <c r="AF804" s="201"/>
      <c r="AG804" s="201"/>
      <c r="AH804" s="201"/>
      <c r="AI804" s="201"/>
      <c r="AJ804" s="200"/>
      <c r="AK804" s="201"/>
      <c r="AL804" s="201"/>
      <c r="AM804" s="201"/>
      <c r="AN804" s="201"/>
      <c r="AO804" s="202"/>
    </row>
    <row r="805" spans="1:41" s="30" customFormat="1" ht="19" customHeight="1">
      <c r="A805" s="198"/>
      <c r="B805" s="198"/>
      <c r="C805" s="198"/>
      <c r="D805" s="198"/>
      <c r="E805" s="199"/>
      <c r="F805" s="200"/>
      <c r="G805" s="201"/>
      <c r="H805" s="201"/>
      <c r="I805" s="201"/>
      <c r="J805" s="201"/>
      <c r="K805" s="200"/>
      <c r="L805" s="201"/>
      <c r="M805" s="201"/>
      <c r="N805" s="201"/>
      <c r="O805" s="201"/>
      <c r="P805" s="200"/>
      <c r="Q805" s="201"/>
      <c r="R805" s="201"/>
      <c r="S805" s="201"/>
      <c r="T805" s="201"/>
      <c r="U805" s="200"/>
      <c r="V805" s="201"/>
      <c r="W805" s="201"/>
      <c r="X805" s="201"/>
      <c r="Y805" s="201"/>
      <c r="Z805" s="200"/>
      <c r="AA805" s="201"/>
      <c r="AB805" s="201"/>
      <c r="AC805" s="201"/>
      <c r="AD805" s="201"/>
      <c r="AE805" s="200"/>
      <c r="AF805" s="201"/>
      <c r="AG805" s="201"/>
      <c r="AH805" s="201"/>
      <c r="AI805" s="201"/>
      <c r="AJ805" s="200"/>
      <c r="AK805" s="201"/>
      <c r="AL805" s="201"/>
      <c r="AM805" s="201"/>
      <c r="AN805" s="201"/>
      <c r="AO805" s="202"/>
    </row>
    <row r="806" spans="1:41" s="30" customFormat="1" ht="19" customHeight="1">
      <c r="A806" s="198"/>
      <c r="B806" s="198"/>
      <c r="C806" s="198"/>
      <c r="D806" s="198"/>
      <c r="E806" s="199"/>
      <c r="F806" s="200"/>
      <c r="G806" s="201"/>
      <c r="H806" s="201"/>
      <c r="I806" s="201"/>
      <c r="J806" s="201"/>
      <c r="K806" s="200"/>
      <c r="L806" s="201"/>
      <c r="M806" s="201"/>
      <c r="N806" s="201"/>
      <c r="O806" s="201"/>
      <c r="P806" s="200"/>
      <c r="Q806" s="201"/>
      <c r="R806" s="201"/>
      <c r="S806" s="201"/>
      <c r="T806" s="201"/>
      <c r="U806" s="200"/>
      <c r="V806" s="201"/>
      <c r="W806" s="201"/>
      <c r="X806" s="201"/>
      <c r="Y806" s="201"/>
      <c r="Z806" s="200"/>
      <c r="AA806" s="201"/>
      <c r="AB806" s="201"/>
      <c r="AC806" s="201"/>
      <c r="AD806" s="201"/>
      <c r="AE806" s="200"/>
      <c r="AF806" s="201"/>
      <c r="AG806" s="201"/>
      <c r="AH806" s="201"/>
      <c r="AI806" s="201"/>
      <c r="AJ806" s="200"/>
      <c r="AK806" s="201"/>
      <c r="AL806" s="201"/>
      <c r="AM806" s="201"/>
      <c r="AN806" s="201"/>
      <c r="AO806" s="202"/>
    </row>
    <row r="807" spans="1:41" s="30" customFormat="1" ht="19" customHeight="1">
      <c r="A807" s="198"/>
      <c r="B807" s="198"/>
      <c r="C807" s="198"/>
      <c r="D807" s="198"/>
      <c r="E807" s="199"/>
      <c r="F807" s="200"/>
      <c r="G807" s="201"/>
      <c r="H807" s="201"/>
      <c r="I807" s="201"/>
      <c r="J807" s="201"/>
      <c r="K807" s="200"/>
      <c r="L807" s="201"/>
      <c r="M807" s="201"/>
      <c r="N807" s="201"/>
      <c r="O807" s="201"/>
      <c r="P807" s="200"/>
      <c r="Q807" s="201"/>
      <c r="R807" s="201"/>
      <c r="S807" s="201"/>
      <c r="T807" s="201"/>
      <c r="U807" s="200"/>
      <c r="V807" s="201"/>
      <c r="W807" s="201"/>
      <c r="X807" s="201"/>
      <c r="Y807" s="201"/>
      <c r="Z807" s="200"/>
      <c r="AA807" s="201"/>
      <c r="AB807" s="201"/>
      <c r="AC807" s="201"/>
      <c r="AD807" s="201"/>
      <c r="AE807" s="200"/>
      <c r="AF807" s="201"/>
      <c r="AG807" s="201"/>
      <c r="AH807" s="201"/>
      <c r="AI807" s="201"/>
      <c r="AJ807" s="200"/>
      <c r="AK807" s="201"/>
      <c r="AL807" s="201"/>
      <c r="AM807" s="201"/>
      <c r="AN807" s="201"/>
      <c r="AO807" s="202"/>
    </row>
    <row r="808" spans="1:41" s="30" customFormat="1" ht="19" customHeight="1">
      <c r="A808" s="198"/>
      <c r="B808" s="198"/>
      <c r="C808" s="198"/>
      <c r="D808" s="198"/>
      <c r="E808" s="199"/>
      <c r="F808" s="200"/>
      <c r="G808" s="201"/>
      <c r="H808" s="201"/>
      <c r="I808" s="201"/>
      <c r="J808" s="201"/>
      <c r="K808" s="200"/>
      <c r="L808" s="201"/>
      <c r="M808" s="201"/>
      <c r="N808" s="201"/>
      <c r="O808" s="201"/>
      <c r="P808" s="200"/>
      <c r="Q808" s="201"/>
      <c r="R808" s="201"/>
      <c r="S808" s="201"/>
      <c r="T808" s="201"/>
      <c r="U808" s="200"/>
      <c r="V808" s="201"/>
      <c r="W808" s="201"/>
      <c r="X808" s="201"/>
      <c r="Y808" s="201"/>
      <c r="Z808" s="200"/>
      <c r="AA808" s="201"/>
      <c r="AB808" s="201"/>
      <c r="AC808" s="201"/>
      <c r="AD808" s="201"/>
      <c r="AE808" s="200"/>
      <c r="AF808" s="201"/>
      <c r="AG808" s="201"/>
      <c r="AH808" s="201"/>
      <c r="AI808" s="201"/>
      <c r="AJ808" s="200"/>
      <c r="AK808" s="201"/>
      <c r="AL808" s="201"/>
      <c r="AM808" s="201"/>
      <c r="AN808" s="201"/>
      <c r="AO808" s="202"/>
    </row>
    <row r="809" spans="1:41" s="30" customFormat="1" ht="19" customHeight="1">
      <c r="A809" s="198"/>
      <c r="B809" s="198"/>
      <c r="C809" s="198"/>
      <c r="D809" s="198"/>
      <c r="E809" s="199"/>
      <c r="F809" s="200"/>
      <c r="G809" s="201"/>
      <c r="H809" s="201"/>
      <c r="I809" s="201"/>
      <c r="J809" s="201"/>
      <c r="K809" s="200"/>
      <c r="L809" s="201"/>
      <c r="M809" s="201"/>
      <c r="N809" s="201"/>
      <c r="O809" s="201"/>
      <c r="P809" s="200"/>
      <c r="Q809" s="201"/>
      <c r="R809" s="201"/>
      <c r="S809" s="201"/>
      <c r="T809" s="201"/>
      <c r="U809" s="200"/>
      <c r="V809" s="201"/>
      <c r="W809" s="201"/>
      <c r="X809" s="201"/>
      <c r="Y809" s="201"/>
      <c r="Z809" s="200"/>
      <c r="AA809" s="201"/>
      <c r="AB809" s="201"/>
      <c r="AC809" s="201"/>
      <c r="AD809" s="201"/>
      <c r="AE809" s="200"/>
      <c r="AF809" s="201"/>
      <c r="AG809" s="201"/>
      <c r="AH809" s="201"/>
      <c r="AI809" s="201"/>
      <c r="AJ809" s="200"/>
      <c r="AK809" s="201"/>
      <c r="AL809" s="201"/>
      <c r="AM809" s="201"/>
      <c r="AN809" s="201"/>
      <c r="AO809" s="202"/>
    </row>
    <row r="810" spans="1:41" s="30" customFormat="1" ht="19" customHeight="1">
      <c r="A810" s="198"/>
      <c r="B810" s="198"/>
      <c r="C810" s="198"/>
      <c r="D810" s="198"/>
      <c r="E810" s="199"/>
      <c r="F810" s="200"/>
      <c r="G810" s="201"/>
      <c r="H810" s="201"/>
      <c r="I810" s="201"/>
      <c r="J810" s="201"/>
      <c r="K810" s="200"/>
      <c r="L810" s="201"/>
      <c r="M810" s="201"/>
      <c r="N810" s="201"/>
      <c r="O810" s="201"/>
      <c r="P810" s="200"/>
      <c r="Q810" s="201"/>
      <c r="R810" s="201"/>
      <c r="S810" s="201"/>
      <c r="T810" s="201"/>
      <c r="U810" s="200"/>
      <c r="V810" s="201"/>
      <c r="W810" s="201"/>
      <c r="X810" s="201"/>
      <c r="Y810" s="201"/>
      <c r="Z810" s="200"/>
      <c r="AA810" s="201"/>
      <c r="AB810" s="201"/>
      <c r="AC810" s="201"/>
      <c r="AD810" s="201"/>
      <c r="AE810" s="200"/>
      <c r="AF810" s="201"/>
      <c r="AG810" s="201"/>
      <c r="AH810" s="201"/>
      <c r="AI810" s="201"/>
      <c r="AJ810" s="200"/>
      <c r="AK810" s="201"/>
      <c r="AL810" s="201"/>
      <c r="AM810" s="201"/>
      <c r="AN810" s="201"/>
      <c r="AO810" s="202"/>
    </row>
    <row r="811" spans="1:41" s="30" customFormat="1" ht="19" customHeight="1">
      <c r="A811" s="198"/>
      <c r="B811" s="198"/>
      <c r="C811" s="198"/>
      <c r="D811" s="198"/>
      <c r="E811" s="199"/>
      <c r="F811" s="200"/>
      <c r="G811" s="201"/>
      <c r="H811" s="201"/>
      <c r="I811" s="201"/>
      <c r="J811" s="201"/>
      <c r="K811" s="200"/>
      <c r="L811" s="201"/>
      <c r="M811" s="201"/>
      <c r="N811" s="201"/>
      <c r="O811" s="201"/>
      <c r="P811" s="200"/>
      <c r="Q811" s="201"/>
      <c r="R811" s="201"/>
      <c r="S811" s="201"/>
      <c r="T811" s="201"/>
      <c r="U811" s="200"/>
      <c r="V811" s="201"/>
      <c r="W811" s="201"/>
      <c r="X811" s="201"/>
      <c r="Y811" s="201"/>
      <c r="Z811" s="200"/>
      <c r="AA811" s="201"/>
      <c r="AB811" s="201"/>
      <c r="AC811" s="201"/>
      <c r="AD811" s="201"/>
      <c r="AE811" s="200"/>
      <c r="AF811" s="201"/>
      <c r="AG811" s="201"/>
      <c r="AH811" s="201"/>
      <c r="AI811" s="201"/>
      <c r="AJ811" s="200"/>
      <c r="AK811" s="201"/>
      <c r="AL811" s="201"/>
      <c r="AM811" s="201"/>
      <c r="AN811" s="201"/>
      <c r="AO811" s="202"/>
    </row>
    <row r="812" spans="1:41" s="30" customFormat="1" ht="19" customHeight="1">
      <c r="A812" s="198"/>
      <c r="B812" s="198"/>
      <c r="C812" s="198"/>
      <c r="D812" s="198"/>
      <c r="E812" s="199"/>
      <c r="F812" s="200"/>
      <c r="G812" s="201"/>
      <c r="H812" s="201"/>
      <c r="I812" s="201"/>
      <c r="J812" s="201"/>
      <c r="K812" s="200"/>
      <c r="L812" s="201"/>
      <c r="M812" s="201"/>
      <c r="N812" s="201"/>
      <c r="O812" s="201"/>
      <c r="P812" s="200"/>
      <c r="Q812" s="201"/>
      <c r="R812" s="201"/>
      <c r="S812" s="201"/>
      <c r="T812" s="201"/>
      <c r="U812" s="200"/>
      <c r="V812" s="201"/>
      <c r="W812" s="201"/>
      <c r="X812" s="201"/>
      <c r="Y812" s="201"/>
      <c r="Z812" s="200"/>
      <c r="AA812" s="201"/>
      <c r="AB812" s="201"/>
      <c r="AC812" s="201"/>
      <c r="AD812" s="201"/>
      <c r="AE812" s="200"/>
      <c r="AF812" s="201"/>
      <c r="AG812" s="201"/>
      <c r="AH812" s="201"/>
      <c r="AI812" s="201"/>
      <c r="AJ812" s="200"/>
      <c r="AK812" s="201"/>
      <c r="AL812" s="201"/>
      <c r="AM812" s="201"/>
      <c r="AN812" s="201"/>
      <c r="AO812" s="202"/>
    </row>
    <row r="813" spans="1:41" s="30" customFormat="1" ht="19" customHeight="1">
      <c r="A813" s="198"/>
      <c r="B813" s="198"/>
      <c r="C813" s="198"/>
      <c r="D813" s="198"/>
      <c r="E813" s="199"/>
      <c r="F813" s="200"/>
      <c r="G813" s="201"/>
      <c r="H813" s="201"/>
      <c r="I813" s="201"/>
      <c r="J813" s="201"/>
      <c r="K813" s="200"/>
      <c r="L813" s="201"/>
      <c r="M813" s="201"/>
      <c r="N813" s="201"/>
      <c r="O813" s="201"/>
      <c r="P813" s="200"/>
      <c r="Q813" s="201"/>
      <c r="R813" s="201"/>
      <c r="S813" s="201"/>
      <c r="T813" s="201"/>
      <c r="U813" s="200"/>
      <c r="V813" s="201"/>
      <c r="W813" s="201"/>
      <c r="X813" s="201"/>
      <c r="Y813" s="201"/>
      <c r="Z813" s="200"/>
      <c r="AA813" s="201"/>
      <c r="AB813" s="201"/>
      <c r="AC813" s="201"/>
      <c r="AD813" s="201"/>
      <c r="AE813" s="200"/>
      <c r="AF813" s="201"/>
      <c r="AG813" s="201"/>
      <c r="AH813" s="201"/>
      <c r="AI813" s="201"/>
      <c r="AJ813" s="200"/>
      <c r="AK813" s="201"/>
      <c r="AL813" s="201"/>
      <c r="AM813" s="201"/>
      <c r="AN813" s="201"/>
      <c r="AO813" s="202"/>
    </row>
    <row r="814" spans="1:41" s="30" customFormat="1" ht="19" customHeight="1">
      <c r="A814" s="198"/>
      <c r="B814" s="198"/>
      <c r="C814" s="198"/>
      <c r="D814" s="198"/>
      <c r="E814" s="199"/>
      <c r="F814" s="200"/>
      <c r="G814" s="201"/>
      <c r="H814" s="201"/>
      <c r="I814" s="201"/>
      <c r="J814" s="201"/>
      <c r="K814" s="200"/>
      <c r="L814" s="201"/>
      <c r="M814" s="201"/>
      <c r="N814" s="201"/>
      <c r="O814" s="201"/>
      <c r="P814" s="200"/>
      <c r="Q814" s="201"/>
      <c r="R814" s="201"/>
      <c r="S814" s="201"/>
      <c r="T814" s="201"/>
      <c r="U814" s="200"/>
      <c r="V814" s="201"/>
      <c r="W814" s="201"/>
      <c r="X814" s="201"/>
      <c r="Y814" s="201"/>
      <c r="Z814" s="200"/>
      <c r="AA814" s="201"/>
      <c r="AB814" s="201"/>
      <c r="AC814" s="201"/>
      <c r="AD814" s="201"/>
      <c r="AE814" s="200"/>
      <c r="AF814" s="201"/>
      <c r="AG814" s="201"/>
      <c r="AH814" s="201"/>
      <c r="AI814" s="201"/>
      <c r="AJ814" s="200"/>
      <c r="AK814" s="201"/>
      <c r="AL814" s="201"/>
      <c r="AM814" s="201"/>
      <c r="AN814" s="201"/>
      <c r="AO814" s="202"/>
    </row>
    <row r="815" spans="1:41" s="30" customFormat="1" ht="19" customHeight="1">
      <c r="A815" s="198"/>
      <c r="B815" s="198"/>
      <c r="C815" s="198"/>
      <c r="D815" s="198"/>
      <c r="E815" s="199"/>
      <c r="F815" s="200"/>
      <c r="G815" s="201"/>
      <c r="H815" s="201"/>
      <c r="I815" s="201"/>
      <c r="J815" s="201"/>
      <c r="K815" s="200"/>
      <c r="L815" s="201"/>
      <c r="M815" s="201"/>
      <c r="N815" s="201"/>
      <c r="O815" s="201"/>
      <c r="P815" s="200"/>
      <c r="Q815" s="201"/>
      <c r="R815" s="201"/>
      <c r="S815" s="201"/>
      <c r="T815" s="201"/>
      <c r="U815" s="200"/>
      <c r="V815" s="201"/>
      <c r="W815" s="201"/>
      <c r="X815" s="201"/>
      <c r="Y815" s="201"/>
      <c r="Z815" s="200"/>
      <c r="AA815" s="201"/>
      <c r="AB815" s="201"/>
      <c r="AC815" s="201"/>
      <c r="AD815" s="201"/>
      <c r="AE815" s="200"/>
      <c r="AF815" s="201"/>
      <c r="AG815" s="201"/>
      <c r="AH815" s="201"/>
      <c r="AI815" s="201"/>
      <c r="AJ815" s="200"/>
      <c r="AK815" s="201"/>
      <c r="AL815" s="201"/>
      <c r="AM815" s="201"/>
      <c r="AN815" s="201"/>
      <c r="AO815" s="202"/>
    </row>
    <row r="816" spans="1:41" s="30" customFormat="1" ht="19" customHeight="1">
      <c r="A816" s="198"/>
      <c r="B816" s="198"/>
      <c r="C816" s="198"/>
      <c r="D816" s="198"/>
      <c r="E816" s="199"/>
      <c r="F816" s="200"/>
      <c r="G816" s="201"/>
      <c r="H816" s="201"/>
      <c r="I816" s="201"/>
      <c r="J816" s="201"/>
      <c r="K816" s="200"/>
      <c r="L816" s="201"/>
      <c r="M816" s="201"/>
      <c r="N816" s="201"/>
      <c r="O816" s="201"/>
      <c r="P816" s="200"/>
      <c r="Q816" s="201"/>
      <c r="R816" s="201"/>
      <c r="S816" s="201"/>
      <c r="T816" s="201"/>
      <c r="U816" s="200"/>
      <c r="V816" s="201"/>
      <c r="W816" s="201"/>
      <c r="X816" s="201"/>
      <c r="Y816" s="201"/>
      <c r="Z816" s="200"/>
      <c r="AA816" s="201"/>
      <c r="AB816" s="201"/>
      <c r="AC816" s="201"/>
      <c r="AD816" s="201"/>
      <c r="AE816" s="200"/>
      <c r="AF816" s="201"/>
      <c r="AG816" s="201"/>
      <c r="AH816" s="201"/>
      <c r="AI816" s="201"/>
      <c r="AJ816" s="200"/>
      <c r="AK816" s="201"/>
      <c r="AL816" s="201"/>
      <c r="AM816" s="201"/>
      <c r="AN816" s="201"/>
      <c r="AO816" s="202"/>
    </row>
    <row r="817" spans="1:41" s="30" customFormat="1" ht="19" customHeight="1">
      <c r="A817" s="198"/>
      <c r="B817" s="198"/>
      <c r="C817" s="198"/>
      <c r="D817" s="198"/>
      <c r="E817" s="199"/>
      <c r="F817" s="200"/>
      <c r="G817" s="201"/>
      <c r="H817" s="201"/>
      <c r="I817" s="201"/>
      <c r="J817" s="201"/>
      <c r="K817" s="200"/>
      <c r="L817" s="201"/>
      <c r="M817" s="201"/>
      <c r="N817" s="201"/>
      <c r="O817" s="201"/>
      <c r="P817" s="200"/>
      <c r="Q817" s="201"/>
      <c r="R817" s="201"/>
      <c r="S817" s="201"/>
      <c r="T817" s="201"/>
      <c r="U817" s="200"/>
      <c r="V817" s="201"/>
      <c r="W817" s="201"/>
      <c r="X817" s="201"/>
      <c r="Y817" s="201"/>
      <c r="Z817" s="200"/>
      <c r="AA817" s="201"/>
      <c r="AB817" s="201"/>
      <c r="AC817" s="201"/>
      <c r="AD817" s="201"/>
      <c r="AE817" s="200"/>
      <c r="AF817" s="201"/>
      <c r="AG817" s="201"/>
      <c r="AH817" s="201"/>
      <c r="AI817" s="201"/>
      <c r="AJ817" s="200"/>
      <c r="AK817" s="201"/>
      <c r="AL817" s="201"/>
      <c r="AM817" s="201"/>
      <c r="AN817" s="201"/>
      <c r="AO817" s="202"/>
    </row>
    <row r="818" spans="1:41" s="30" customFormat="1" ht="19" customHeight="1">
      <c r="A818" s="198"/>
      <c r="B818" s="198"/>
      <c r="C818" s="198"/>
      <c r="D818" s="198"/>
      <c r="E818" s="199"/>
      <c r="F818" s="200"/>
      <c r="G818" s="201"/>
      <c r="H818" s="201"/>
      <c r="I818" s="201"/>
      <c r="J818" s="201"/>
      <c r="K818" s="200"/>
      <c r="L818" s="201"/>
      <c r="M818" s="201"/>
      <c r="N818" s="201"/>
      <c r="O818" s="201"/>
      <c r="P818" s="200"/>
      <c r="Q818" s="201"/>
      <c r="R818" s="201"/>
      <c r="S818" s="201"/>
      <c r="T818" s="201"/>
      <c r="U818" s="200"/>
      <c r="V818" s="201"/>
      <c r="W818" s="201"/>
      <c r="X818" s="201"/>
      <c r="Y818" s="201"/>
      <c r="Z818" s="200"/>
      <c r="AA818" s="201"/>
      <c r="AB818" s="201"/>
      <c r="AC818" s="201"/>
      <c r="AD818" s="201"/>
      <c r="AE818" s="200"/>
      <c r="AF818" s="201"/>
      <c r="AG818" s="201"/>
      <c r="AH818" s="201"/>
      <c r="AI818" s="201"/>
      <c r="AJ818" s="200"/>
      <c r="AK818" s="201"/>
      <c r="AL818" s="201"/>
      <c r="AM818" s="201"/>
      <c r="AN818" s="201"/>
      <c r="AO818" s="202"/>
    </row>
    <row r="819" spans="1:41" s="30" customFormat="1" ht="19" customHeight="1">
      <c r="A819" s="198"/>
      <c r="B819" s="198"/>
      <c r="C819" s="198"/>
      <c r="D819" s="198"/>
      <c r="E819" s="199"/>
      <c r="F819" s="200"/>
      <c r="G819" s="201"/>
      <c r="H819" s="201"/>
      <c r="I819" s="201"/>
      <c r="J819" s="201"/>
      <c r="K819" s="200"/>
      <c r="L819" s="201"/>
      <c r="M819" s="201"/>
      <c r="N819" s="201"/>
      <c r="O819" s="201"/>
      <c r="P819" s="200"/>
      <c r="Q819" s="201"/>
      <c r="R819" s="201"/>
      <c r="S819" s="201"/>
      <c r="T819" s="201"/>
      <c r="U819" s="200"/>
      <c r="V819" s="201"/>
      <c r="W819" s="201"/>
      <c r="X819" s="201"/>
      <c r="Y819" s="201"/>
      <c r="Z819" s="200"/>
      <c r="AA819" s="201"/>
      <c r="AB819" s="201"/>
      <c r="AC819" s="201"/>
      <c r="AD819" s="201"/>
      <c r="AE819" s="200"/>
      <c r="AF819" s="201"/>
      <c r="AG819" s="201"/>
      <c r="AH819" s="201"/>
      <c r="AI819" s="201"/>
      <c r="AJ819" s="200"/>
      <c r="AK819" s="201"/>
      <c r="AL819" s="201"/>
      <c r="AM819" s="201"/>
      <c r="AN819" s="201"/>
      <c r="AO819" s="202"/>
    </row>
    <row r="820" spans="1:41" s="30" customFormat="1" ht="19" customHeight="1">
      <c r="A820" s="198"/>
      <c r="B820" s="198"/>
      <c r="C820" s="198"/>
      <c r="D820" s="198"/>
      <c r="E820" s="199"/>
      <c r="F820" s="200"/>
      <c r="G820" s="201"/>
      <c r="H820" s="201"/>
      <c r="I820" s="201"/>
      <c r="J820" s="201"/>
      <c r="K820" s="200"/>
      <c r="L820" s="201"/>
      <c r="M820" s="201"/>
      <c r="N820" s="201"/>
      <c r="O820" s="201"/>
      <c r="P820" s="200"/>
      <c r="Q820" s="201"/>
      <c r="R820" s="201"/>
      <c r="S820" s="201"/>
      <c r="T820" s="201"/>
      <c r="U820" s="200"/>
      <c r="V820" s="201"/>
      <c r="W820" s="201"/>
      <c r="X820" s="201"/>
      <c r="Y820" s="201"/>
      <c r="Z820" s="200"/>
      <c r="AA820" s="201"/>
      <c r="AB820" s="201"/>
      <c r="AC820" s="201"/>
      <c r="AD820" s="201"/>
      <c r="AE820" s="200"/>
      <c r="AF820" s="201"/>
      <c r="AG820" s="201"/>
      <c r="AH820" s="201"/>
      <c r="AI820" s="201"/>
      <c r="AJ820" s="200"/>
      <c r="AK820" s="201"/>
      <c r="AL820" s="201"/>
      <c r="AM820" s="201"/>
      <c r="AN820" s="201"/>
      <c r="AO820" s="202"/>
    </row>
    <row r="821" spans="1:41" s="30" customFormat="1" ht="19" customHeight="1">
      <c r="A821" s="198"/>
      <c r="B821" s="198"/>
      <c r="C821" s="198"/>
      <c r="D821" s="198"/>
      <c r="E821" s="199"/>
      <c r="F821" s="200"/>
      <c r="G821" s="201"/>
      <c r="H821" s="201"/>
      <c r="I821" s="201"/>
      <c r="J821" s="201"/>
      <c r="K821" s="200"/>
      <c r="L821" s="201"/>
      <c r="M821" s="201"/>
      <c r="N821" s="201"/>
      <c r="O821" s="201"/>
      <c r="P821" s="200"/>
      <c r="Q821" s="201"/>
      <c r="R821" s="201"/>
      <c r="S821" s="201"/>
      <c r="T821" s="201"/>
      <c r="U821" s="200"/>
      <c r="V821" s="201"/>
      <c r="W821" s="201"/>
      <c r="X821" s="201"/>
      <c r="Y821" s="201"/>
      <c r="Z821" s="200"/>
      <c r="AA821" s="201"/>
      <c r="AB821" s="201"/>
      <c r="AC821" s="201"/>
      <c r="AD821" s="201"/>
      <c r="AE821" s="200"/>
      <c r="AF821" s="201"/>
      <c r="AG821" s="201"/>
      <c r="AH821" s="201"/>
      <c r="AI821" s="201"/>
      <c r="AJ821" s="200"/>
      <c r="AK821" s="201"/>
      <c r="AL821" s="201"/>
      <c r="AM821" s="201"/>
      <c r="AN821" s="201"/>
      <c r="AO821" s="202"/>
    </row>
    <row r="822" spans="1:41" s="30" customFormat="1" ht="19" customHeight="1">
      <c r="A822" s="198"/>
      <c r="B822" s="198"/>
      <c r="C822" s="198"/>
      <c r="D822" s="198"/>
      <c r="E822" s="199"/>
      <c r="F822" s="200"/>
      <c r="G822" s="201"/>
      <c r="H822" s="201"/>
      <c r="I822" s="201"/>
      <c r="J822" s="201"/>
      <c r="K822" s="200"/>
      <c r="L822" s="201"/>
      <c r="M822" s="201"/>
      <c r="N822" s="201"/>
      <c r="O822" s="201"/>
      <c r="P822" s="200"/>
      <c r="Q822" s="201"/>
      <c r="R822" s="201"/>
      <c r="S822" s="201"/>
      <c r="T822" s="201"/>
      <c r="U822" s="200"/>
      <c r="V822" s="201"/>
      <c r="W822" s="201"/>
      <c r="X822" s="201"/>
      <c r="Y822" s="201"/>
      <c r="Z822" s="200"/>
      <c r="AA822" s="201"/>
      <c r="AB822" s="201"/>
      <c r="AC822" s="201"/>
      <c r="AD822" s="201"/>
      <c r="AE822" s="200"/>
      <c r="AF822" s="201"/>
      <c r="AG822" s="201"/>
      <c r="AH822" s="201"/>
      <c r="AI822" s="201"/>
      <c r="AJ822" s="200"/>
      <c r="AK822" s="201"/>
      <c r="AL822" s="201"/>
      <c r="AM822" s="201"/>
      <c r="AN822" s="201"/>
      <c r="AO822" s="202"/>
    </row>
    <row r="823" spans="1:41" s="30" customFormat="1" ht="19" customHeight="1">
      <c r="A823" s="198"/>
      <c r="B823" s="198"/>
      <c r="C823" s="198"/>
      <c r="D823" s="198"/>
      <c r="E823" s="199"/>
      <c r="F823" s="200"/>
      <c r="G823" s="201"/>
      <c r="H823" s="201"/>
      <c r="I823" s="201"/>
      <c r="J823" s="201"/>
      <c r="K823" s="200"/>
      <c r="L823" s="201"/>
      <c r="M823" s="201"/>
      <c r="N823" s="201"/>
      <c r="O823" s="201"/>
      <c r="P823" s="200"/>
      <c r="Q823" s="201"/>
      <c r="R823" s="201"/>
      <c r="S823" s="201"/>
      <c r="T823" s="201"/>
      <c r="U823" s="200"/>
      <c r="V823" s="201"/>
      <c r="W823" s="201"/>
      <c r="X823" s="201"/>
      <c r="Y823" s="201"/>
      <c r="Z823" s="200"/>
      <c r="AA823" s="201"/>
      <c r="AB823" s="201"/>
      <c r="AC823" s="201"/>
      <c r="AD823" s="201"/>
      <c r="AE823" s="200"/>
      <c r="AF823" s="201"/>
      <c r="AG823" s="201"/>
      <c r="AH823" s="201"/>
      <c r="AI823" s="201"/>
      <c r="AJ823" s="200"/>
      <c r="AK823" s="201"/>
      <c r="AL823" s="201"/>
      <c r="AM823" s="201"/>
      <c r="AN823" s="201"/>
      <c r="AO823" s="202"/>
    </row>
    <row r="824" spans="1:41" s="30" customFormat="1" ht="19" customHeight="1">
      <c r="A824" s="198"/>
      <c r="B824" s="198"/>
      <c r="C824" s="198"/>
      <c r="D824" s="198"/>
      <c r="E824" s="199"/>
      <c r="F824" s="200"/>
      <c r="G824" s="201"/>
      <c r="H824" s="201"/>
      <c r="I824" s="201"/>
      <c r="J824" s="201"/>
      <c r="K824" s="200"/>
      <c r="L824" s="201"/>
      <c r="M824" s="201"/>
      <c r="N824" s="201"/>
      <c r="O824" s="201"/>
      <c r="P824" s="200"/>
      <c r="Q824" s="201"/>
      <c r="R824" s="201"/>
      <c r="S824" s="201"/>
      <c r="T824" s="201"/>
      <c r="U824" s="200"/>
      <c r="V824" s="201"/>
      <c r="W824" s="201"/>
      <c r="X824" s="201"/>
      <c r="Y824" s="201"/>
      <c r="Z824" s="200"/>
      <c r="AA824" s="201"/>
      <c r="AB824" s="201"/>
      <c r="AC824" s="201"/>
      <c r="AD824" s="201"/>
      <c r="AE824" s="200"/>
      <c r="AF824" s="201"/>
      <c r="AG824" s="201"/>
      <c r="AH824" s="201"/>
      <c r="AI824" s="201"/>
      <c r="AJ824" s="200"/>
      <c r="AK824" s="201"/>
      <c r="AL824" s="201"/>
      <c r="AM824" s="201"/>
      <c r="AN824" s="201"/>
      <c r="AO824" s="202"/>
    </row>
    <row r="825" spans="1:41" s="30" customFormat="1" ht="19" customHeight="1">
      <c r="A825" s="198"/>
      <c r="B825" s="198"/>
      <c r="C825" s="198"/>
      <c r="D825" s="198"/>
      <c r="E825" s="199"/>
      <c r="F825" s="200"/>
      <c r="G825" s="201"/>
      <c r="H825" s="201"/>
      <c r="I825" s="201"/>
      <c r="J825" s="201"/>
      <c r="K825" s="200"/>
      <c r="L825" s="201"/>
      <c r="M825" s="201"/>
      <c r="N825" s="201"/>
      <c r="O825" s="201"/>
      <c r="P825" s="200"/>
      <c r="Q825" s="201"/>
      <c r="R825" s="201"/>
      <c r="S825" s="201"/>
      <c r="T825" s="201"/>
      <c r="U825" s="200"/>
      <c r="V825" s="201"/>
      <c r="W825" s="201"/>
      <c r="X825" s="201"/>
      <c r="Y825" s="201"/>
      <c r="Z825" s="200"/>
      <c r="AA825" s="201"/>
      <c r="AB825" s="201"/>
      <c r="AC825" s="201"/>
      <c r="AD825" s="201"/>
      <c r="AE825" s="200"/>
      <c r="AF825" s="201"/>
      <c r="AG825" s="201"/>
      <c r="AH825" s="201"/>
      <c r="AI825" s="201"/>
      <c r="AJ825" s="200"/>
      <c r="AK825" s="201"/>
      <c r="AL825" s="201"/>
      <c r="AM825" s="201"/>
      <c r="AN825" s="201"/>
      <c r="AO825" s="202"/>
    </row>
    <row r="826" spans="1:41" s="30" customFormat="1" ht="19" customHeight="1">
      <c r="A826" s="198"/>
      <c r="B826" s="198"/>
      <c r="C826" s="198"/>
      <c r="D826" s="198"/>
      <c r="E826" s="199"/>
      <c r="F826" s="200"/>
      <c r="G826" s="201"/>
      <c r="H826" s="201"/>
      <c r="I826" s="201"/>
      <c r="J826" s="201"/>
      <c r="K826" s="200"/>
      <c r="L826" s="201"/>
      <c r="M826" s="201"/>
      <c r="N826" s="201"/>
      <c r="O826" s="201"/>
      <c r="P826" s="200"/>
      <c r="Q826" s="201"/>
      <c r="R826" s="201"/>
      <c r="S826" s="201"/>
      <c r="T826" s="201"/>
      <c r="U826" s="200"/>
      <c r="V826" s="201"/>
      <c r="W826" s="201"/>
      <c r="X826" s="201"/>
      <c r="Y826" s="201"/>
      <c r="Z826" s="200"/>
      <c r="AA826" s="201"/>
      <c r="AB826" s="201"/>
      <c r="AC826" s="201"/>
      <c r="AD826" s="201"/>
      <c r="AE826" s="200"/>
      <c r="AF826" s="201"/>
      <c r="AG826" s="201"/>
      <c r="AH826" s="201"/>
      <c r="AI826" s="201"/>
      <c r="AJ826" s="200"/>
      <c r="AK826" s="201"/>
      <c r="AL826" s="201"/>
      <c r="AM826" s="201"/>
      <c r="AN826" s="201"/>
      <c r="AO826" s="202"/>
    </row>
    <row r="827" spans="1:41" s="30" customFormat="1" ht="19" customHeight="1">
      <c r="A827" s="198"/>
      <c r="B827" s="198"/>
      <c r="C827" s="198"/>
      <c r="D827" s="198"/>
      <c r="E827" s="199"/>
      <c r="F827" s="200"/>
      <c r="G827" s="201"/>
      <c r="H827" s="201"/>
      <c r="I827" s="201"/>
      <c r="J827" s="201"/>
      <c r="K827" s="200"/>
      <c r="L827" s="201"/>
      <c r="M827" s="201"/>
      <c r="N827" s="201"/>
      <c r="O827" s="201"/>
      <c r="P827" s="200"/>
      <c r="Q827" s="201"/>
      <c r="R827" s="201"/>
      <c r="S827" s="201"/>
      <c r="T827" s="201"/>
      <c r="U827" s="200"/>
      <c r="V827" s="201"/>
      <c r="W827" s="201"/>
      <c r="X827" s="201"/>
      <c r="Y827" s="201"/>
      <c r="Z827" s="200"/>
      <c r="AA827" s="201"/>
      <c r="AB827" s="201"/>
      <c r="AC827" s="201"/>
      <c r="AD827" s="201"/>
      <c r="AE827" s="200"/>
      <c r="AF827" s="201"/>
      <c r="AG827" s="201"/>
      <c r="AH827" s="201"/>
      <c r="AI827" s="201"/>
      <c r="AJ827" s="200"/>
      <c r="AK827" s="201"/>
      <c r="AL827" s="201"/>
      <c r="AM827" s="201"/>
      <c r="AN827" s="201"/>
      <c r="AO827" s="202"/>
    </row>
    <row r="828" spans="1:41" s="30" customFormat="1" ht="19" customHeight="1">
      <c r="A828" s="198"/>
      <c r="B828" s="198"/>
      <c r="C828" s="198"/>
      <c r="D828" s="198"/>
      <c r="E828" s="199"/>
      <c r="F828" s="200"/>
      <c r="G828" s="201"/>
      <c r="H828" s="201"/>
      <c r="I828" s="201"/>
      <c r="J828" s="201"/>
      <c r="K828" s="200"/>
      <c r="L828" s="201"/>
      <c r="M828" s="201"/>
      <c r="N828" s="201"/>
      <c r="O828" s="201"/>
      <c r="P828" s="200"/>
      <c r="Q828" s="201"/>
      <c r="R828" s="201"/>
      <c r="S828" s="201"/>
      <c r="T828" s="201"/>
      <c r="U828" s="200"/>
      <c r="V828" s="201"/>
      <c r="W828" s="201"/>
      <c r="X828" s="201"/>
      <c r="Y828" s="201"/>
      <c r="Z828" s="200"/>
      <c r="AA828" s="201"/>
      <c r="AB828" s="201"/>
      <c r="AC828" s="201"/>
      <c r="AD828" s="201"/>
      <c r="AE828" s="200"/>
      <c r="AF828" s="201"/>
      <c r="AG828" s="201"/>
      <c r="AH828" s="201"/>
      <c r="AI828" s="201"/>
      <c r="AJ828" s="200"/>
      <c r="AK828" s="201"/>
      <c r="AL828" s="201"/>
      <c r="AM828" s="201"/>
      <c r="AN828" s="201"/>
      <c r="AO828" s="202"/>
    </row>
    <row r="829" spans="1:41" s="30" customFormat="1" ht="19" customHeight="1">
      <c r="A829" s="198"/>
      <c r="B829" s="198"/>
      <c r="C829" s="198"/>
      <c r="D829" s="198"/>
      <c r="E829" s="199"/>
      <c r="F829" s="200"/>
      <c r="G829" s="201"/>
      <c r="H829" s="201"/>
      <c r="I829" s="201"/>
      <c r="J829" s="201"/>
      <c r="K829" s="200"/>
      <c r="L829" s="201"/>
      <c r="M829" s="201"/>
      <c r="N829" s="201"/>
      <c r="O829" s="201"/>
      <c r="P829" s="200"/>
      <c r="Q829" s="201"/>
      <c r="R829" s="201"/>
      <c r="S829" s="201"/>
      <c r="T829" s="201"/>
      <c r="U829" s="200"/>
      <c r="V829" s="201"/>
      <c r="W829" s="201"/>
      <c r="X829" s="201"/>
      <c r="Y829" s="201"/>
      <c r="Z829" s="200"/>
      <c r="AA829" s="201"/>
      <c r="AB829" s="201"/>
      <c r="AC829" s="201"/>
      <c r="AD829" s="201"/>
      <c r="AE829" s="200"/>
      <c r="AF829" s="201"/>
      <c r="AG829" s="201"/>
      <c r="AH829" s="201"/>
      <c r="AI829" s="201"/>
      <c r="AJ829" s="200"/>
      <c r="AK829" s="201"/>
      <c r="AL829" s="201"/>
      <c r="AM829" s="201"/>
      <c r="AN829" s="201"/>
      <c r="AO829" s="202"/>
    </row>
    <row r="830" spans="1:41" s="30" customFormat="1" ht="19" customHeight="1">
      <c r="A830" s="198"/>
      <c r="B830" s="198"/>
      <c r="C830" s="198"/>
      <c r="D830" s="198"/>
      <c r="E830" s="199"/>
      <c r="F830" s="200"/>
      <c r="G830" s="201"/>
      <c r="H830" s="201"/>
      <c r="I830" s="201"/>
      <c r="J830" s="201"/>
      <c r="K830" s="200"/>
      <c r="L830" s="201"/>
      <c r="M830" s="201"/>
      <c r="N830" s="201"/>
      <c r="O830" s="201"/>
      <c r="P830" s="200"/>
      <c r="Q830" s="201"/>
      <c r="R830" s="201"/>
      <c r="S830" s="201"/>
      <c r="T830" s="201"/>
      <c r="U830" s="200"/>
      <c r="V830" s="201"/>
      <c r="W830" s="201"/>
      <c r="X830" s="201"/>
      <c r="Y830" s="201"/>
      <c r="Z830" s="200"/>
      <c r="AA830" s="201"/>
      <c r="AB830" s="201"/>
      <c r="AC830" s="201"/>
      <c r="AD830" s="201"/>
      <c r="AE830" s="200"/>
      <c r="AF830" s="201"/>
      <c r="AG830" s="201"/>
      <c r="AH830" s="201"/>
      <c r="AI830" s="201"/>
      <c r="AJ830" s="200"/>
      <c r="AK830" s="201"/>
      <c r="AL830" s="201"/>
      <c r="AM830" s="201"/>
      <c r="AN830" s="201"/>
      <c r="AO830" s="202"/>
    </row>
    <row r="831" spans="1:41" s="30" customFormat="1" ht="19" customHeight="1">
      <c r="A831" s="198"/>
      <c r="B831" s="198"/>
      <c r="C831" s="198"/>
      <c r="D831" s="198"/>
      <c r="E831" s="199"/>
      <c r="F831" s="200"/>
      <c r="G831" s="201"/>
      <c r="H831" s="201"/>
      <c r="I831" s="201"/>
      <c r="J831" s="201"/>
      <c r="K831" s="200"/>
      <c r="L831" s="201"/>
      <c r="M831" s="201"/>
      <c r="N831" s="201"/>
      <c r="O831" s="201"/>
      <c r="P831" s="200"/>
      <c r="Q831" s="201"/>
      <c r="R831" s="201"/>
      <c r="S831" s="201"/>
      <c r="T831" s="201"/>
      <c r="U831" s="200"/>
      <c r="V831" s="201"/>
      <c r="W831" s="201"/>
      <c r="X831" s="201"/>
      <c r="Y831" s="201"/>
      <c r="Z831" s="200"/>
      <c r="AA831" s="201"/>
      <c r="AB831" s="201"/>
      <c r="AC831" s="201"/>
      <c r="AD831" s="201"/>
      <c r="AE831" s="200"/>
      <c r="AF831" s="201"/>
      <c r="AG831" s="201"/>
      <c r="AH831" s="201"/>
      <c r="AI831" s="201"/>
      <c r="AJ831" s="200"/>
      <c r="AK831" s="201"/>
      <c r="AL831" s="201"/>
      <c r="AM831" s="201"/>
      <c r="AN831" s="201"/>
      <c r="AO831" s="202"/>
    </row>
    <row r="832" spans="1:41" s="30" customFormat="1" ht="19" customHeight="1">
      <c r="A832" s="198"/>
      <c r="B832" s="198"/>
      <c r="C832" s="198"/>
      <c r="D832" s="198"/>
      <c r="E832" s="199"/>
      <c r="F832" s="200"/>
      <c r="G832" s="201"/>
      <c r="H832" s="201"/>
      <c r="I832" s="201"/>
      <c r="J832" s="201"/>
      <c r="K832" s="200"/>
      <c r="L832" s="201"/>
      <c r="M832" s="201"/>
      <c r="N832" s="201"/>
      <c r="O832" s="201"/>
      <c r="P832" s="200"/>
      <c r="Q832" s="201"/>
      <c r="R832" s="201"/>
      <c r="S832" s="201"/>
      <c r="T832" s="201"/>
      <c r="U832" s="200"/>
      <c r="V832" s="201"/>
      <c r="W832" s="201"/>
      <c r="X832" s="201"/>
      <c r="Y832" s="201"/>
      <c r="Z832" s="200"/>
      <c r="AA832" s="201"/>
      <c r="AB832" s="201"/>
      <c r="AC832" s="201"/>
      <c r="AD832" s="201"/>
      <c r="AE832" s="200"/>
      <c r="AF832" s="201"/>
      <c r="AG832" s="201"/>
      <c r="AH832" s="201"/>
      <c r="AI832" s="201"/>
      <c r="AJ832" s="200"/>
      <c r="AK832" s="201"/>
      <c r="AL832" s="201"/>
      <c r="AM832" s="201"/>
      <c r="AN832" s="201"/>
      <c r="AO832" s="202"/>
    </row>
    <row r="833" spans="1:41" s="30" customFormat="1" ht="19" customHeight="1">
      <c r="A833" s="198"/>
      <c r="B833" s="198"/>
      <c r="C833" s="198"/>
      <c r="D833" s="198"/>
      <c r="E833" s="199"/>
      <c r="F833" s="200"/>
      <c r="G833" s="201"/>
      <c r="H833" s="201"/>
      <c r="I833" s="201"/>
      <c r="J833" s="201"/>
      <c r="K833" s="200"/>
      <c r="L833" s="201"/>
      <c r="M833" s="201"/>
      <c r="N833" s="201"/>
      <c r="O833" s="201"/>
      <c r="P833" s="200"/>
      <c r="Q833" s="201"/>
      <c r="R833" s="201"/>
      <c r="S833" s="201"/>
      <c r="T833" s="201"/>
      <c r="U833" s="200"/>
      <c r="V833" s="201"/>
      <c r="W833" s="201"/>
      <c r="X833" s="201"/>
      <c r="Y833" s="201"/>
      <c r="Z833" s="200"/>
      <c r="AA833" s="201"/>
      <c r="AB833" s="201"/>
      <c r="AC833" s="201"/>
      <c r="AD833" s="201"/>
      <c r="AE833" s="200"/>
      <c r="AF833" s="201"/>
      <c r="AG833" s="201"/>
      <c r="AH833" s="201"/>
      <c r="AI833" s="201"/>
      <c r="AJ833" s="200"/>
      <c r="AK833" s="201"/>
      <c r="AL833" s="201"/>
      <c r="AM833" s="201"/>
      <c r="AN833" s="201"/>
      <c r="AO833" s="202"/>
    </row>
    <row r="834" spans="1:41" s="30" customFormat="1" ht="19" customHeight="1">
      <c r="A834" s="198"/>
      <c r="B834" s="198"/>
      <c r="C834" s="198"/>
      <c r="D834" s="198"/>
      <c r="E834" s="199"/>
      <c r="F834" s="200"/>
      <c r="G834" s="201"/>
      <c r="H834" s="201"/>
      <c r="I834" s="201"/>
      <c r="J834" s="201"/>
      <c r="K834" s="200"/>
      <c r="L834" s="201"/>
      <c r="M834" s="201"/>
      <c r="N834" s="201"/>
      <c r="O834" s="201"/>
      <c r="P834" s="200"/>
      <c r="Q834" s="201"/>
      <c r="R834" s="201"/>
      <c r="S834" s="201"/>
      <c r="T834" s="201"/>
      <c r="U834" s="200"/>
      <c r="V834" s="201"/>
      <c r="W834" s="201"/>
      <c r="X834" s="201"/>
      <c r="Y834" s="201"/>
      <c r="Z834" s="200"/>
      <c r="AA834" s="201"/>
      <c r="AB834" s="201"/>
      <c r="AC834" s="201"/>
      <c r="AD834" s="201"/>
      <c r="AE834" s="200"/>
      <c r="AF834" s="201"/>
      <c r="AG834" s="201"/>
      <c r="AH834" s="201"/>
      <c r="AI834" s="201"/>
      <c r="AJ834" s="200"/>
      <c r="AK834" s="201"/>
      <c r="AL834" s="201"/>
      <c r="AM834" s="201"/>
      <c r="AN834" s="201"/>
      <c r="AO834" s="202"/>
    </row>
    <row r="835" spans="1:41" s="30" customFormat="1" ht="19" customHeight="1">
      <c r="A835" s="198"/>
      <c r="B835" s="198"/>
      <c r="C835" s="198"/>
      <c r="D835" s="198"/>
      <c r="E835" s="199"/>
      <c r="F835" s="200"/>
      <c r="G835" s="201"/>
      <c r="H835" s="201"/>
      <c r="I835" s="201"/>
      <c r="J835" s="201"/>
      <c r="K835" s="200"/>
      <c r="L835" s="201"/>
      <c r="M835" s="201"/>
      <c r="N835" s="201"/>
      <c r="O835" s="201"/>
      <c r="P835" s="200"/>
      <c r="Q835" s="201"/>
      <c r="R835" s="201"/>
      <c r="S835" s="201"/>
      <c r="T835" s="201"/>
      <c r="U835" s="200"/>
      <c r="V835" s="201"/>
      <c r="W835" s="201"/>
      <c r="X835" s="201"/>
      <c r="Y835" s="201"/>
      <c r="Z835" s="200"/>
      <c r="AA835" s="201"/>
      <c r="AB835" s="201"/>
      <c r="AC835" s="201"/>
      <c r="AD835" s="201"/>
      <c r="AE835" s="200"/>
      <c r="AF835" s="201"/>
      <c r="AG835" s="201"/>
      <c r="AH835" s="201"/>
      <c r="AI835" s="201"/>
      <c r="AJ835" s="200"/>
      <c r="AK835" s="201"/>
      <c r="AL835" s="201"/>
      <c r="AM835" s="201"/>
      <c r="AN835" s="201"/>
      <c r="AO835" s="202"/>
    </row>
    <row r="836" spans="1:41" s="30" customFormat="1" ht="19" customHeight="1">
      <c r="A836" s="198"/>
      <c r="B836" s="198"/>
      <c r="C836" s="198"/>
      <c r="D836" s="198"/>
      <c r="E836" s="199"/>
      <c r="F836" s="200"/>
      <c r="G836" s="201"/>
      <c r="H836" s="201"/>
      <c r="I836" s="201"/>
      <c r="J836" s="201"/>
      <c r="K836" s="200"/>
      <c r="L836" s="201"/>
      <c r="M836" s="201"/>
      <c r="N836" s="201"/>
      <c r="O836" s="201"/>
      <c r="P836" s="200"/>
      <c r="Q836" s="201"/>
      <c r="R836" s="201"/>
      <c r="S836" s="201"/>
      <c r="T836" s="201"/>
      <c r="U836" s="200"/>
      <c r="V836" s="201"/>
      <c r="W836" s="201"/>
      <c r="X836" s="201"/>
      <c r="Y836" s="201"/>
      <c r="Z836" s="200"/>
      <c r="AA836" s="201"/>
      <c r="AB836" s="201"/>
      <c r="AC836" s="201"/>
      <c r="AD836" s="201"/>
      <c r="AE836" s="200"/>
      <c r="AF836" s="201"/>
      <c r="AG836" s="201"/>
      <c r="AH836" s="201"/>
      <c r="AI836" s="201"/>
      <c r="AJ836" s="200"/>
      <c r="AK836" s="201"/>
      <c r="AL836" s="201"/>
      <c r="AM836" s="201"/>
      <c r="AN836" s="201"/>
      <c r="AO836" s="202"/>
    </row>
    <row r="837" spans="1:41" s="30" customFormat="1" ht="19" customHeight="1">
      <c r="A837" s="198"/>
      <c r="B837" s="198"/>
      <c r="C837" s="198"/>
      <c r="D837" s="198"/>
      <c r="E837" s="199"/>
      <c r="F837" s="200"/>
      <c r="G837" s="201"/>
      <c r="H837" s="201"/>
      <c r="I837" s="201"/>
      <c r="J837" s="201"/>
      <c r="K837" s="200"/>
      <c r="L837" s="201"/>
      <c r="M837" s="201"/>
      <c r="N837" s="201"/>
      <c r="O837" s="201"/>
      <c r="P837" s="200"/>
      <c r="Q837" s="201"/>
      <c r="R837" s="201"/>
      <c r="S837" s="201"/>
      <c r="T837" s="201"/>
      <c r="U837" s="200"/>
      <c r="V837" s="201"/>
      <c r="W837" s="201"/>
      <c r="X837" s="201"/>
      <c r="Y837" s="201"/>
      <c r="Z837" s="200"/>
      <c r="AA837" s="201"/>
      <c r="AB837" s="201"/>
      <c r="AC837" s="201"/>
      <c r="AD837" s="201"/>
      <c r="AE837" s="200"/>
      <c r="AF837" s="201"/>
      <c r="AG837" s="201"/>
      <c r="AH837" s="201"/>
      <c r="AI837" s="201"/>
      <c r="AJ837" s="200"/>
      <c r="AK837" s="201"/>
      <c r="AL837" s="201"/>
      <c r="AM837" s="201"/>
      <c r="AN837" s="201"/>
      <c r="AO837" s="202"/>
    </row>
    <row r="838" spans="1:41" s="30" customFormat="1" ht="19" customHeight="1">
      <c r="A838" s="198"/>
      <c r="B838" s="198"/>
      <c r="C838" s="198"/>
      <c r="D838" s="198"/>
      <c r="E838" s="199"/>
      <c r="F838" s="200"/>
      <c r="G838" s="201"/>
      <c r="H838" s="201"/>
      <c r="I838" s="201"/>
      <c r="J838" s="201"/>
      <c r="K838" s="200"/>
      <c r="L838" s="201"/>
      <c r="M838" s="201"/>
      <c r="N838" s="201"/>
      <c r="O838" s="201"/>
      <c r="P838" s="200"/>
      <c r="Q838" s="201"/>
      <c r="R838" s="201"/>
      <c r="S838" s="201"/>
      <c r="T838" s="201"/>
      <c r="U838" s="200"/>
      <c r="V838" s="201"/>
      <c r="W838" s="201"/>
      <c r="X838" s="201"/>
      <c r="Y838" s="201"/>
      <c r="Z838" s="200"/>
      <c r="AA838" s="201"/>
      <c r="AB838" s="201"/>
      <c r="AC838" s="201"/>
      <c r="AD838" s="201"/>
      <c r="AE838" s="200"/>
      <c r="AF838" s="201"/>
      <c r="AG838" s="201"/>
      <c r="AH838" s="201"/>
      <c r="AI838" s="201"/>
      <c r="AJ838" s="200"/>
      <c r="AK838" s="201"/>
      <c r="AL838" s="201"/>
      <c r="AM838" s="201"/>
      <c r="AN838" s="201"/>
      <c r="AO838" s="202"/>
    </row>
    <row r="839" spans="1:41" s="30" customFormat="1" ht="19" customHeight="1">
      <c r="A839" s="198"/>
      <c r="B839" s="198"/>
      <c r="C839" s="198"/>
      <c r="D839" s="198"/>
      <c r="E839" s="199"/>
      <c r="F839" s="200"/>
      <c r="G839" s="201"/>
      <c r="H839" s="201"/>
      <c r="I839" s="201"/>
      <c r="J839" s="201"/>
      <c r="K839" s="200"/>
      <c r="L839" s="201"/>
      <c r="M839" s="201"/>
      <c r="N839" s="201"/>
      <c r="O839" s="201"/>
      <c r="P839" s="200"/>
      <c r="Q839" s="201"/>
      <c r="R839" s="201"/>
      <c r="S839" s="201"/>
      <c r="T839" s="201"/>
      <c r="U839" s="200"/>
      <c r="V839" s="201"/>
      <c r="W839" s="201"/>
      <c r="X839" s="201"/>
      <c r="Y839" s="201"/>
      <c r="Z839" s="200"/>
      <c r="AA839" s="201"/>
      <c r="AB839" s="201"/>
      <c r="AC839" s="201"/>
      <c r="AD839" s="201"/>
      <c r="AE839" s="200"/>
      <c r="AF839" s="201"/>
      <c r="AG839" s="201"/>
      <c r="AH839" s="201"/>
      <c r="AI839" s="201"/>
      <c r="AJ839" s="200"/>
      <c r="AK839" s="201"/>
      <c r="AL839" s="201"/>
      <c r="AM839" s="201"/>
      <c r="AN839" s="201"/>
      <c r="AO839" s="202"/>
    </row>
    <row r="840" spans="1:41" s="30" customFormat="1" ht="19" customHeight="1">
      <c r="A840" s="198"/>
      <c r="B840" s="198"/>
      <c r="C840" s="198"/>
      <c r="D840" s="198"/>
      <c r="E840" s="199"/>
      <c r="F840" s="200"/>
      <c r="G840" s="201"/>
      <c r="H840" s="201"/>
      <c r="I840" s="201"/>
      <c r="J840" s="201"/>
      <c r="K840" s="200"/>
      <c r="L840" s="201"/>
      <c r="M840" s="201"/>
      <c r="N840" s="201"/>
      <c r="O840" s="201"/>
      <c r="P840" s="200"/>
      <c r="Q840" s="201"/>
      <c r="R840" s="201"/>
      <c r="S840" s="201"/>
      <c r="T840" s="201"/>
      <c r="U840" s="200"/>
      <c r="V840" s="201"/>
      <c r="W840" s="201"/>
      <c r="X840" s="201"/>
      <c r="Y840" s="201"/>
      <c r="Z840" s="200"/>
      <c r="AA840" s="201"/>
      <c r="AB840" s="201"/>
      <c r="AC840" s="201"/>
      <c r="AD840" s="201"/>
      <c r="AE840" s="200"/>
      <c r="AF840" s="201"/>
      <c r="AG840" s="201"/>
      <c r="AH840" s="201"/>
      <c r="AI840" s="201"/>
      <c r="AJ840" s="200"/>
      <c r="AK840" s="201"/>
      <c r="AL840" s="201"/>
      <c r="AM840" s="201"/>
      <c r="AN840" s="201"/>
      <c r="AO840" s="202"/>
    </row>
    <row r="841" spans="1:41" s="30" customFormat="1" ht="19" customHeight="1">
      <c r="A841" s="198"/>
      <c r="B841" s="198"/>
      <c r="C841" s="198"/>
      <c r="D841" s="198"/>
      <c r="E841" s="199"/>
      <c r="F841" s="200"/>
      <c r="G841" s="201"/>
      <c r="H841" s="201"/>
      <c r="I841" s="201"/>
      <c r="J841" s="201"/>
      <c r="K841" s="200"/>
      <c r="L841" s="201"/>
      <c r="M841" s="201"/>
      <c r="N841" s="201"/>
      <c r="O841" s="201"/>
      <c r="P841" s="200"/>
      <c r="Q841" s="201"/>
      <c r="R841" s="201"/>
      <c r="S841" s="201"/>
      <c r="T841" s="201"/>
      <c r="U841" s="200"/>
      <c r="V841" s="201"/>
      <c r="W841" s="201"/>
      <c r="X841" s="201"/>
      <c r="Y841" s="201"/>
      <c r="Z841" s="200"/>
      <c r="AA841" s="201"/>
      <c r="AB841" s="201"/>
      <c r="AC841" s="201"/>
      <c r="AD841" s="201"/>
      <c r="AE841" s="200"/>
      <c r="AF841" s="201"/>
      <c r="AG841" s="201"/>
      <c r="AH841" s="201"/>
      <c r="AI841" s="201"/>
      <c r="AJ841" s="200"/>
      <c r="AK841" s="201"/>
      <c r="AL841" s="201"/>
      <c r="AM841" s="201"/>
      <c r="AN841" s="201"/>
      <c r="AO841" s="202"/>
    </row>
    <row r="842" spans="1:41" s="30" customFormat="1" ht="19" customHeight="1">
      <c r="A842" s="198"/>
      <c r="B842" s="198"/>
      <c r="C842" s="198"/>
      <c r="D842" s="198"/>
      <c r="E842" s="199"/>
      <c r="F842" s="200"/>
      <c r="G842" s="201"/>
      <c r="H842" s="201"/>
      <c r="I842" s="201"/>
      <c r="J842" s="201"/>
      <c r="K842" s="200"/>
      <c r="L842" s="201"/>
      <c r="M842" s="201"/>
      <c r="N842" s="201"/>
      <c r="O842" s="201"/>
      <c r="P842" s="200"/>
      <c r="Q842" s="201"/>
      <c r="R842" s="201"/>
      <c r="S842" s="201"/>
      <c r="T842" s="201"/>
      <c r="U842" s="200"/>
      <c r="V842" s="201"/>
      <c r="W842" s="201"/>
      <c r="X842" s="201"/>
      <c r="Y842" s="201"/>
      <c r="Z842" s="200"/>
      <c r="AA842" s="201"/>
      <c r="AB842" s="201"/>
      <c r="AC842" s="201"/>
      <c r="AD842" s="201"/>
      <c r="AE842" s="200"/>
      <c r="AF842" s="201"/>
      <c r="AG842" s="201"/>
      <c r="AH842" s="201"/>
      <c r="AI842" s="201"/>
      <c r="AJ842" s="200"/>
      <c r="AK842" s="201"/>
      <c r="AL842" s="201"/>
      <c r="AM842" s="201"/>
      <c r="AN842" s="201"/>
      <c r="AO842" s="202"/>
    </row>
    <row r="843" spans="1:41" s="30" customFormat="1" ht="19" customHeight="1">
      <c r="A843" s="198"/>
      <c r="B843" s="198"/>
      <c r="C843" s="198"/>
      <c r="D843" s="198"/>
      <c r="E843" s="199"/>
      <c r="F843" s="200"/>
      <c r="G843" s="201"/>
      <c r="H843" s="201"/>
      <c r="I843" s="201"/>
      <c r="J843" s="201"/>
      <c r="K843" s="200"/>
      <c r="L843" s="201"/>
      <c r="M843" s="201"/>
      <c r="N843" s="201"/>
      <c r="O843" s="201"/>
      <c r="P843" s="200"/>
      <c r="Q843" s="201"/>
      <c r="R843" s="201"/>
      <c r="S843" s="201"/>
      <c r="T843" s="201"/>
      <c r="U843" s="200"/>
      <c r="V843" s="201"/>
      <c r="W843" s="201"/>
      <c r="X843" s="201"/>
      <c r="Y843" s="201"/>
      <c r="Z843" s="200"/>
      <c r="AA843" s="201"/>
      <c r="AB843" s="201"/>
      <c r="AC843" s="201"/>
      <c r="AD843" s="201"/>
      <c r="AE843" s="200"/>
      <c r="AF843" s="201"/>
      <c r="AG843" s="201"/>
      <c r="AH843" s="201"/>
      <c r="AI843" s="201"/>
      <c r="AJ843" s="200"/>
      <c r="AK843" s="201"/>
      <c r="AL843" s="201"/>
      <c r="AM843" s="201"/>
      <c r="AN843" s="201"/>
      <c r="AO843" s="202"/>
    </row>
    <row r="844" spans="1:41" s="30" customFormat="1" ht="19" customHeight="1">
      <c r="A844" s="198"/>
      <c r="B844" s="198"/>
      <c r="C844" s="198"/>
      <c r="D844" s="198"/>
      <c r="E844" s="199"/>
      <c r="F844" s="200"/>
      <c r="G844" s="201"/>
      <c r="H844" s="201"/>
      <c r="I844" s="201"/>
      <c r="J844" s="201"/>
      <c r="K844" s="200"/>
      <c r="L844" s="201"/>
      <c r="M844" s="201"/>
      <c r="N844" s="201"/>
      <c r="O844" s="201"/>
      <c r="P844" s="200"/>
      <c r="Q844" s="201"/>
      <c r="R844" s="201"/>
      <c r="S844" s="201"/>
      <c r="T844" s="201"/>
      <c r="U844" s="200"/>
      <c r="V844" s="201"/>
      <c r="W844" s="201"/>
      <c r="X844" s="201"/>
      <c r="Y844" s="201"/>
      <c r="Z844" s="200"/>
      <c r="AA844" s="201"/>
      <c r="AB844" s="201"/>
      <c r="AC844" s="201"/>
      <c r="AD844" s="201"/>
      <c r="AE844" s="200"/>
      <c r="AF844" s="201"/>
      <c r="AG844" s="201"/>
      <c r="AH844" s="201"/>
      <c r="AI844" s="201"/>
      <c r="AJ844" s="200"/>
      <c r="AK844" s="201"/>
      <c r="AL844" s="201"/>
      <c r="AM844" s="201"/>
      <c r="AN844" s="201"/>
      <c r="AO844" s="202"/>
    </row>
    <row r="845" spans="1:41" s="30" customFormat="1" ht="19" customHeight="1">
      <c r="A845" s="198"/>
      <c r="B845" s="198"/>
      <c r="C845" s="198"/>
      <c r="D845" s="198"/>
      <c r="E845" s="199"/>
      <c r="F845" s="200"/>
      <c r="G845" s="201"/>
      <c r="H845" s="201"/>
      <c r="I845" s="201"/>
      <c r="J845" s="201"/>
      <c r="K845" s="200"/>
      <c r="L845" s="201"/>
      <c r="M845" s="201"/>
      <c r="N845" s="201"/>
      <c r="O845" s="201"/>
      <c r="P845" s="200"/>
      <c r="Q845" s="201"/>
      <c r="R845" s="201"/>
      <c r="S845" s="201"/>
      <c r="T845" s="201"/>
      <c r="U845" s="200"/>
      <c r="V845" s="201"/>
      <c r="W845" s="201"/>
      <c r="X845" s="201"/>
      <c r="Y845" s="201"/>
      <c r="Z845" s="200"/>
      <c r="AA845" s="201"/>
      <c r="AB845" s="201"/>
      <c r="AC845" s="201"/>
      <c r="AD845" s="201"/>
      <c r="AE845" s="200"/>
      <c r="AF845" s="201"/>
      <c r="AG845" s="201"/>
      <c r="AH845" s="201"/>
      <c r="AI845" s="201"/>
      <c r="AJ845" s="200"/>
      <c r="AK845" s="201"/>
      <c r="AL845" s="201"/>
      <c r="AM845" s="201"/>
      <c r="AN845" s="201"/>
      <c r="AO845" s="202"/>
    </row>
    <row r="846" spans="1:41" s="30" customFormat="1" ht="19" customHeight="1">
      <c r="A846" s="198"/>
      <c r="B846" s="198"/>
      <c r="C846" s="198"/>
      <c r="D846" s="198"/>
      <c r="E846" s="199"/>
      <c r="F846" s="200"/>
      <c r="G846" s="201"/>
      <c r="H846" s="201"/>
      <c r="I846" s="201"/>
      <c r="J846" s="201"/>
      <c r="K846" s="200"/>
      <c r="L846" s="201"/>
      <c r="M846" s="201"/>
      <c r="N846" s="201"/>
      <c r="O846" s="201"/>
      <c r="P846" s="200"/>
      <c r="Q846" s="201"/>
      <c r="R846" s="201"/>
      <c r="S846" s="201"/>
      <c r="T846" s="201"/>
      <c r="U846" s="200"/>
      <c r="V846" s="201"/>
      <c r="W846" s="201"/>
      <c r="X846" s="201"/>
      <c r="Y846" s="201"/>
      <c r="Z846" s="200"/>
      <c r="AA846" s="201"/>
      <c r="AB846" s="201"/>
      <c r="AC846" s="201"/>
      <c r="AD846" s="201"/>
      <c r="AE846" s="200"/>
      <c r="AF846" s="201"/>
      <c r="AG846" s="201"/>
      <c r="AH846" s="201"/>
      <c r="AI846" s="201"/>
      <c r="AJ846" s="200"/>
      <c r="AK846" s="201"/>
      <c r="AL846" s="201"/>
      <c r="AM846" s="201"/>
      <c r="AN846" s="201"/>
      <c r="AO846" s="202"/>
    </row>
    <row r="847" spans="1:41" s="30" customFormat="1" ht="19" customHeight="1">
      <c r="A847" s="198"/>
      <c r="B847" s="198"/>
      <c r="C847" s="198"/>
      <c r="D847" s="198"/>
      <c r="E847" s="199"/>
      <c r="F847" s="200"/>
      <c r="G847" s="201"/>
      <c r="H847" s="201"/>
      <c r="I847" s="201"/>
      <c r="J847" s="201"/>
      <c r="K847" s="200"/>
      <c r="L847" s="201"/>
      <c r="M847" s="201"/>
      <c r="N847" s="201"/>
      <c r="O847" s="201"/>
      <c r="P847" s="200"/>
      <c r="Q847" s="201"/>
      <c r="R847" s="201"/>
      <c r="S847" s="201"/>
      <c r="T847" s="201"/>
      <c r="U847" s="200"/>
      <c r="V847" s="201"/>
      <c r="W847" s="201"/>
      <c r="X847" s="201"/>
      <c r="Y847" s="201"/>
      <c r="Z847" s="200"/>
      <c r="AA847" s="201"/>
      <c r="AB847" s="201"/>
      <c r="AC847" s="201"/>
      <c r="AD847" s="201"/>
      <c r="AE847" s="200"/>
      <c r="AF847" s="201"/>
      <c r="AG847" s="201"/>
      <c r="AH847" s="201"/>
      <c r="AI847" s="201"/>
      <c r="AJ847" s="200"/>
      <c r="AK847" s="201"/>
      <c r="AL847" s="201"/>
      <c r="AM847" s="201"/>
      <c r="AN847" s="201"/>
      <c r="AO847" s="202"/>
    </row>
    <row r="848" spans="1:41" s="30" customFormat="1" ht="19" customHeight="1">
      <c r="A848" s="198"/>
      <c r="B848" s="198"/>
      <c r="C848" s="198"/>
      <c r="D848" s="198"/>
      <c r="E848" s="199"/>
      <c r="F848" s="200"/>
      <c r="G848" s="201"/>
      <c r="H848" s="201"/>
      <c r="I848" s="201"/>
      <c r="J848" s="201"/>
      <c r="K848" s="200"/>
      <c r="L848" s="201"/>
      <c r="M848" s="201"/>
      <c r="N848" s="201"/>
      <c r="O848" s="201"/>
      <c r="P848" s="200"/>
      <c r="Q848" s="201"/>
      <c r="R848" s="201"/>
      <c r="S848" s="201"/>
      <c r="T848" s="201"/>
      <c r="U848" s="200"/>
      <c r="V848" s="201"/>
      <c r="W848" s="201"/>
      <c r="X848" s="201"/>
      <c r="Y848" s="201"/>
      <c r="Z848" s="200"/>
      <c r="AA848" s="201"/>
      <c r="AB848" s="201"/>
      <c r="AC848" s="201"/>
      <c r="AD848" s="201"/>
      <c r="AE848" s="200"/>
      <c r="AF848" s="201"/>
      <c r="AG848" s="201"/>
      <c r="AH848" s="201"/>
      <c r="AI848" s="201"/>
      <c r="AJ848" s="200"/>
      <c r="AK848" s="201"/>
      <c r="AL848" s="201"/>
      <c r="AM848" s="201"/>
      <c r="AN848" s="201"/>
      <c r="AO848" s="202"/>
    </row>
    <row r="849" spans="1:41" s="30" customFormat="1" ht="19" customHeight="1">
      <c r="A849" s="198"/>
      <c r="B849" s="198"/>
      <c r="C849" s="198"/>
      <c r="D849" s="198"/>
      <c r="E849" s="199"/>
      <c r="F849" s="200"/>
      <c r="G849" s="201"/>
      <c r="H849" s="201"/>
      <c r="I849" s="201"/>
      <c r="J849" s="201"/>
      <c r="K849" s="200"/>
      <c r="L849" s="201"/>
      <c r="M849" s="201"/>
      <c r="N849" s="201"/>
      <c r="O849" s="201"/>
      <c r="P849" s="200"/>
      <c r="Q849" s="201"/>
      <c r="R849" s="201"/>
      <c r="S849" s="201"/>
      <c r="T849" s="201"/>
      <c r="U849" s="200"/>
      <c r="V849" s="201"/>
      <c r="W849" s="201"/>
      <c r="X849" s="201"/>
      <c r="Y849" s="201"/>
      <c r="Z849" s="200"/>
      <c r="AA849" s="201"/>
      <c r="AB849" s="201"/>
      <c r="AC849" s="201"/>
      <c r="AD849" s="201"/>
      <c r="AE849" s="200"/>
      <c r="AF849" s="201"/>
      <c r="AG849" s="201"/>
      <c r="AH849" s="201"/>
      <c r="AI849" s="201"/>
      <c r="AJ849" s="200"/>
      <c r="AK849" s="201"/>
      <c r="AL849" s="201"/>
      <c r="AM849" s="201"/>
      <c r="AN849" s="201"/>
      <c r="AO849" s="202"/>
    </row>
    <row r="850" spans="1:41" s="30" customFormat="1" ht="19" customHeight="1">
      <c r="A850" s="198"/>
      <c r="B850" s="198"/>
      <c r="C850" s="198"/>
      <c r="D850" s="198"/>
      <c r="E850" s="199"/>
      <c r="F850" s="200"/>
      <c r="G850" s="201"/>
      <c r="H850" s="201"/>
      <c r="I850" s="201"/>
      <c r="J850" s="201"/>
      <c r="K850" s="200"/>
      <c r="L850" s="201"/>
      <c r="M850" s="201"/>
      <c r="N850" s="201"/>
      <c r="O850" s="201"/>
      <c r="P850" s="200"/>
      <c r="Q850" s="201"/>
      <c r="R850" s="201"/>
      <c r="S850" s="201"/>
      <c r="T850" s="201"/>
      <c r="U850" s="200"/>
      <c r="V850" s="201"/>
      <c r="W850" s="201"/>
      <c r="X850" s="201"/>
      <c r="Y850" s="201"/>
      <c r="Z850" s="200"/>
      <c r="AA850" s="201"/>
      <c r="AB850" s="201"/>
      <c r="AC850" s="201"/>
      <c r="AD850" s="201"/>
      <c r="AE850" s="200"/>
      <c r="AF850" s="201"/>
      <c r="AG850" s="201"/>
      <c r="AH850" s="201"/>
      <c r="AI850" s="201"/>
      <c r="AJ850" s="200"/>
      <c r="AK850" s="201"/>
      <c r="AL850" s="201"/>
      <c r="AM850" s="201"/>
      <c r="AN850" s="201"/>
      <c r="AO850" s="202"/>
    </row>
    <row r="851" spans="1:41" s="30" customFormat="1" ht="19" customHeight="1">
      <c r="A851" s="198"/>
      <c r="B851" s="198"/>
      <c r="C851" s="198"/>
      <c r="D851" s="198"/>
      <c r="E851" s="199"/>
      <c r="F851" s="200"/>
      <c r="G851" s="201"/>
      <c r="H851" s="201"/>
      <c r="I851" s="201"/>
      <c r="J851" s="201"/>
      <c r="K851" s="200"/>
      <c r="L851" s="201"/>
      <c r="M851" s="201"/>
      <c r="N851" s="201"/>
      <c r="O851" s="201"/>
      <c r="P851" s="200"/>
      <c r="Q851" s="201"/>
      <c r="R851" s="201"/>
      <c r="S851" s="201"/>
      <c r="T851" s="201"/>
      <c r="U851" s="200"/>
      <c r="V851" s="201"/>
      <c r="W851" s="201"/>
      <c r="X851" s="201"/>
      <c r="Y851" s="201"/>
      <c r="Z851" s="200"/>
      <c r="AA851" s="201"/>
      <c r="AB851" s="201"/>
      <c r="AC851" s="201"/>
      <c r="AD851" s="201"/>
      <c r="AE851" s="200"/>
      <c r="AF851" s="201"/>
      <c r="AG851" s="201"/>
      <c r="AH851" s="201"/>
      <c r="AI851" s="201"/>
      <c r="AJ851" s="200"/>
      <c r="AK851" s="201"/>
      <c r="AL851" s="201"/>
      <c r="AM851" s="201"/>
      <c r="AN851" s="201"/>
      <c r="AO851" s="202"/>
    </row>
    <row r="852" spans="1:41" s="30" customFormat="1" ht="19" customHeight="1">
      <c r="A852" s="198"/>
      <c r="B852" s="198"/>
      <c r="C852" s="198"/>
      <c r="D852" s="198"/>
      <c r="E852" s="199"/>
      <c r="F852" s="200"/>
      <c r="G852" s="201"/>
      <c r="H852" s="201"/>
      <c r="I852" s="201"/>
      <c r="J852" s="201"/>
      <c r="K852" s="200"/>
      <c r="L852" s="201"/>
      <c r="M852" s="201"/>
      <c r="N852" s="201"/>
      <c r="O852" s="201"/>
      <c r="P852" s="200"/>
      <c r="Q852" s="201"/>
      <c r="R852" s="201"/>
      <c r="S852" s="201"/>
      <c r="T852" s="201"/>
      <c r="U852" s="200"/>
      <c r="V852" s="201"/>
      <c r="W852" s="201"/>
      <c r="X852" s="201"/>
      <c r="Y852" s="201"/>
      <c r="Z852" s="200"/>
      <c r="AA852" s="201"/>
      <c r="AB852" s="201"/>
      <c r="AC852" s="201"/>
      <c r="AD852" s="201"/>
      <c r="AE852" s="200"/>
      <c r="AF852" s="201"/>
      <c r="AG852" s="201"/>
      <c r="AH852" s="201"/>
      <c r="AI852" s="201"/>
      <c r="AJ852" s="200"/>
      <c r="AK852" s="201"/>
      <c r="AL852" s="201"/>
      <c r="AM852" s="201"/>
      <c r="AN852" s="201"/>
      <c r="AO852" s="202"/>
    </row>
    <row r="853" spans="1:41" s="30" customFormat="1" ht="19" customHeight="1">
      <c r="A853" s="198"/>
      <c r="B853" s="198"/>
      <c r="C853" s="198"/>
      <c r="D853" s="198"/>
      <c r="E853" s="199"/>
      <c r="F853" s="200"/>
      <c r="G853" s="201"/>
      <c r="H853" s="201"/>
      <c r="I853" s="201"/>
      <c r="J853" s="201"/>
      <c r="K853" s="200"/>
      <c r="L853" s="201"/>
      <c r="M853" s="201"/>
      <c r="N853" s="201"/>
      <c r="O853" s="201"/>
      <c r="P853" s="200"/>
      <c r="Q853" s="201"/>
      <c r="R853" s="201"/>
      <c r="S853" s="201"/>
      <c r="T853" s="201"/>
      <c r="U853" s="200"/>
      <c r="V853" s="201"/>
      <c r="W853" s="201"/>
      <c r="X853" s="201"/>
      <c r="Y853" s="201"/>
      <c r="Z853" s="200"/>
      <c r="AA853" s="201"/>
      <c r="AB853" s="201"/>
      <c r="AC853" s="201"/>
      <c r="AD853" s="201"/>
      <c r="AE853" s="200"/>
      <c r="AF853" s="201"/>
      <c r="AG853" s="201"/>
      <c r="AH853" s="201"/>
      <c r="AI853" s="201"/>
      <c r="AJ853" s="200"/>
      <c r="AK853" s="201"/>
      <c r="AL853" s="201"/>
      <c r="AM853" s="201"/>
      <c r="AN853" s="201"/>
      <c r="AO853" s="202"/>
    </row>
    <row r="854" spans="1:41" s="30" customFormat="1" ht="19" customHeight="1">
      <c r="A854" s="198"/>
      <c r="B854" s="198"/>
      <c r="C854" s="198"/>
      <c r="D854" s="198"/>
      <c r="E854" s="199"/>
      <c r="F854" s="200"/>
      <c r="G854" s="201"/>
      <c r="H854" s="201"/>
      <c r="I854" s="201"/>
      <c r="J854" s="201"/>
      <c r="K854" s="200"/>
      <c r="L854" s="201"/>
      <c r="M854" s="201"/>
      <c r="N854" s="201"/>
      <c r="O854" s="201"/>
      <c r="P854" s="200"/>
      <c r="Q854" s="201"/>
      <c r="R854" s="201"/>
      <c r="S854" s="201"/>
      <c r="T854" s="201"/>
      <c r="U854" s="200"/>
      <c r="V854" s="201"/>
      <c r="W854" s="201"/>
      <c r="X854" s="201"/>
      <c r="Y854" s="201"/>
      <c r="Z854" s="200"/>
      <c r="AA854" s="201"/>
      <c r="AB854" s="201"/>
      <c r="AC854" s="201"/>
      <c r="AD854" s="201"/>
      <c r="AE854" s="200"/>
      <c r="AF854" s="201"/>
      <c r="AG854" s="201"/>
      <c r="AH854" s="201"/>
      <c r="AI854" s="201"/>
      <c r="AJ854" s="200"/>
      <c r="AK854" s="201"/>
      <c r="AL854" s="201"/>
      <c r="AM854" s="201"/>
      <c r="AN854" s="201"/>
      <c r="AO854" s="202"/>
    </row>
    <row r="855" spans="1:41" s="30" customFormat="1" ht="19" customHeight="1">
      <c r="A855" s="198"/>
      <c r="B855" s="198"/>
      <c r="C855" s="198"/>
      <c r="D855" s="198"/>
      <c r="E855" s="199"/>
      <c r="F855" s="200"/>
      <c r="G855" s="201"/>
      <c r="H855" s="201"/>
      <c r="I855" s="201"/>
      <c r="J855" s="201"/>
      <c r="K855" s="200"/>
      <c r="L855" s="201"/>
      <c r="M855" s="201"/>
      <c r="N855" s="201"/>
      <c r="O855" s="201"/>
      <c r="P855" s="200"/>
      <c r="Q855" s="201"/>
      <c r="R855" s="201"/>
      <c r="S855" s="201"/>
      <c r="T855" s="201"/>
      <c r="U855" s="200"/>
      <c r="V855" s="201"/>
      <c r="W855" s="201"/>
      <c r="X855" s="201"/>
      <c r="Y855" s="201"/>
      <c r="Z855" s="200"/>
      <c r="AA855" s="201"/>
      <c r="AB855" s="201"/>
      <c r="AC855" s="201"/>
      <c r="AD855" s="201"/>
      <c r="AE855" s="200"/>
      <c r="AF855" s="201"/>
      <c r="AG855" s="201"/>
      <c r="AH855" s="201"/>
      <c r="AI855" s="201"/>
      <c r="AJ855" s="200"/>
      <c r="AK855" s="201"/>
      <c r="AL855" s="201"/>
      <c r="AM855" s="201"/>
      <c r="AN855" s="201"/>
      <c r="AO855" s="202"/>
    </row>
    <row r="856" spans="1:41" s="30" customFormat="1" ht="19" customHeight="1">
      <c r="A856" s="198"/>
      <c r="B856" s="198"/>
      <c r="C856" s="198"/>
      <c r="D856" s="198"/>
      <c r="E856" s="199"/>
      <c r="F856" s="200"/>
      <c r="G856" s="201"/>
      <c r="H856" s="201"/>
      <c r="I856" s="201"/>
      <c r="J856" s="201"/>
      <c r="K856" s="200"/>
      <c r="L856" s="201"/>
      <c r="M856" s="201"/>
      <c r="N856" s="201"/>
      <c r="O856" s="201"/>
      <c r="P856" s="200"/>
      <c r="Q856" s="201"/>
      <c r="R856" s="201"/>
      <c r="S856" s="201"/>
      <c r="T856" s="201"/>
      <c r="U856" s="200"/>
      <c r="V856" s="201"/>
      <c r="W856" s="201"/>
      <c r="X856" s="201"/>
      <c r="Y856" s="201"/>
      <c r="Z856" s="200"/>
      <c r="AA856" s="201"/>
      <c r="AB856" s="201"/>
      <c r="AC856" s="201"/>
      <c r="AD856" s="201"/>
      <c r="AE856" s="200"/>
      <c r="AF856" s="201"/>
      <c r="AG856" s="201"/>
      <c r="AH856" s="201"/>
      <c r="AI856" s="201"/>
      <c r="AJ856" s="200"/>
      <c r="AK856" s="201"/>
      <c r="AL856" s="201"/>
      <c r="AM856" s="201"/>
      <c r="AN856" s="201"/>
      <c r="AO856" s="202"/>
    </row>
    <row r="857" spans="1:41" s="30" customFormat="1" ht="19" customHeight="1">
      <c r="A857" s="198"/>
      <c r="B857" s="198"/>
      <c r="C857" s="198"/>
      <c r="D857" s="198"/>
      <c r="E857" s="199"/>
      <c r="F857" s="200"/>
      <c r="G857" s="201"/>
      <c r="H857" s="201"/>
      <c r="I857" s="201"/>
      <c r="J857" s="201"/>
      <c r="K857" s="200"/>
      <c r="L857" s="201"/>
      <c r="M857" s="201"/>
      <c r="N857" s="201"/>
      <c r="O857" s="201"/>
      <c r="P857" s="200"/>
      <c r="Q857" s="201"/>
      <c r="R857" s="201"/>
      <c r="S857" s="201"/>
      <c r="T857" s="201"/>
      <c r="U857" s="200"/>
      <c r="V857" s="201"/>
      <c r="W857" s="201"/>
      <c r="X857" s="201"/>
      <c r="Y857" s="201"/>
      <c r="Z857" s="200"/>
      <c r="AA857" s="201"/>
      <c r="AB857" s="201"/>
      <c r="AC857" s="201"/>
      <c r="AD857" s="201"/>
      <c r="AE857" s="200"/>
      <c r="AF857" s="201"/>
      <c r="AG857" s="201"/>
      <c r="AH857" s="201"/>
      <c r="AI857" s="201"/>
      <c r="AJ857" s="200"/>
      <c r="AK857" s="201"/>
      <c r="AL857" s="201"/>
      <c r="AM857" s="201"/>
      <c r="AN857" s="201"/>
      <c r="AO857" s="202"/>
    </row>
    <row r="858" spans="1:41" s="30" customFormat="1" ht="19" customHeight="1">
      <c r="A858" s="198"/>
      <c r="B858" s="198"/>
      <c r="C858" s="198"/>
      <c r="D858" s="198"/>
      <c r="E858" s="199"/>
      <c r="F858" s="200"/>
      <c r="G858" s="201"/>
      <c r="H858" s="201"/>
      <c r="I858" s="201"/>
      <c r="J858" s="201"/>
      <c r="K858" s="200"/>
      <c r="L858" s="201"/>
      <c r="M858" s="201"/>
      <c r="N858" s="201"/>
      <c r="O858" s="201"/>
      <c r="P858" s="200"/>
      <c r="Q858" s="201"/>
      <c r="R858" s="201"/>
      <c r="S858" s="201"/>
      <c r="T858" s="201"/>
      <c r="U858" s="200"/>
      <c r="V858" s="201"/>
      <c r="W858" s="201"/>
      <c r="X858" s="201"/>
      <c r="Y858" s="201"/>
      <c r="Z858" s="200"/>
      <c r="AA858" s="201"/>
      <c r="AB858" s="201"/>
      <c r="AC858" s="201"/>
      <c r="AD858" s="201"/>
      <c r="AE858" s="200"/>
      <c r="AF858" s="201"/>
      <c r="AG858" s="201"/>
      <c r="AH858" s="201"/>
      <c r="AI858" s="201"/>
      <c r="AJ858" s="200"/>
      <c r="AK858" s="201"/>
      <c r="AL858" s="201"/>
      <c r="AM858" s="201"/>
      <c r="AN858" s="201"/>
      <c r="AO858" s="202"/>
    </row>
    <row r="859" spans="1:41" s="30" customFormat="1" ht="19" customHeight="1">
      <c r="A859" s="198"/>
      <c r="B859" s="198"/>
      <c r="C859" s="198"/>
      <c r="D859" s="198"/>
      <c r="E859" s="199"/>
      <c r="F859" s="200"/>
      <c r="G859" s="201"/>
      <c r="H859" s="201"/>
      <c r="I859" s="201"/>
      <c r="J859" s="201"/>
      <c r="K859" s="200"/>
      <c r="L859" s="201"/>
      <c r="M859" s="201"/>
      <c r="N859" s="201"/>
      <c r="O859" s="201"/>
      <c r="P859" s="200"/>
      <c r="Q859" s="201"/>
      <c r="R859" s="201"/>
      <c r="S859" s="201"/>
      <c r="T859" s="201"/>
      <c r="U859" s="200"/>
      <c r="V859" s="201"/>
      <c r="W859" s="201"/>
      <c r="X859" s="201"/>
      <c r="Y859" s="201"/>
      <c r="Z859" s="200"/>
      <c r="AA859" s="201"/>
      <c r="AB859" s="201"/>
      <c r="AC859" s="201"/>
      <c r="AD859" s="201"/>
      <c r="AE859" s="200"/>
      <c r="AF859" s="201"/>
      <c r="AG859" s="201"/>
      <c r="AH859" s="201"/>
      <c r="AI859" s="201"/>
      <c r="AJ859" s="200"/>
      <c r="AK859" s="201"/>
      <c r="AL859" s="201"/>
      <c r="AM859" s="201"/>
      <c r="AN859" s="201"/>
      <c r="AO859" s="202"/>
    </row>
    <row r="860" spans="1:41" s="30" customFormat="1" ht="19" customHeight="1">
      <c r="A860" s="198"/>
      <c r="B860" s="198"/>
      <c r="C860" s="198"/>
      <c r="D860" s="198"/>
      <c r="E860" s="199"/>
      <c r="F860" s="200"/>
      <c r="G860" s="201"/>
      <c r="H860" s="201"/>
      <c r="I860" s="201"/>
      <c r="J860" s="201"/>
      <c r="K860" s="200"/>
      <c r="L860" s="201"/>
      <c r="M860" s="201"/>
      <c r="N860" s="201"/>
      <c r="O860" s="201"/>
      <c r="P860" s="200"/>
      <c r="Q860" s="201"/>
      <c r="R860" s="201"/>
      <c r="S860" s="201"/>
      <c r="T860" s="201"/>
      <c r="U860" s="200"/>
      <c r="V860" s="201"/>
      <c r="W860" s="201"/>
      <c r="X860" s="201"/>
      <c r="Y860" s="201"/>
      <c r="Z860" s="200"/>
      <c r="AA860" s="201"/>
      <c r="AB860" s="201"/>
      <c r="AC860" s="201"/>
      <c r="AD860" s="201"/>
      <c r="AE860" s="200"/>
      <c r="AF860" s="201"/>
      <c r="AG860" s="201"/>
      <c r="AH860" s="201"/>
      <c r="AI860" s="201"/>
      <c r="AJ860" s="200"/>
      <c r="AK860" s="201"/>
      <c r="AL860" s="201"/>
      <c r="AM860" s="201"/>
      <c r="AN860" s="201"/>
      <c r="AO860" s="202"/>
    </row>
    <row r="861" spans="1:41" s="30" customFormat="1" ht="19" customHeight="1">
      <c r="A861" s="198"/>
      <c r="B861" s="198"/>
      <c r="C861" s="198"/>
      <c r="D861" s="198"/>
      <c r="E861" s="199"/>
      <c r="F861" s="200"/>
      <c r="G861" s="201"/>
      <c r="H861" s="201"/>
      <c r="I861" s="201"/>
      <c r="J861" s="201"/>
      <c r="K861" s="200"/>
      <c r="L861" s="201"/>
      <c r="M861" s="201"/>
      <c r="N861" s="201"/>
      <c r="O861" s="201"/>
      <c r="P861" s="200"/>
      <c r="Q861" s="201"/>
      <c r="R861" s="201"/>
      <c r="S861" s="201"/>
      <c r="T861" s="201"/>
      <c r="U861" s="200"/>
      <c r="V861" s="201"/>
      <c r="W861" s="201"/>
      <c r="X861" s="201"/>
      <c r="Y861" s="201"/>
      <c r="Z861" s="200"/>
      <c r="AA861" s="201"/>
      <c r="AB861" s="201"/>
      <c r="AC861" s="201"/>
      <c r="AD861" s="201"/>
      <c r="AE861" s="200"/>
      <c r="AF861" s="201"/>
      <c r="AG861" s="201"/>
      <c r="AH861" s="201"/>
      <c r="AI861" s="201"/>
      <c r="AJ861" s="200"/>
      <c r="AK861" s="201"/>
      <c r="AL861" s="201"/>
      <c r="AM861" s="201"/>
      <c r="AN861" s="201"/>
      <c r="AO861" s="202"/>
    </row>
    <row r="862" spans="1:41" s="30" customFormat="1" ht="19" customHeight="1">
      <c r="A862" s="198"/>
      <c r="B862" s="198"/>
      <c r="C862" s="198"/>
      <c r="D862" s="198"/>
      <c r="E862" s="199"/>
      <c r="F862" s="200"/>
      <c r="G862" s="201"/>
      <c r="H862" s="201"/>
      <c r="I862" s="201"/>
      <c r="J862" s="201"/>
      <c r="K862" s="200"/>
      <c r="L862" s="201"/>
      <c r="M862" s="201"/>
      <c r="N862" s="201"/>
      <c r="O862" s="201"/>
      <c r="P862" s="200"/>
      <c r="Q862" s="201"/>
      <c r="R862" s="201"/>
      <c r="S862" s="201"/>
      <c r="T862" s="201"/>
      <c r="U862" s="200"/>
      <c r="V862" s="201"/>
      <c r="W862" s="201"/>
      <c r="X862" s="201"/>
      <c r="Y862" s="201"/>
      <c r="Z862" s="200"/>
      <c r="AA862" s="201"/>
      <c r="AB862" s="201"/>
      <c r="AC862" s="201"/>
      <c r="AD862" s="201"/>
      <c r="AE862" s="200"/>
      <c r="AF862" s="201"/>
      <c r="AG862" s="201"/>
      <c r="AH862" s="201"/>
      <c r="AI862" s="201"/>
      <c r="AJ862" s="200"/>
      <c r="AK862" s="201"/>
      <c r="AL862" s="201"/>
      <c r="AM862" s="201"/>
      <c r="AN862" s="201"/>
      <c r="AO862" s="202"/>
    </row>
    <row r="863" spans="1:41" s="30" customFormat="1" ht="19" customHeight="1">
      <c r="A863" s="198"/>
      <c r="B863" s="198"/>
      <c r="C863" s="198"/>
      <c r="D863" s="198"/>
      <c r="E863" s="199"/>
      <c r="F863" s="200"/>
      <c r="G863" s="201"/>
      <c r="H863" s="201"/>
      <c r="I863" s="201"/>
      <c r="J863" s="201"/>
      <c r="K863" s="200"/>
      <c r="L863" s="201"/>
      <c r="M863" s="201"/>
      <c r="N863" s="201"/>
      <c r="O863" s="201"/>
      <c r="P863" s="200"/>
      <c r="Q863" s="201"/>
      <c r="R863" s="201"/>
      <c r="S863" s="201"/>
      <c r="T863" s="201"/>
      <c r="U863" s="200"/>
      <c r="V863" s="201"/>
      <c r="W863" s="201"/>
      <c r="X863" s="201"/>
      <c r="Y863" s="201"/>
      <c r="Z863" s="200"/>
      <c r="AA863" s="201"/>
      <c r="AB863" s="201"/>
      <c r="AC863" s="201"/>
      <c r="AD863" s="201"/>
      <c r="AE863" s="200"/>
      <c r="AF863" s="201"/>
      <c r="AG863" s="201"/>
      <c r="AH863" s="201"/>
      <c r="AI863" s="201"/>
      <c r="AJ863" s="200"/>
      <c r="AK863" s="201"/>
      <c r="AL863" s="201"/>
      <c r="AM863" s="201"/>
      <c r="AN863" s="201"/>
      <c r="AO863" s="202"/>
    </row>
    <row r="864" spans="1:41" s="30" customFormat="1" ht="19" customHeight="1">
      <c r="A864" s="198"/>
      <c r="B864" s="198"/>
      <c r="C864" s="198"/>
      <c r="D864" s="198"/>
      <c r="E864" s="199"/>
      <c r="F864" s="200"/>
      <c r="G864" s="201"/>
      <c r="H864" s="201"/>
      <c r="I864" s="201"/>
      <c r="J864" s="201"/>
      <c r="K864" s="200"/>
      <c r="L864" s="201"/>
      <c r="M864" s="201"/>
      <c r="N864" s="201"/>
      <c r="O864" s="201"/>
      <c r="P864" s="200"/>
      <c r="Q864" s="201"/>
      <c r="R864" s="201"/>
      <c r="S864" s="201"/>
      <c r="T864" s="201"/>
      <c r="U864" s="200"/>
      <c r="V864" s="201"/>
      <c r="W864" s="201"/>
      <c r="X864" s="201"/>
      <c r="Y864" s="201"/>
      <c r="Z864" s="200"/>
      <c r="AA864" s="201"/>
      <c r="AB864" s="201"/>
      <c r="AC864" s="201"/>
      <c r="AD864" s="201"/>
      <c r="AE864" s="200"/>
      <c r="AF864" s="201"/>
      <c r="AG864" s="201"/>
      <c r="AH864" s="201"/>
      <c r="AI864" s="201"/>
      <c r="AJ864" s="200"/>
      <c r="AK864" s="201"/>
      <c r="AL864" s="201"/>
      <c r="AM864" s="201"/>
      <c r="AN864" s="201"/>
      <c r="AO864" s="202"/>
    </row>
    <row r="865" spans="1:41" s="30" customFormat="1" ht="19" customHeight="1">
      <c r="A865" s="198"/>
      <c r="B865" s="198"/>
      <c r="C865" s="198"/>
      <c r="D865" s="198"/>
      <c r="E865" s="199"/>
      <c r="F865" s="200"/>
      <c r="G865" s="201"/>
      <c r="H865" s="201"/>
      <c r="I865" s="201"/>
      <c r="J865" s="201"/>
      <c r="K865" s="200"/>
      <c r="L865" s="201"/>
      <c r="M865" s="201"/>
      <c r="N865" s="201"/>
      <c r="O865" s="201"/>
      <c r="P865" s="200"/>
      <c r="Q865" s="201"/>
      <c r="R865" s="201"/>
      <c r="S865" s="201"/>
      <c r="T865" s="201"/>
      <c r="U865" s="200"/>
      <c r="V865" s="201"/>
      <c r="W865" s="201"/>
      <c r="X865" s="201"/>
      <c r="Y865" s="201"/>
      <c r="Z865" s="200"/>
      <c r="AA865" s="201"/>
      <c r="AB865" s="201"/>
      <c r="AC865" s="201"/>
      <c r="AD865" s="201"/>
      <c r="AE865" s="200"/>
      <c r="AF865" s="201"/>
      <c r="AG865" s="201"/>
      <c r="AH865" s="201"/>
      <c r="AI865" s="201"/>
      <c r="AJ865" s="200"/>
      <c r="AK865" s="201"/>
      <c r="AL865" s="201"/>
      <c r="AM865" s="201"/>
      <c r="AN865" s="201"/>
      <c r="AO865" s="202"/>
    </row>
    <row r="866" spans="1:41" s="30" customFormat="1" ht="19" customHeight="1">
      <c r="A866" s="198"/>
      <c r="B866" s="198"/>
      <c r="C866" s="198"/>
      <c r="D866" s="198"/>
      <c r="E866" s="199"/>
      <c r="F866" s="200"/>
      <c r="G866" s="201"/>
      <c r="H866" s="201"/>
      <c r="I866" s="201"/>
      <c r="J866" s="201"/>
      <c r="K866" s="200"/>
      <c r="L866" s="201"/>
      <c r="M866" s="201"/>
      <c r="N866" s="201"/>
      <c r="O866" s="201"/>
      <c r="P866" s="200"/>
      <c r="Q866" s="201"/>
      <c r="R866" s="201"/>
      <c r="S866" s="201"/>
      <c r="T866" s="201"/>
      <c r="U866" s="200"/>
      <c r="V866" s="201"/>
      <c r="W866" s="201"/>
      <c r="X866" s="201"/>
      <c r="Y866" s="201"/>
      <c r="Z866" s="200"/>
      <c r="AA866" s="201"/>
      <c r="AB866" s="201"/>
      <c r="AC866" s="201"/>
      <c r="AD866" s="201"/>
      <c r="AE866" s="200"/>
      <c r="AF866" s="201"/>
      <c r="AG866" s="201"/>
      <c r="AH866" s="201"/>
      <c r="AI866" s="201"/>
      <c r="AJ866" s="200"/>
      <c r="AK866" s="201"/>
      <c r="AL866" s="201"/>
      <c r="AM866" s="201"/>
      <c r="AN866" s="201"/>
      <c r="AO866" s="202"/>
    </row>
    <row r="867" spans="1:41" s="30" customFormat="1" ht="19" customHeight="1">
      <c r="A867" s="198"/>
      <c r="B867" s="198"/>
      <c r="C867" s="198"/>
      <c r="D867" s="198"/>
      <c r="E867" s="199"/>
      <c r="F867" s="200"/>
      <c r="G867" s="201"/>
      <c r="H867" s="201"/>
      <c r="I867" s="201"/>
      <c r="J867" s="201"/>
      <c r="K867" s="200"/>
      <c r="L867" s="201"/>
      <c r="M867" s="201"/>
      <c r="N867" s="201"/>
      <c r="O867" s="201"/>
      <c r="P867" s="200"/>
      <c r="Q867" s="201"/>
      <c r="R867" s="201"/>
      <c r="S867" s="201"/>
      <c r="T867" s="201"/>
      <c r="U867" s="200"/>
      <c r="V867" s="201"/>
      <c r="W867" s="201"/>
      <c r="X867" s="201"/>
      <c r="Y867" s="201"/>
      <c r="Z867" s="200"/>
      <c r="AA867" s="201"/>
      <c r="AB867" s="201"/>
      <c r="AC867" s="201"/>
      <c r="AD867" s="201"/>
      <c r="AE867" s="200"/>
      <c r="AF867" s="201"/>
      <c r="AG867" s="201"/>
      <c r="AH867" s="201"/>
      <c r="AI867" s="201"/>
      <c r="AJ867" s="200"/>
      <c r="AK867" s="201"/>
      <c r="AL867" s="201"/>
      <c r="AM867" s="201"/>
      <c r="AN867" s="201"/>
      <c r="AO867" s="202"/>
    </row>
    <row r="868" spans="1:41" s="30" customFormat="1" ht="19" customHeight="1">
      <c r="A868" s="198"/>
      <c r="B868" s="198"/>
      <c r="C868" s="198"/>
      <c r="D868" s="198"/>
      <c r="E868" s="199"/>
      <c r="F868" s="200"/>
      <c r="G868" s="201"/>
      <c r="H868" s="201"/>
      <c r="I868" s="201"/>
      <c r="J868" s="201"/>
      <c r="K868" s="200"/>
      <c r="L868" s="201"/>
      <c r="M868" s="201"/>
      <c r="N868" s="201"/>
      <c r="O868" s="201"/>
      <c r="P868" s="200"/>
      <c r="Q868" s="201"/>
      <c r="R868" s="201"/>
      <c r="S868" s="201"/>
      <c r="T868" s="201"/>
      <c r="U868" s="200"/>
      <c r="V868" s="201"/>
      <c r="W868" s="201"/>
      <c r="X868" s="201"/>
      <c r="Y868" s="201"/>
      <c r="Z868" s="200"/>
      <c r="AA868" s="201"/>
      <c r="AB868" s="201"/>
      <c r="AC868" s="201"/>
      <c r="AD868" s="201"/>
      <c r="AE868" s="200"/>
      <c r="AF868" s="201"/>
      <c r="AG868" s="201"/>
      <c r="AH868" s="201"/>
      <c r="AI868" s="201"/>
      <c r="AJ868" s="200"/>
      <c r="AK868" s="201"/>
      <c r="AL868" s="201"/>
      <c r="AM868" s="201"/>
      <c r="AN868" s="201"/>
      <c r="AO868" s="202"/>
    </row>
    <row r="869" spans="1:41" s="30" customFormat="1" ht="19" customHeight="1">
      <c r="A869" s="198"/>
      <c r="B869" s="198"/>
      <c r="C869" s="198"/>
      <c r="D869" s="198"/>
      <c r="E869" s="199"/>
      <c r="F869" s="200"/>
      <c r="G869" s="201"/>
      <c r="H869" s="201"/>
      <c r="I869" s="201"/>
      <c r="J869" s="201"/>
      <c r="K869" s="200"/>
      <c r="L869" s="201"/>
      <c r="M869" s="201"/>
      <c r="N869" s="201"/>
      <c r="O869" s="201"/>
      <c r="P869" s="200"/>
      <c r="Q869" s="201"/>
      <c r="R869" s="201"/>
      <c r="S869" s="201"/>
      <c r="T869" s="201"/>
      <c r="U869" s="200"/>
      <c r="V869" s="201"/>
      <c r="W869" s="201"/>
      <c r="X869" s="201"/>
      <c r="Y869" s="201"/>
      <c r="Z869" s="200"/>
      <c r="AA869" s="201"/>
      <c r="AB869" s="201"/>
      <c r="AC869" s="201"/>
      <c r="AD869" s="201"/>
      <c r="AE869" s="200"/>
      <c r="AF869" s="201"/>
      <c r="AG869" s="201"/>
      <c r="AH869" s="201"/>
      <c r="AI869" s="201"/>
      <c r="AJ869" s="200"/>
      <c r="AK869" s="201"/>
      <c r="AL869" s="201"/>
      <c r="AM869" s="201"/>
      <c r="AN869" s="201"/>
      <c r="AO869" s="202"/>
    </row>
    <row r="870" spans="1:41" s="30" customFormat="1" ht="19" customHeight="1">
      <c r="A870" s="198"/>
      <c r="B870" s="198"/>
      <c r="C870" s="198"/>
      <c r="D870" s="198"/>
      <c r="E870" s="199"/>
      <c r="F870" s="200"/>
      <c r="G870" s="201"/>
      <c r="H870" s="201"/>
      <c r="I870" s="201"/>
      <c r="J870" s="201"/>
      <c r="K870" s="200"/>
      <c r="L870" s="201"/>
      <c r="M870" s="201"/>
      <c r="N870" s="201"/>
      <c r="O870" s="201"/>
      <c r="P870" s="200"/>
      <c r="Q870" s="201"/>
      <c r="R870" s="201"/>
      <c r="S870" s="201"/>
      <c r="T870" s="201"/>
      <c r="U870" s="200"/>
      <c r="V870" s="201"/>
      <c r="W870" s="201"/>
      <c r="X870" s="201"/>
      <c r="Y870" s="201"/>
      <c r="Z870" s="200"/>
      <c r="AA870" s="201"/>
      <c r="AB870" s="201"/>
      <c r="AC870" s="201"/>
      <c r="AD870" s="201"/>
      <c r="AE870" s="200"/>
      <c r="AF870" s="201"/>
      <c r="AG870" s="201"/>
      <c r="AH870" s="201"/>
      <c r="AI870" s="201"/>
      <c r="AJ870" s="200"/>
      <c r="AK870" s="201"/>
      <c r="AL870" s="201"/>
      <c r="AM870" s="201"/>
      <c r="AN870" s="201"/>
      <c r="AO870" s="202"/>
    </row>
    <row r="871" spans="1:41" s="30" customFormat="1" ht="19" customHeight="1">
      <c r="A871" s="198"/>
      <c r="B871" s="198"/>
      <c r="C871" s="198"/>
      <c r="D871" s="198"/>
      <c r="E871" s="199"/>
      <c r="F871" s="200"/>
      <c r="G871" s="201"/>
      <c r="H871" s="201"/>
      <c r="I871" s="201"/>
      <c r="J871" s="201"/>
      <c r="K871" s="200"/>
      <c r="L871" s="201"/>
      <c r="M871" s="201"/>
      <c r="N871" s="201"/>
      <c r="O871" s="201"/>
      <c r="P871" s="200"/>
      <c r="Q871" s="201"/>
      <c r="R871" s="201"/>
      <c r="S871" s="201"/>
      <c r="T871" s="201"/>
      <c r="U871" s="200"/>
      <c r="V871" s="201"/>
      <c r="W871" s="201"/>
      <c r="X871" s="201"/>
      <c r="Y871" s="201"/>
      <c r="Z871" s="200"/>
      <c r="AA871" s="201"/>
      <c r="AB871" s="201"/>
      <c r="AC871" s="201"/>
      <c r="AD871" s="201"/>
      <c r="AE871" s="200"/>
      <c r="AF871" s="201"/>
      <c r="AG871" s="201"/>
      <c r="AH871" s="201"/>
      <c r="AI871" s="201"/>
      <c r="AJ871" s="200"/>
      <c r="AK871" s="201"/>
      <c r="AL871" s="201"/>
      <c r="AM871" s="201"/>
      <c r="AN871" s="201"/>
      <c r="AO871" s="202"/>
    </row>
    <row r="872" spans="1:41" s="30" customFormat="1" ht="19" customHeight="1">
      <c r="A872" s="198"/>
      <c r="B872" s="198"/>
      <c r="C872" s="198"/>
      <c r="D872" s="198"/>
      <c r="E872" s="199"/>
      <c r="F872" s="200"/>
      <c r="G872" s="201"/>
      <c r="H872" s="201"/>
      <c r="I872" s="201"/>
      <c r="J872" s="201"/>
      <c r="K872" s="200"/>
      <c r="L872" s="201"/>
      <c r="M872" s="201"/>
      <c r="N872" s="201"/>
      <c r="O872" s="201"/>
      <c r="P872" s="200"/>
      <c r="Q872" s="201"/>
      <c r="R872" s="201"/>
      <c r="S872" s="201"/>
      <c r="T872" s="201"/>
      <c r="U872" s="200"/>
      <c r="V872" s="201"/>
      <c r="W872" s="201"/>
      <c r="X872" s="201"/>
      <c r="Y872" s="201"/>
      <c r="Z872" s="200"/>
      <c r="AA872" s="201"/>
      <c r="AB872" s="201"/>
      <c r="AC872" s="201"/>
      <c r="AD872" s="201"/>
      <c r="AE872" s="200"/>
      <c r="AF872" s="201"/>
      <c r="AG872" s="201"/>
      <c r="AH872" s="201"/>
      <c r="AI872" s="201"/>
      <c r="AJ872" s="200"/>
      <c r="AK872" s="201"/>
      <c r="AL872" s="201"/>
      <c r="AM872" s="201"/>
      <c r="AN872" s="201"/>
      <c r="AO872" s="202"/>
    </row>
    <row r="873" spans="1:41" s="30" customFormat="1" ht="19" customHeight="1">
      <c r="A873" s="198"/>
      <c r="B873" s="198"/>
      <c r="C873" s="198"/>
      <c r="D873" s="198"/>
      <c r="E873" s="199"/>
      <c r="F873" s="200"/>
      <c r="G873" s="201"/>
      <c r="H873" s="201"/>
      <c r="I873" s="201"/>
      <c r="J873" s="201"/>
      <c r="K873" s="200"/>
      <c r="L873" s="201"/>
      <c r="M873" s="201"/>
      <c r="N873" s="201"/>
      <c r="O873" s="201"/>
      <c r="P873" s="200"/>
      <c r="Q873" s="201"/>
      <c r="R873" s="201"/>
      <c r="S873" s="201"/>
      <c r="T873" s="201"/>
      <c r="U873" s="200"/>
      <c r="V873" s="201"/>
      <c r="W873" s="201"/>
      <c r="X873" s="201"/>
      <c r="Y873" s="201"/>
      <c r="Z873" s="200"/>
      <c r="AA873" s="201"/>
      <c r="AB873" s="201"/>
      <c r="AC873" s="201"/>
      <c r="AD873" s="201"/>
      <c r="AE873" s="200"/>
      <c r="AF873" s="201"/>
      <c r="AG873" s="201"/>
      <c r="AH873" s="201"/>
      <c r="AI873" s="201"/>
      <c r="AJ873" s="200"/>
      <c r="AK873" s="201"/>
      <c r="AL873" s="201"/>
      <c r="AM873" s="201"/>
      <c r="AN873" s="201"/>
      <c r="AO873" s="202"/>
    </row>
    <row r="874" spans="1:41" s="30" customFormat="1" ht="19" customHeight="1">
      <c r="A874" s="198"/>
      <c r="B874" s="198"/>
      <c r="C874" s="198"/>
      <c r="D874" s="198"/>
      <c r="E874" s="199"/>
      <c r="F874" s="200"/>
      <c r="G874" s="201"/>
      <c r="H874" s="201"/>
      <c r="I874" s="201"/>
      <c r="J874" s="201"/>
      <c r="K874" s="200"/>
      <c r="L874" s="201"/>
      <c r="M874" s="201"/>
      <c r="N874" s="201"/>
      <c r="O874" s="201"/>
      <c r="P874" s="200"/>
      <c r="Q874" s="201"/>
      <c r="R874" s="201"/>
      <c r="S874" s="201"/>
      <c r="T874" s="201"/>
      <c r="U874" s="200"/>
      <c r="V874" s="201"/>
      <c r="W874" s="201"/>
      <c r="X874" s="201"/>
      <c r="Y874" s="201"/>
      <c r="Z874" s="200"/>
      <c r="AA874" s="201"/>
      <c r="AB874" s="201"/>
      <c r="AC874" s="201"/>
      <c r="AD874" s="201"/>
      <c r="AE874" s="200"/>
      <c r="AF874" s="201"/>
      <c r="AG874" s="201"/>
      <c r="AH874" s="201"/>
      <c r="AI874" s="201"/>
      <c r="AJ874" s="200"/>
      <c r="AK874" s="201"/>
      <c r="AL874" s="201"/>
      <c r="AM874" s="201"/>
      <c r="AN874" s="201"/>
      <c r="AO874" s="202"/>
    </row>
    <row r="875" spans="1:41" s="30" customFormat="1" ht="19" customHeight="1">
      <c r="A875" s="198"/>
      <c r="B875" s="198"/>
      <c r="C875" s="198"/>
      <c r="D875" s="198"/>
      <c r="E875" s="199"/>
      <c r="F875" s="200"/>
      <c r="G875" s="201"/>
      <c r="H875" s="201"/>
      <c r="I875" s="201"/>
      <c r="J875" s="201"/>
      <c r="K875" s="200"/>
      <c r="L875" s="201"/>
      <c r="M875" s="201"/>
      <c r="N875" s="201"/>
      <c r="O875" s="201"/>
      <c r="P875" s="200"/>
      <c r="Q875" s="201"/>
      <c r="R875" s="201"/>
      <c r="S875" s="201"/>
      <c r="T875" s="201"/>
      <c r="U875" s="200"/>
      <c r="V875" s="201"/>
      <c r="W875" s="201"/>
      <c r="X875" s="201"/>
      <c r="Y875" s="201"/>
      <c r="Z875" s="200"/>
      <c r="AA875" s="201"/>
      <c r="AB875" s="201"/>
      <c r="AC875" s="201"/>
      <c r="AD875" s="201"/>
      <c r="AE875" s="200"/>
      <c r="AF875" s="201"/>
      <c r="AG875" s="201"/>
      <c r="AH875" s="201"/>
      <c r="AI875" s="201"/>
      <c r="AJ875" s="200"/>
      <c r="AK875" s="201"/>
      <c r="AL875" s="201"/>
      <c r="AM875" s="201"/>
      <c r="AN875" s="201"/>
      <c r="AO875" s="202"/>
    </row>
    <row r="876" spans="1:41" s="30" customFormat="1" ht="19" customHeight="1">
      <c r="A876" s="198"/>
      <c r="B876" s="198"/>
      <c r="C876" s="198"/>
      <c r="D876" s="198"/>
      <c r="E876" s="199"/>
      <c r="F876" s="200"/>
      <c r="G876" s="201"/>
      <c r="H876" s="201"/>
      <c r="I876" s="201"/>
      <c r="J876" s="201"/>
      <c r="K876" s="200"/>
      <c r="L876" s="201"/>
      <c r="M876" s="201"/>
      <c r="N876" s="201"/>
      <c r="O876" s="201"/>
      <c r="P876" s="200"/>
      <c r="Q876" s="201"/>
      <c r="R876" s="201"/>
      <c r="S876" s="201"/>
      <c r="T876" s="201"/>
      <c r="U876" s="200"/>
      <c r="V876" s="201"/>
      <c r="W876" s="201"/>
      <c r="X876" s="201"/>
      <c r="Y876" s="201"/>
      <c r="Z876" s="200"/>
      <c r="AA876" s="201"/>
      <c r="AB876" s="201"/>
      <c r="AC876" s="201"/>
      <c r="AD876" s="201"/>
      <c r="AE876" s="200"/>
      <c r="AF876" s="201"/>
      <c r="AG876" s="201"/>
      <c r="AH876" s="201"/>
      <c r="AI876" s="201"/>
      <c r="AJ876" s="200"/>
      <c r="AK876" s="201"/>
      <c r="AL876" s="201"/>
      <c r="AM876" s="201"/>
      <c r="AN876" s="201"/>
      <c r="AO876" s="202"/>
    </row>
    <row r="877" spans="1:41" s="30" customFormat="1" ht="19" customHeight="1">
      <c r="A877" s="198"/>
      <c r="B877" s="198"/>
      <c r="C877" s="198"/>
      <c r="D877" s="198"/>
      <c r="E877" s="199"/>
      <c r="F877" s="200"/>
      <c r="G877" s="201"/>
      <c r="H877" s="201"/>
      <c r="I877" s="201"/>
      <c r="J877" s="201"/>
      <c r="K877" s="200"/>
      <c r="L877" s="201"/>
      <c r="M877" s="201"/>
      <c r="N877" s="201"/>
      <c r="O877" s="201"/>
      <c r="P877" s="200"/>
      <c r="Q877" s="201"/>
      <c r="R877" s="201"/>
      <c r="S877" s="201"/>
      <c r="T877" s="201"/>
      <c r="U877" s="200"/>
      <c r="V877" s="201"/>
      <c r="W877" s="201"/>
      <c r="X877" s="201"/>
      <c r="Y877" s="201"/>
      <c r="Z877" s="200"/>
      <c r="AA877" s="201"/>
      <c r="AB877" s="201"/>
      <c r="AC877" s="201"/>
      <c r="AD877" s="201"/>
      <c r="AE877" s="200"/>
      <c r="AF877" s="201"/>
      <c r="AG877" s="201"/>
      <c r="AH877" s="201"/>
      <c r="AI877" s="201"/>
      <c r="AJ877" s="200"/>
      <c r="AK877" s="201"/>
      <c r="AL877" s="201"/>
      <c r="AM877" s="201"/>
      <c r="AN877" s="201"/>
      <c r="AO877" s="202"/>
    </row>
    <row r="878" spans="1:41" s="30" customFormat="1" ht="19" customHeight="1">
      <c r="A878" s="198"/>
      <c r="B878" s="198"/>
      <c r="C878" s="198"/>
      <c r="D878" s="198"/>
      <c r="E878" s="199"/>
      <c r="F878" s="200"/>
      <c r="G878" s="201"/>
      <c r="H878" s="201"/>
      <c r="I878" s="201"/>
      <c r="J878" s="201"/>
      <c r="K878" s="200"/>
      <c r="L878" s="201"/>
      <c r="M878" s="201"/>
      <c r="N878" s="201"/>
      <c r="O878" s="201"/>
      <c r="P878" s="200"/>
      <c r="Q878" s="201"/>
      <c r="R878" s="201"/>
      <c r="S878" s="201"/>
      <c r="T878" s="201"/>
      <c r="U878" s="200"/>
      <c r="V878" s="201"/>
      <c r="W878" s="201"/>
      <c r="X878" s="201"/>
      <c r="Y878" s="201"/>
      <c r="Z878" s="200"/>
      <c r="AA878" s="201"/>
      <c r="AB878" s="201"/>
      <c r="AC878" s="201"/>
      <c r="AD878" s="201"/>
      <c r="AE878" s="200"/>
      <c r="AF878" s="201"/>
      <c r="AG878" s="201"/>
      <c r="AH878" s="201"/>
      <c r="AI878" s="201"/>
      <c r="AJ878" s="200"/>
      <c r="AK878" s="201"/>
      <c r="AL878" s="201"/>
      <c r="AM878" s="201"/>
      <c r="AN878" s="201"/>
      <c r="AO878" s="202"/>
    </row>
    <row r="879" spans="1:41" s="30" customFormat="1" ht="19" customHeight="1">
      <c r="A879" s="198"/>
      <c r="B879" s="198"/>
      <c r="C879" s="198"/>
      <c r="D879" s="198"/>
      <c r="E879" s="199"/>
      <c r="F879" s="200"/>
      <c r="G879" s="201"/>
      <c r="H879" s="201"/>
      <c r="I879" s="201"/>
      <c r="J879" s="201"/>
      <c r="K879" s="200"/>
      <c r="L879" s="201"/>
      <c r="M879" s="201"/>
      <c r="N879" s="201"/>
      <c r="O879" s="201"/>
      <c r="P879" s="200"/>
      <c r="Q879" s="201"/>
      <c r="R879" s="201"/>
      <c r="S879" s="201"/>
      <c r="T879" s="201"/>
      <c r="U879" s="200"/>
      <c r="V879" s="201"/>
      <c r="W879" s="201"/>
      <c r="X879" s="201"/>
      <c r="Y879" s="201"/>
      <c r="Z879" s="200"/>
      <c r="AA879" s="201"/>
      <c r="AB879" s="201"/>
      <c r="AC879" s="201"/>
      <c r="AD879" s="201"/>
      <c r="AE879" s="200"/>
      <c r="AF879" s="201"/>
      <c r="AG879" s="201"/>
      <c r="AH879" s="201"/>
      <c r="AI879" s="201"/>
      <c r="AJ879" s="200"/>
      <c r="AK879" s="201"/>
      <c r="AL879" s="201"/>
      <c r="AM879" s="201"/>
      <c r="AN879" s="201"/>
      <c r="AO879" s="202"/>
    </row>
    <row r="880" spans="1:41" s="30" customFormat="1" ht="19" customHeight="1">
      <c r="A880" s="198"/>
      <c r="B880" s="198"/>
      <c r="C880" s="198"/>
      <c r="D880" s="198"/>
      <c r="E880" s="199"/>
      <c r="F880" s="200"/>
      <c r="G880" s="201"/>
      <c r="H880" s="201"/>
      <c r="I880" s="201"/>
      <c r="J880" s="201"/>
      <c r="K880" s="200"/>
      <c r="L880" s="201"/>
      <c r="M880" s="201"/>
      <c r="N880" s="201"/>
      <c r="O880" s="201"/>
      <c r="P880" s="200"/>
      <c r="Q880" s="201"/>
      <c r="R880" s="201"/>
      <c r="S880" s="201"/>
      <c r="T880" s="201"/>
      <c r="U880" s="200"/>
      <c r="V880" s="201"/>
      <c r="W880" s="201"/>
      <c r="X880" s="201"/>
      <c r="Y880" s="201"/>
      <c r="Z880" s="200"/>
      <c r="AA880" s="201"/>
      <c r="AB880" s="201"/>
      <c r="AC880" s="201"/>
      <c r="AD880" s="201"/>
      <c r="AE880" s="200"/>
      <c r="AF880" s="201"/>
      <c r="AG880" s="201"/>
      <c r="AH880" s="201"/>
      <c r="AI880" s="201"/>
      <c r="AJ880" s="200"/>
      <c r="AK880" s="201"/>
      <c r="AL880" s="201"/>
      <c r="AM880" s="201"/>
      <c r="AN880" s="201"/>
      <c r="AO880" s="202"/>
    </row>
    <row r="881" spans="1:41" s="30" customFormat="1" ht="19" customHeight="1">
      <c r="A881" s="198"/>
      <c r="B881" s="198"/>
      <c r="C881" s="198"/>
      <c r="D881" s="198"/>
      <c r="E881" s="199"/>
      <c r="F881" s="200"/>
      <c r="G881" s="201"/>
      <c r="H881" s="201"/>
      <c r="I881" s="201"/>
      <c r="J881" s="201"/>
      <c r="K881" s="200"/>
      <c r="L881" s="201"/>
      <c r="M881" s="201"/>
      <c r="N881" s="201"/>
      <c r="O881" s="201"/>
      <c r="P881" s="200"/>
      <c r="Q881" s="201"/>
      <c r="R881" s="201"/>
      <c r="S881" s="201"/>
      <c r="T881" s="201"/>
      <c r="U881" s="200"/>
      <c r="V881" s="201"/>
      <c r="W881" s="201"/>
      <c r="X881" s="201"/>
      <c r="Y881" s="201"/>
      <c r="Z881" s="200"/>
      <c r="AA881" s="201"/>
      <c r="AB881" s="201"/>
      <c r="AC881" s="201"/>
      <c r="AD881" s="201"/>
      <c r="AE881" s="200"/>
      <c r="AF881" s="201"/>
      <c r="AG881" s="201"/>
      <c r="AH881" s="201"/>
      <c r="AI881" s="201"/>
      <c r="AJ881" s="200"/>
      <c r="AK881" s="201"/>
      <c r="AL881" s="201"/>
      <c r="AM881" s="201"/>
      <c r="AN881" s="201"/>
      <c r="AO881" s="202"/>
    </row>
    <row r="882" spans="1:41" s="30" customFormat="1" ht="19" customHeight="1">
      <c r="A882" s="198"/>
      <c r="B882" s="198"/>
      <c r="C882" s="198"/>
      <c r="D882" s="198"/>
      <c r="E882" s="199"/>
      <c r="F882" s="200"/>
      <c r="G882" s="201"/>
      <c r="H882" s="201"/>
      <c r="I882" s="201"/>
      <c r="J882" s="201"/>
      <c r="K882" s="200"/>
      <c r="L882" s="201"/>
      <c r="M882" s="201"/>
      <c r="N882" s="201"/>
      <c r="O882" s="201"/>
      <c r="P882" s="200"/>
      <c r="Q882" s="201"/>
      <c r="R882" s="201"/>
      <c r="S882" s="201"/>
      <c r="T882" s="201"/>
      <c r="U882" s="200"/>
      <c r="V882" s="201"/>
      <c r="W882" s="201"/>
      <c r="X882" s="201"/>
      <c r="Y882" s="201"/>
      <c r="Z882" s="200"/>
      <c r="AA882" s="201"/>
      <c r="AB882" s="201"/>
      <c r="AC882" s="201"/>
      <c r="AD882" s="201"/>
      <c r="AE882" s="200"/>
      <c r="AF882" s="201"/>
      <c r="AG882" s="201"/>
      <c r="AH882" s="201"/>
      <c r="AI882" s="201"/>
      <c r="AJ882" s="200"/>
      <c r="AK882" s="201"/>
      <c r="AL882" s="201"/>
      <c r="AM882" s="201"/>
      <c r="AN882" s="201"/>
      <c r="AO882" s="202"/>
    </row>
    <row r="883" spans="1:41" s="30" customFormat="1" ht="19" customHeight="1">
      <c r="A883" s="198"/>
      <c r="B883" s="198"/>
      <c r="C883" s="198"/>
      <c r="D883" s="198"/>
      <c r="E883" s="199"/>
      <c r="F883" s="200"/>
      <c r="G883" s="201"/>
      <c r="H883" s="201"/>
      <c r="I883" s="201"/>
      <c r="J883" s="201"/>
      <c r="K883" s="200"/>
      <c r="L883" s="201"/>
      <c r="M883" s="201"/>
      <c r="N883" s="201"/>
      <c r="O883" s="201"/>
      <c r="P883" s="200"/>
      <c r="Q883" s="201"/>
      <c r="R883" s="201"/>
      <c r="S883" s="201"/>
      <c r="T883" s="201"/>
      <c r="U883" s="200"/>
      <c r="V883" s="201"/>
      <c r="W883" s="201"/>
      <c r="X883" s="201"/>
      <c r="Y883" s="201"/>
      <c r="Z883" s="200"/>
      <c r="AA883" s="201"/>
      <c r="AB883" s="201"/>
      <c r="AC883" s="201"/>
      <c r="AD883" s="201"/>
      <c r="AE883" s="200"/>
      <c r="AF883" s="201"/>
      <c r="AG883" s="201"/>
      <c r="AH883" s="201"/>
      <c r="AI883" s="201"/>
      <c r="AJ883" s="200"/>
      <c r="AK883" s="201"/>
      <c r="AL883" s="201"/>
      <c r="AM883" s="201"/>
      <c r="AN883" s="201"/>
      <c r="AO883" s="202"/>
    </row>
    <row r="884" spans="1:41" s="30" customFormat="1" ht="19" customHeight="1">
      <c r="A884" s="198"/>
      <c r="B884" s="198"/>
      <c r="C884" s="198"/>
      <c r="D884" s="198"/>
      <c r="E884" s="199"/>
      <c r="F884" s="200"/>
      <c r="G884" s="201"/>
      <c r="H884" s="201"/>
      <c r="I884" s="201"/>
      <c r="J884" s="201"/>
      <c r="K884" s="200"/>
      <c r="L884" s="201"/>
      <c r="M884" s="201"/>
      <c r="N884" s="201"/>
      <c r="O884" s="201"/>
      <c r="P884" s="200"/>
      <c r="Q884" s="201"/>
      <c r="R884" s="201"/>
      <c r="S884" s="201"/>
      <c r="T884" s="201"/>
      <c r="U884" s="200"/>
      <c r="V884" s="201"/>
      <c r="W884" s="201"/>
      <c r="X884" s="201"/>
      <c r="Y884" s="201"/>
      <c r="Z884" s="200"/>
      <c r="AA884" s="201"/>
      <c r="AB884" s="201"/>
      <c r="AC884" s="201"/>
      <c r="AD884" s="201"/>
      <c r="AE884" s="200"/>
      <c r="AF884" s="201"/>
      <c r="AG884" s="201"/>
      <c r="AH884" s="201"/>
      <c r="AI884" s="201"/>
      <c r="AJ884" s="200"/>
      <c r="AK884" s="201"/>
      <c r="AL884" s="201"/>
      <c r="AM884" s="201"/>
      <c r="AN884" s="201"/>
      <c r="AO884" s="202"/>
    </row>
    <row r="885" spans="1:41" s="30" customFormat="1" ht="19" customHeight="1">
      <c r="A885" s="198"/>
      <c r="B885" s="198"/>
      <c r="C885" s="198"/>
      <c r="D885" s="198"/>
      <c r="E885" s="199"/>
      <c r="F885" s="200"/>
      <c r="G885" s="201"/>
      <c r="H885" s="201"/>
      <c r="I885" s="201"/>
      <c r="J885" s="201"/>
      <c r="K885" s="200"/>
      <c r="L885" s="201"/>
      <c r="M885" s="201"/>
      <c r="N885" s="201"/>
      <c r="O885" s="201"/>
      <c r="P885" s="200"/>
      <c r="Q885" s="201"/>
      <c r="R885" s="201"/>
      <c r="S885" s="201"/>
      <c r="T885" s="201"/>
      <c r="U885" s="200"/>
      <c r="V885" s="201"/>
      <c r="W885" s="201"/>
      <c r="X885" s="201"/>
      <c r="Y885" s="201"/>
      <c r="Z885" s="200"/>
      <c r="AA885" s="201"/>
      <c r="AB885" s="201"/>
      <c r="AC885" s="201"/>
      <c r="AD885" s="201"/>
      <c r="AE885" s="200"/>
      <c r="AF885" s="201"/>
      <c r="AG885" s="201"/>
      <c r="AH885" s="201"/>
      <c r="AI885" s="201"/>
      <c r="AJ885" s="200"/>
      <c r="AK885" s="201"/>
      <c r="AL885" s="201"/>
      <c r="AM885" s="201"/>
      <c r="AN885" s="201"/>
      <c r="AO885" s="202"/>
    </row>
    <row r="886" spans="1:41" s="30" customFormat="1" ht="19" customHeight="1">
      <c r="A886" s="198"/>
      <c r="B886" s="198"/>
      <c r="C886" s="198"/>
      <c r="D886" s="198"/>
      <c r="E886" s="199"/>
      <c r="F886" s="200"/>
      <c r="G886" s="201"/>
      <c r="H886" s="201"/>
      <c r="I886" s="201"/>
      <c r="J886" s="201"/>
      <c r="K886" s="200"/>
      <c r="L886" s="201"/>
      <c r="M886" s="201"/>
      <c r="N886" s="201"/>
      <c r="O886" s="201"/>
      <c r="P886" s="200"/>
      <c r="Q886" s="201"/>
      <c r="R886" s="201"/>
      <c r="S886" s="201"/>
      <c r="T886" s="201"/>
      <c r="U886" s="200"/>
      <c r="V886" s="201"/>
      <c r="W886" s="201"/>
      <c r="X886" s="201"/>
      <c r="Y886" s="201"/>
      <c r="Z886" s="200"/>
      <c r="AA886" s="201"/>
      <c r="AB886" s="201"/>
      <c r="AC886" s="201"/>
      <c r="AD886" s="201"/>
      <c r="AE886" s="200"/>
      <c r="AF886" s="201"/>
      <c r="AG886" s="201"/>
      <c r="AH886" s="201"/>
      <c r="AI886" s="201"/>
      <c r="AJ886" s="200"/>
      <c r="AK886" s="201"/>
      <c r="AL886" s="201"/>
      <c r="AM886" s="201"/>
      <c r="AN886" s="201"/>
      <c r="AO886" s="202"/>
    </row>
    <row r="887" spans="1:41" s="30" customFormat="1" ht="19" customHeight="1">
      <c r="A887" s="198"/>
      <c r="B887" s="198"/>
      <c r="C887" s="198"/>
      <c r="D887" s="198"/>
      <c r="E887" s="199"/>
      <c r="F887" s="200"/>
      <c r="G887" s="201"/>
      <c r="H887" s="201"/>
      <c r="I887" s="201"/>
      <c r="J887" s="201"/>
      <c r="K887" s="200"/>
      <c r="L887" s="201"/>
      <c r="M887" s="201"/>
      <c r="N887" s="201"/>
      <c r="O887" s="201"/>
      <c r="P887" s="200"/>
      <c r="Q887" s="201"/>
      <c r="R887" s="201"/>
      <c r="S887" s="201"/>
      <c r="T887" s="201"/>
      <c r="U887" s="200"/>
      <c r="V887" s="201"/>
      <c r="W887" s="201"/>
      <c r="X887" s="201"/>
      <c r="Y887" s="201"/>
      <c r="Z887" s="200"/>
      <c r="AA887" s="201"/>
      <c r="AB887" s="201"/>
      <c r="AC887" s="201"/>
      <c r="AD887" s="201"/>
      <c r="AE887" s="200"/>
      <c r="AF887" s="201"/>
      <c r="AG887" s="201"/>
      <c r="AH887" s="201"/>
      <c r="AI887" s="201"/>
      <c r="AJ887" s="200"/>
      <c r="AK887" s="201"/>
      <c r="AL887" s="201"/>
      <c r="AM887" s="201"/>
      <c r="AN887" s="201"/>
      <c r="AO887" s="202"/>
    </row>
    <row r="888" spans="1:41" s="30" customFormat="1" ht="19" customHeight="1">
      <c r="A888" s="198"/>
      <c r="B888" s="198"/>
      <c r="C888" s="198"/>
      <c r="D888" s="198"/>
      <c r="E888" s="199"/>
      <c r="F888" s="200"/>
      <c r="G888" s="201"/>
      <c r="H888" s="201"/>
      <c r="I888" s="201"/>
      <c r="J888" s="201"/>
      <c r="K888" s="200"/>
      <c r="L888" s="201"/>
      <c r="M888" s="201"/>
      <c r="N888" s="201"/>
      <c r="O888" s="201"/>
      <c r="P888" s="200"/>
      <c r="Q888" s="201"/>
      <c r="R888" s="201"/>
      <c r="S888" s="201"/>
      <c r="T888" s="201"/>
      <c r="U888" s="200"/>
      <c r="V888" s="201"/>
      <c r="W888" s="201"/>
      <c r="X888" s="201"/>
      <c r="Y888" s="201"/>
      <c r="Z888" s="200"/>
      <c r="AA888" s="201"/>
      <c r="AB888" s="201"/>
      <c r="AC888" s="201"/>
      <c r="AD888" s="201"/>
      <c r="AE888" s="200"/>
      <c r="AF888" s="201"/>
      <c r="AG888" s="201"/>
      <c r="AH888" s="201"/>
      <c r="AI888" s="201"/>
      <c r="AJ888" s="200"/>
      <c r="AK888" s="201"/>
      <c r="AL888" s="201"/>
      <c r="AM888" s="201"/>
      <c r="AN888" s="201"/>
      <c r="AO888" s="202"/>
    </row>
    <row r="889" spans="1:41" s="30" customFormat="1" ht="19" customHeight="1">
      <c r="A889" s="198"/>
      <c r="B889" s="198"/>
      <c r="C889" s="198"/>
      <c r="D889" s="198"/>
      <c r="E889" s="199"/>
      <c r="F889" s="200"/>
      <c r="G889" s="201"/>
      <c r="H889" s="201"/>
      <c r="I889" s="201"/>
      <c r="J889" s="201"/>
      <c r="K889" s="200"/>
      <c r="L889" s="201"/>
      <c r="M889" s="201"/>
      <c r="N889" s="201"/>
      <c r="O889" s="201"/>
      <c r="P889" s="200"/>
      <c r="Q889" s="201"/>
      <c r="R889" s="201"/>
      <c r="S889" s="201"/>
      <c r="T889" s="201"/>
      <c r="U889" s="200"/>
      <c r="V889" s="201"/>
      <c r="W889" s="201"/>
      <c r="X889" s="201"/>
      <c r="Y889" s="201"/>
      <c r="Z889" s="200"/>
      <c r="AA889" s="201"/>
      <c r="AB889" s="201"/>
      <c r="AC889" s="201"/>
      <c r="AD889" s="201"/>
      <c r="AE889" s="200"/>
      <c r="AF889" s="201"/>
      <c r="AG889" s="201"/>
      <c r="AH889" s="201"/>
      <c r="AI889" s="201"/>
      <c r="AJ889" s="200"/>
      <c r="AK889" s="201"/>
      <c r="AL889" s="201"/>
      <c r="AM889" s="201"/>
      <c r="AN889" s="201"/>
      <c r="AO889" s="202"/>
    </row>
    <row r="890" spans="1:41" s="30" customFormat="1" ht="19" customHeight="1">
      <c r="A890" s="198"/>
      <c r="B890" s="198"/>
      <c r="C890" s="198"/>
      <c r="D890" s="198"/>
      <c r="E890" s="199"/>
      <c r="F890" s="200"/>
      <c r="G890" s="201"/>
      <c r="H890" s="201"/>
      <c r="I890" s="201"/>
      <c r="J890" s="201"/>
      <c r="K890" s="200"/>
      <c r="L890" s="201"/>
      <c r="M890" s="201"/>
      <c r="N890" s="201"/>
      <c r="O890" s="201"/>
      <c r="P890" s="200"/>
      <c r="Q890" s="201"/>
      <c r="R890" s="201"/>
      <c r="S890" s="201"/>
      <c r="T890" s="201"/>
      <c r="U890" s="200"/>
      <c r="V890" s="201"/>
      <c r="W890" s="201"/>
      <c r="X890" s="201"/>
      <c r="Y890" s="201"/>
      <c r="Z890" s="200"/>
      <c r="AA890" s="201"/>
      <c r="AB890" s="201"/>
      <c r="AC890" s="201"/>
      <c r="AD890" s="201"/>
      <c r="AE890" s="200"/>
      <c r="AF890" s="201"/>
      <c r="AG890" s="201"/>
      <c r="AH890" s="201"/>
      <c r="AI890" s="201"/>
      <c r="AJ890" s="200"/>
      <c r="AK890" s="201"/>
      <c r="AL890" s="201"/>
      <c r="AM890" s="201"/>
      <c r="AN890" s="201"/>
      <c r="AO890" s="202"/>
    </row>
    <row r="891" spans="1:41" s="30" customFormat="1" ht="19" customHeight="1">
      <c r="A891" s="198"/>
      <c r="B891" s="198"/>
      <c r="C891" s="198"/>
      <c r="D891" s="198"/>
      <c r="E891" s="199"/>
      <c r="F891" s="200"/>
      <c r="G891" s="201"/>
      <c r="H891" s="201"/>
      <c r="I891" s="201"/>
      <c r="J891" s="201"/>
      <c r="K891" s="200"/>
      <c r="L891" s="201"/>
      <c r="M891" s="201"/>
      <c r="N891" s="201"/>
      <c r="O891" s="201"/>
      <c r="P891" s="200"/>
      <c r="Q891" s="201"/>
      <c r="R891" s="201"/>
      <c r="S891" s="201"/>
      <c r="T891" s="201"/>
      <c r="U891" s="200"/>
      <c r="V891" s="201"/>
      <c r="W891" s="201"/>
      <c r="X891" s="201"/>
      <c r="Y891" s="201"/>
      <c r="Z891" s="200"/>
      <c r="AA891" s="201"/>
      <c r="AB891" s="201"/>
      <c r="AC891" s="201"/>
      <c r="AD891" s="201"/>
      <c r="AE891" s="200"/>
      <c r="AF891" s="201"/>
      <c r="AG891" s="201"/>
      <c r="AH891" s="201"/>
      <c r="AI891" s="201"/>
      <c r="AJ891" s="200"/>
      <c r="AK891" s="201"/>
      <c r="AL891" s="201"/>
      <c r="AM891" s="201"/>
      <c r="AN891" s="201"/>
      <c r="AO891" s="202"/>
    </row>
    <row r="892" spans="1:41" s="30" customFormat="1" ht="19" customHeight="1">
      <c r="A892" s="198"/>
      <c r="B892" s="198"/>
      <c r="C892" s="198"/>
      <c r="D892" s="198"/>
      <c r="E892" s="199"/>
      <c r="F892" s="200"/>
      <c r="G892" s="201"/>
      <c r="H892" s="201"/>
      <c r="I892" s="201"/>
      <c r="J892" s="201"/>
      <c r="K892" s="200"/>
      <c r="L892" s="201"/>
      <c r="M892" s="201"/>
      <c r="N892" s="201"/>
      <c r="O892" s="201"/>
      <c r="P892" s="200"/>
      <c r="Q892" s="201"/>
      <c r="R892" s="201"/>
      <c r="S892" s="201"/>
      <c r="T892" s="201"/>
      <c r="U892" s="200"/>
      <c r="V892" s="201"/>
      <c r="W892" s="201"/>
      <c r="X892" s="201"/>
      <c r="Y892" s="201"/>
      <c r="Z892" s="200"/>
      <c r="AA892" s="201"/>
      <c r="AB892" s="201"/>
      <c r="AC892" s="201"/>
      <c r="AD892" s="201"/>
      <c r="AE892" s="200"/>
      <c r="AF892" s="201"/>
      <c r="AG892" s="201"/>
      <c r="AH892" s="201"/>
      <c r="AI892" s="201"/>
      <c r="AJ892" s="200"/>
      <c r="AK892" s="201"/>
      <c r="AL892" s="201"/>
      <c r="AM892" s="201"/>
      <c r="AN892" s="201"/>
      <c r="AO892" s="202"/>
    </row>
    <row r="893" spans="1:41" s="30" customFormat="1" ht="19" customHeight="1">
      <c r="A893" s="198"/>
      <c r="B893" s="198"/>
      <c r="C893" s="198"/>
      <c r="D893" s="198"/>
      <c r="E893" s="199"/>
      <c r="F893" s="200"/>
      <c r="G893" s="201"/>
      <c r="H893" s="201"/>
      <c r="I893" s="201"/>
      <c r="J893" s="201"/>
      <c r="K893" s="200"/>
      <c r="L893" s="201"/>
      <c r="M893" s="201"/>
      <c r="N893" s="201"/>
      <c r="O893" s="201"/>
      <c r="P893" s="200"/>
      <c r="Q893" s="201"/>
      <c r="R893" s="201"/>
      <c r="S893" s="201"/>
      <c r="T893" s="201"/>
      <c r="U893" s="200"/>
      <c r="V893" s="201"/>
      <c r="W893" s="201"/>
      <c r="X893" s="201"/>
      <c r="Y893" s="201"/>
      <c r="Z893" s="200"/>
      <c r="AA893" s="201"/>
      <c r="AB893" s="201"/>
      <c r="AC893" s="201"/>
      <c r="AD893" s="201"/>
      <c r="AE893" s="200"/>
      <c r="AF893" s="201"/>
      <c r="AG893" s="201"/>
      <c r="AH893" s="201"/>
      <c r="AI893" s="201"/>
      <c r="AJ893" s="200"/>
      <c r="AK893" s="201"/>
      <c r="AL893" s="201"/>
      <c r="AM893" s="201"/>
      <c r="AN893" s="201"/>
      <c r="AO893" s="202"/>
    </row>
    <row r="894" spans="1:41" s="30" customFormat="1" ht="19" customHeight="1">
      <c r="A894" s="198"/>
      <c r="B894" s="198"/>
      <c r="C894" s="198"/>
      <c r="D894" s="198"/>
      <c r="E894" s="199"/>
      <c r="F894" s="200"/>
      <c r="G894" s="201"/>
      <c r="H894" s="201"/>
      <c r="I894" s="201"/>
      <c r="J894" s="201"/>
      <c r="K894" s="200"/>
      <c r="L894" s="201"/>
      <c r="M894" s="201"/>
      <c r="N894" s="201"/>
      <c r="O894" s="201"/>
      <c r="P894" s="200"/>
      <c r="Q894" s="201"/>
      <c r="R894" s="201"/>
      <c r="S894" s="201"/>
      <c r="T894" s="201"/>
      <c r="U894" s="200"/>
      <c r="V894" s="201"/>
      <c r="W894" s="201"/>
      <c r="X894" s="201"/>
      <c r="Y894" s="201"/>
      <c r="Z894" s="200"/>
      <c r="AA894" s="201"/>
      <c r="AB894" s="201"/>
      <c r="AC894" s="201"/>
      <c r="AD894" s="201"/>
      <c r="AE894" s="200"/>
      <c r="AF894" s="201"/>
      <c r="AG894" s="201"/>
      <c r="AH894" s="201"/>
      <c r="AI894" s="201"/>
      <c r="AJ894" s="200"/>
      <c r="AK894" s="201"/>
      <c r="AL894" s="201"/>
      <c r="AM894" s="201"/>
      <c r="AN894" s="201"/>
      <c r="AO894" s="202"/>
    </row>
    <row r="895" spans="1:41" s="30" customFormat="1" ht="19" customHeight="1">
      <c r="A895" s="198"/>
      <c r="B895" s="198"/>
      <c r="C895" s="198"/>
      <c r="D895" s="198"/>
      <c r="E895" s="199"/>
      <c r="F895" s="200"/>
      <c r="G895" s="201"/>
      <c r="H895" s="201"/>
      <c r="I895" s="201"/>
      <c r="J895" s="201"/>
      <c r="K895" s="200"/>
      <c r="L895" s="201"/>
      <c r="M895" s="201"/>
      <c r="N895" s="201"/>
      <c r="O895" s="201"/>
      <c r="P895" s="200"/>
      <c r="Q895" s="201"/>
      <c r="R895" s="201"/>
      <c r="S895" s="201"/>
      <c r="T895" s="201"/>
      <c r="U895" s="200"/>
      <c r="V895" s="201"/>
      <c r="W895" s="201"/>
      <c r="X895" s="201"/>
      <c r="Y895" s="201"/>
      <c r="Z895" s="200"/>
      <c r="AA895" s="201"/>
      <c r="AB895" s="201"/>
      <c r="AC895" s="201"/>
      <c r="AD895" s="201"/>
      <c r="AE895" s="200"/>
      <c r="AF895" s="201"/>
      <c r="AG895" s="201"/>
      <c r="AH895" s="201"/>
      <c r="AI895" s="201"/>
      <c r="AJ895" s="200"/>
      <c r="AK895" s="201"/>
      <c r="AL895" s="201"/>
      <c r="AM895" s="201"/>
      <c r="AN895" s="201"/>
      <c r="AO895" s="202"/>
    </row>
    <row r="896" spans="1:41" s="30" customFormat="1" ht="19" customHeight="1">
      <c r="A896" s="198"/>
      <c r="B896" s="198"/>
      <c r="C896" s="198"/>
      <c r="D896" s="198"/>
      <c r="E896" s="199"/>
      <c r="F896" s="200"/>
      <c r="G896" s="201"/>
      <c r="H896" s="201"/>
      <c r="I896" s="201"/>
      <c r="J896" s="201"/>
      <c r="K896" s="200"/>
      <c r="L896" s="201"/>
      <c r="M896" s="201"/>
      <c r="N896" s="201"/>
      <c r="O896" s="201"/>
      <c r="P896" s="200"/>
      <c r="Q896" s="201"/>
      <c r="R896" s="201"/>
      <c r="S896" s="201"/>
      <c r="T896" s="201"/>
      <c r="U896" s="200"/>
      <c r="V896" s="201"/>
      <c r="W896" s="201"/>
      <c r="X896" s="201"/>
      <c r="Y896" s="201"/>
      <c r="Z896" s="200"/>
      <c r="AA896" s="201"/>
      <c r="AB896" s="201"/>
      <c r="AC896" s="201"/>
      <c r="AD896" s="201"/>
      <c r="AE896" s="200"/>
      <c r="AF896" s="201"/>
      <c r="AG896" s="201"/>
      <c r="AH896" s="201"/>
      <c r="AI896" s="201"/>
      <c r="AJ896" s="200"/>
      <c r="AK896" s="201"/>
      <c r="AL896" s="201"/>
      <c r="AM896" s="201"/>
      <c r="AN896" s="201"/>
      <c r="AO896" s="202"/>
    </row>
    <row r="897" spans="1:41" s="30" customFormat="1" ht="19" customHeight="1">
      <c r="A897" s="198"/>
      <c r="B897" s="198"/>
      <c r="C897" s="198"/>
      <c r="D897" s="198"/>
      <c r="E897" s="199"/>
      <c r="F897" s="200"/>
      <c r="G897" s="201"/>
      <c r="H897" s="201"/>
      <c r="I897" s="201"/>
      <c r="J897" s="201"/>
      <c r="K897" s="200"/>
      <c r="L897" s="201"/>
      <c r="M897" s="201"/>
      <c r="N897" s="201"/>
      <c r="O897" s="201"/>
      <c r="P897" s="200"/>
      <c r="Q897" s="201"/>
      <c r="R897" s="201"/>
      <c r="S897" s="201"/>
      <c r="T897" s="201"/>
      <c r="U897" s="200"/>
      <c r="V897" s="201"/>
      <c r="W897" s="201"/>
      <c r="X897" s="201"/>
      <c r="Y897" s="201"/>
      <c r="Z897" s="200"/>
      <c r="AA897" s="201"/>
      <c r="AB897" s="201"/>
      <c r="AC897" s="201"/>
      <c r="AD897" s="201"/>
      <c r="AE897" s="200"/>
      <c r="AF897" s="201"/>
      <c r="AG897" s="201"/>
      <c r="AH897" s="201"/>
      <c r="AI897" s="201"/>
      <c r="AJ897" s="200"/>
      <c r="AK897" s="201"/>
      <c r="AL897" s="201"/>
      <c r="AM897" s="201"/>
      <c r="AN897" s="201"/>
      <c r="AO897" s="202"/>
    </row>
    <row r="898" spans="1:41" s="30" customFormat="1" ht="19" customHeight="1">
      <c r="A898" s="198"/>
      <c r="B898" s="198"/>
      <c r="C898" s="198"/>
      <c r="D898" s="198"/>
      <c r="E898" s="199"/>
      <c r="F898" s="200"/>
      <c r="G898" s="201"/>
      <c r="H898" s="201"/>
      <c r="I898" s="201"/>
      <c r="J898" s="201"/>
      <c r="K898" s="200"/>
      <c r="L898" s="201"/>
      <c r="M898" s="201"/>
      <c r="N898" s="201"/>
      <c r="O898" s="201"/>
      <c r="P898" s="200"/>
      <c r="Q898" s="201"/>
      <c r="R898" s="201"/>
      <c r="S898" s="201"/>
      <c r="T898" s="201"/>
      <c r="U898" s="200"/>
      <c r="V898" s="201"/>
      <c r="W898" s="201"/>
      <c r="X898" s="201"/>
      <c r="Y898" s="201"/>
      <c r="Z898" s="200"/>
      <c r="AA898" s="201"/>
      <c r="AB898" s="201"/>
      <c r="AC898" s="201"/>
      <c r="AD898" s="201"/>
      <c r="AE898" s="200"/>
      <c r="AF898" s="201"/>
      <c r="AG898" s="201"/>
      <c r="AH898" s="201"/>
      <c r="AI898" s="201"/>
      <c r="AJ898" s="200"/>
      <c r="AK898" s="201"/>
      <c r="AL898" s="201"/>
      <c r="AM898" s="201"/>
      <c r="AN898" s="201"/>
      <c r="AO898" s="202"/>
    </row>
    <row r="899" spans="1:41" s="30" customFormat="1" ht="19" customHeight="1">
      <c r="A899" s="198"/>
      <c r="B899" s="198"/>
      <c r="C899" s="198"/>
      <c r="D899" s="198"/>
      <c r="E899" s="199"/>
      <c r="F899" s="200"/>
      <c r="G899" s="201"/>
      <c r="H899" s="201"/>
      <c r="I899" s="201"/>
      <c r="J899" s="201"/>
      <c r="K899" s="200"/>
      <c r="L899" s="201"/>
      <c r="M899" s="201"/>
      <c r="N899" s="201"/>
      <c r="O899" s="201"/>
      <c r="P899" s="200"/>
      <c r="Q899" s="201"/>
      <c r="R899" s="201"/>
      <c r="S899" s="201"/>
      <c r="T899" s="201"/>
      <c r="U899" s="200"/>
      <c r="V899" s="201"/>
      <c r="W899" s="201"/>
      <c r="X899" s="201"/>
      <c r="Y899" s="201"/>
      <c r="Z899" s="200"/>
      <c r="AA899" s="201"/>
      <c r="AB899" s="201"/>
      <c r="AC899" s="201"/>
      <c r="AD899" s="201"/>
      <c r="AE899" s="200"/>
      <c r="AF899" s="201"/>
      <c r="AG899" s="201"/>
      <c r="AH899" s="201"/>
      <c r="AI899" s="201"/>
      <c r="AJ899" s="200"/>
      <c r="AK899" s="201"/>
      <c r="AL899" s="201"/>
      <c r="AM899" s="201"/>
      <c r="AN899" s="201"/>
      <c r="AO899" s="202"/>
    </row>
    <row r="900" spans="1:41" s="30" customFormat="1" ht="19" customHeight="1">
      <c r="A900" s="198"/>
      <c r="B900" s="198"/>
      <c r="C900" s="198"/>
      <c r="D900" s="198"/>
      <c r="E900" s="199"/>
      <c r="F900" s="200"/>
      <c r="G900" s="201"/>
      <c r="H900" s="201"/>
      <c r="I900" s="201"/>
      <c r="J900" s="201"/>
      <c r="K900" s="200"/>
      <c r="L900" s="201"/>
      <c r="M900" s="201"/>
      <c r="N900" s="201"/>
      <c r="O900" s="201"/>
      <c r="P900" s="200"/>
      <c r="Q900" s="201"/>
      <c r="R900" s="201"/>
      <c r="S900" s="201"/>
      <c r="T900" s="201"/>
      <c r="U900" s="200"/>
      <c r="V900" s="201"/>
      <c r="W900" s="201"/>
      <c r="X900" s="201"/>
      <c r="Y900" s="201"/>
      <c r="Z900" s="200"/>
      <c r="AA900" s="201"/>
      <c r="AB900" s="201"/>
      <c r="AC900" s="201"/>
      <c r="AD900" s="201"/>
      <c r="AE900" s="200"/>
      <c r="AF900" s="201"/>
      <c r="AG900" s="201"/>
      <c r="AH900" s="201"/>
      <c r="AI900" s="201"/>
      <c r="AJ900" s="200"/>
      <c r="AK900" s="201"/>
      <c r="AL900" s="201"/>
      <c r="AM900" s="201"/>
      <c r="AN900" s="201"/>
      <c r="AO900" s="202"/>
    </row>
    <row r="901" spans="1:41" s="30" customFormat="1" ht="19" customHeight="1">
      <c r="A901" s="198"/>
      <c r="B901" s="198"/>
      <c r="C901" s="198"/>
      <c r="D901" s="198"/>
      <c r="E901" s="199"/>
      <c r="F901" s="200"/>
      <c r="G901" s="201"/>
      <c r="H901" s="201"/>
      <c r="I901" s="201"/>
      <c r="J901" s="201"/>
      <c r="K901" s="200"/>
      <c r="L901" s="201"/>
      <c r="M901" s="201"/>
      <c r="N901" s="201"/>
      <c r="O901" s="201"/>
      <c r="P901" s="200"/>
      <c r="Q901" s="201"/>
      <c r="R901" s="201"/>
      <c r="S901" s="201"/>
      <c r="T901" s="201"/>
      <c r="U901" s="200"/>
      <c r="V901" s="201"/>
      <c r="W901" s="201"/>
      <c r="X901" s="201"/>
      <c r="Y901" s="201"/>
      <c r="Z901" s="200"/>
      <c r="AA901" s="201"/>
      <c r="AB901" s="201"/>
      <c r="AC901" s="201"/>
      <c r="AD901" s="201"/>
      <c r="AE901" s="200"/>
      <c r="AF901" s="201"/>
      <c r="AG901" s="201"/>
      <c r="AH901" s="201"/>
      <c r="AI901" s="201"/>
      <c r="AJ901" s="200"/>
      <c r="AK901" s="201"/>
      <c r="AL901" s="201"/>
      <c r="AM901" s="201"/>
      <c r="AN901" s="201"/>
      <c r="AO901" s="202"/>
    </row>
    <row r="902" spans="1:41" s="30" customFormat="1" ht="19" customHeight="1">
      <c r="A902" s="198"/>
      <c r="B902" s="198"/>
      <c r="C902" s="198"/>
      <c r="D902" s="198"/>
      <c r="E902" s="199"/>
      <c r="F902" s="200"/>
      <c r="G902" s="201"/>
      <c r="H902" s="201"/>
      <c r="I902" s="201"/>
      <c r="J902" s="201"/>
      <c r="K902" s="200"/>
      <c r="L902" s="201"/>
      <c r="M902" s="201"/>
      <c r="N902" s="201"/>
      <c r="O902" s="201"/>
      <c r="P902" s="200"/>
      <c r="Q902" s="201"/>
      <c r="R902" s="201"/>
      <c r="S902" s="201"/>
      <c r="T902" s="201"/>
      <c r="U902" s="200"/>
      <c r="V902" s="201"/>
      <c r="W902" s="201"/>
      <c r="X902" s="201"/>
      <c r="Y902" s="201"/>
      <c r="Z902" s="200"/>
      <c r="AA902" s="201"/>
      <c r="AB902" s="201"/>
      <c r="AC902" s="201"/>
      <c r="AD902" s="201"/>
      <c r="AE902" s="200"/>
      <c r="AF902" s="201"/>
      <c r="AG902" s="201"/>
      <c r="AH902" s="201"/>
      <c r="AI902" s="201"/>
      <c r="AJ902" s="200"/>
      <c r="AK902" s="201"/>
      <c r="AL902" s="201"/>
      <c r="AM902" s="201"/>
      <c r="AN902" s="201"/>
      <c r="AO902" s="202"/>
    </row>
    <row r="903" spans="1:41" s="30" customFormat="1" ht="19" customHeight="1">
      <c r="A903" s="198"/>
      <c r="B903" s="198"/>
      <c r="C903" s="198"/>
      <c r="D903" s="198"/>
      <c r="E903" s="199"/>
      <c r="F903" s="200"/>
      <c r="G903" s="201"/>
      <c r="H903" s="201"/>
      <c r="I903" s="201"/>
      <c r="J903" s="201"/>
      <c r="K903" s="200"/>
      <c r="L903" s="201"/>
      <c r="M903" s="201"/>
      <c r="N903" s="201"/>
      <c r="O903" s="201"/>
      <c r="P903" s="200"/>
      <c r="Q903" s="201"/>
      <c r="R903" s="201"/>
      <c r="S903" s="201"/>
      <c r="T903" s="201"/>
      <c r="U903" s="200"/>
      <c r="V903" s="201"/>
      <c r="W903" s="201"/>
      <c r="X903" s="201"/>
      <c r="Y903" s="201"/>
      <c r="Z903" s="200"/>
      <c r="AA903" s="201"/>
      <c r="AB903" s="201"/>
      <c r="AC903" s="201"/>
      <c r="AD903" s="201"/>
      <c r="AE903" s="200"/>
      <c r="AF903" s="201"/>
      <c r="AG903" s="201"/>
      <c r="AH903" s="201"/>
      <c r="AI903" s="201"/>
      <c r="AJ903" s="200"/>
      <c r="AK903" s="201"/>
      <c r="AL903" s="201"/>
      <c r="AM903" s="201"/>
      <c r="AN903" s="201"/>
      <c r="AO903" s="202"/>
    </row>
    <row r="904" spans="1:41" s="30" customFormat="1" ht="19" customHeight="1">
      <c r="A904" s="198"/>
      <c r="B904" s="198"/>
      <c r="C904" s="198"/>
      <c r="D904" s="198"/>
      <c r="E904" s="199"/>
      <c r="F904" s="200"/>
      <c r="G904" s="201"/>
      <c r="H904" s="201"/>
      <c r="I904" s="201"/>
      <c r="J904" s="201"/>
      <c r="K904" s="200"/>
      <c r="L904" s="201"/>
      <c r="M904" s="201"/>
      <c r="N904" s="201"/>
      <c r="O904" s="201"/>
      <c r="P904" s="200"/>
      <c r="Q904" s="201"/>
      <c r="R904" s="201"/>
      <c r="S904" s="201"/>
      <c r="T904" s="201"/>
      <c r="U904" s="200"/>
      <c r="V904" s="201"/>
      <c r="W904" s="201"/>
      <c r="X904" s="201"/>
      <c r="Y904" s="201"/>
      <c r="Z904" s="200"/>
      <c r="AA904" s="201"/>
      <c r="AB904" s="201"/>
      <c r="AC904" s="201"/>
      <c r="AD904" s="201"/>
      <c r="AE904" s="200"/>
      <c r="AF904" s="201"/>
      <c r="AG904" s="201"/>
      <c r="AH904" s="201"/>
      <c r="AI904" s="201"/>
      <c r="AJ904" s="200"/>
      <c r="AK904" s="201"/>
      <c r="AL904" s="201"/>
      <c r="AM904" s="201"/>
      <c r="AN904" s="201"/>
      <c r="AO904" s="202"/>
    </row>
    <row r="905" spans="1:41" s="30" customFormat="1" ht="19" customHeight="1">
      <c r="A905" s="198"/>
      <c r="B905" s="198"/>
      <c r="C905" s="198"/>
      <c r="D905" s="198"/>
      <c r="E905" s="199"/>
      <c r="F905" s="200"/>
      <c r="G905" s="201"/>
      <c r="H905" s="201"/>
      <c r="I905" s="201"/>
      <c r="J905" s="201"/>
      <c r="K905" s="200"/>
      <c r="L905" s="201"/>
      <c r="M905" s="201"/>
      <c r="N905" s="201"/>
      <c r="O905" s="201"/>
      <c r="P905" s="200"/>
      <c r="Q905" s="201"/>
      <c r="R905" s="201"/>
      <c r="S905" s="201"/>
      <c r="T905" s="201"/>
      <c r="U905" s="200"/>
      <c r="V905" s="201"/>
      <c r="W905" s="201"/>
      <c r="X905" s="201"/>
      <c r="Y905" s="201"/>
      <c r="Z905" s="200"/>
      <c r="AA905" s="201"/>
      <c r="AB905" s="201"/>
      <c r="AC905" s="201"/>
      <c r="AD905" s="201"/>
      <c r="AE905" s="200"/>
      <c r="AF905" s="201"/>
      <c r="AG905" s="201"/>
      <c r="AH905" s="201"/>
      <c r="AI905" s="201"/>
      <c r="AJ905" s="200"/>
      <c r="AK905" s="201"/>
      <c r="AL905" s="201"/>
      <c r="AM905" s="201"/>
      <c r="AN905" s="201"/>
      <c r="AO905" s="202"/>
    </row>
    <row r="906" spans="1:41" s="30" customFormat="1" ht="19" customHeight="1">
      <c r="A906" s="198"/>
      <c r="B906" s="198"/>
      <c r="C906" s="198"/>
      <c r="D906" s="198"/>
      <c r="E906" s="199"/>
      <c r="F906" s="200"/>
      <c r="G906" s="201"/>
      <c r="H906" s="201"/>
      <c r="I906" s="201"/>
      <c r="J906" s="201"/>
      <c r="K906" s="200"/>
      <c r="L906" s="201"/>
      <c r="M906" s="201"/>
      <c r="N906" s="201"/>
      <c r="O906" s="201"/>
      <c r="P906" s="200"/>
      <c r="Q906" s="201"/>
      <c r="R906" s="201"/>
      <c r="S906" s="201"/>
      <c r="T906" s="201"/>
      <c r="U906" s="200"/>
      <c r="V906" s="201"/>
      <c r="W906" s="201"/>
      <c r="X906" s="201"/>
      <c r="Y906" s="201"/>
      <c r="Z906" s="200"/>
      <c r="AA906" s="201"/>
      <c r="AB906" s="201"/>
      <c r="AC906" s="201"/>
      <c r="AD906" s="201"/>
      <c r="AE906" s="200"/>
      <c r="AF906" s="201"/>
      <c r="AG906" s="201"/>
      <c r="AH906" s="201"/>
      <c r="AI906" s="201"/>
      <c r="AJ906" s="200"/>
      <c r="AK906" s="201"/>
      <c r="AL906" s="201"/>
      <c r="AM906" s="201"/>
      <c r="AN906" s="201"/>
      <c r="AO906" s="202"/>
    </row>
    <row r="907" spans="1:41" s="30" customFormat="1" ht="19" customHeight="1">
      <c r="A907" s="198"/>
      <c r="B907" s="198"/>
      <c r="C907" s="198"/>
      <c r="D907" s="198"/>
      <c r="E907" s="199"/>
      <c r="F907" s="200"/>
      <c r="G907" s="201"/>
      <c r="H907" s="201"/>
      <c r="I907" s="201"/>
      <c r="J907" s="201"/>
      <c r="K907" s="200"/>
      <c r="L907" s="201"/>
      <c r="M907" s="201"/>
      <c r="N907" s="201"/>
      <c r="O907" s="201"/>
      <c r="P907" s="200"/>
      <c r="Q907" s="201"/>
      <c r="R907" s="201"/>
      <c r="S907" s="201"/>
      <c r="T907" s="201"/>
      <c r="U907" s="200"/>
      <c r="V907" s="201"/>
      <c r="W907" s="201"/>
      <c r="X907" s="201"/>
      <c r="Y907" s="201"/>
      <c r="Z907" s="200"/>
      <c r="AA907" s="201"/>
      <c r="AB907" s="201"/>
      <c r="AC907" s="201"/>
      <c r="AD907" s="201"/>
      <c r="AE907" s="200"/>
      <c r="AF907" s="201"/>
      <c r="AG907" s="201"/>
      <c r="AH907" s="201"/>
      <c r="AI907" s="201"/>
      <c r="AJ907" s="200"/>
      <c r="AK907" s="201"/>
      <c r="AL907" s="201"/>
      <c r="AM907" s="201"/>
      <c r="AN907" s="201"/>
      <c r="AO907" s="202"/>
    </row>
    <row r="908" spans="1:41" s="30" customFormat="1" ht="19" customHeight="1">
      <c r="A908" s="198"/>
      <c r="B908" s="198"/>
      <c r="C908" s="198"/>
      <c r="D908" s="198"/>
      <c r="E908" s="199"/>
      <c r="F908" s="200"/>
      <c r="G908" s="201"/>
      <c r="H908" s="201"/>
      <c r="I908" s="201"/>
      <c r="J908" s="201"/>
      <c r="K908" s="200"/>
      <c r="L908" s="201"/>
      <c r="M908" s="201"/>
      <c r="N908" s="201"/>
      <c r="O908" s="201"/>
      <c r="P908" s="200"/>
      <c r="Q908" s="201"/>
      <c r="R908" s="201"/>
      <c r="S908" s="201"/>
      <c r="T908" s="201"/>
      <c r="U908" s="200"/>
      <c r="V908" s="201"/>
      <c r="W908" s="201"/>
      <c r="X908" s="201"/>
      <c r="Y908" s="201"/>
      <c r="Z908" s="200"/>
      <c r="AA908" s="201"/>
      <c r="AB908" s="201"/>
      <c r="AC908" s="201"/>
      <c r="AD908" s="201"/>
      <c r="AE908" s="200"/>
      <c r="AF908" s="201"/>
      <c r="AG908" s="201"/>
      <c r="AH908" s="201"/>
      <c r="AI908" s="201"/>
      <c r="AJ908" s="200"/>
      <c r="AK908" s="201"/>
      <c r="AL908" s="201"/>
      <c r="AM908" s="201"/>
      <c r="AN908" s="201"/>
      <c r="AO908" s="202"/>
    </row>
    <row r="909" spans="1:41" s="30" customFormat="1" ht="19" customHeight="1">
      <c r="A909" s="198"/>
      <c r="B909" s="198"/>
      <c r="C909" s="198"/>
      <c r="D909" s="198"/>
      <c r="E909" s="199"/>
      <c r="F909" s="200"/>
      <c r="G909" s="201"/>
      <c r="H909" s="201"/>
      <c r="I909" s="201"/>
      <c r="J909" s="201"/>
      <c r="K909" s="200"/>
      <c r="L909" s="201"/>
      <c r="M909" s="201"/>
      <c r="N909" s="201"/>
      <c r="O909" s="201"/>
      <c r="P909" s="200"/>
      <c r="Q909" s="201"/>
      <c r="R909" s="201"/>
      <c r="S909" s="201"/>
      <c r="T909" s="201"/>
      <c r="U909" s="200"/>
      <c r="V909" s="201"/>
      <c r="W909" s="201"/>
      <c r="X909" s="201"/>
      <c r="Y909" s="201"/>
      <c r="Z909" s="200"/>
      <c r="AA909" s="201"/>
      <c r="AB909" s="201"/>
      <c r="AC909" s="201"/>
      <c r="AD909" s="201"/>
      <c r="AE909" s="200"/>
      <c r="AF909" s="201"/>
      <c r="AG909" s="201"/>
      <c r="AH909" s="201"/>
      <c r="AI909" s="201"/>
      <c r="AJ909" s="200"/>
      <c r="AK909" s="201"/>
      <c r="AL909" s="201"/>
      <c r="AM909" s="201"/>
      <c r="AN909" s="201"/>
      <c r="AO909" s="202"/>
    </row>
    <row r="910" spans="1:41" s="30" customFormat="1" ht="19" customHeight="1">
      <c r="A910" s="198"/>
      <c r="B910" s="198"/>
      <c r="C910" s="198"/>
      <c r="D910" s="198"/>
      <c r="E910" s="199"/>
      <c r="F910" s="200"/>
      <c r="G910" s="201"/>
      <c r="H910" s="201"/>
      <c r="I910" s="201"/>
      <c r="J910" s="201"/>
      <c r="K910" s="200"/>
      <c r="L910" s="201"/>
      <c r="M910" s="201"/>
      <c r="N910" s="201"/>
      <c r="O910" s="201"/>
      <c r="P910" s="200"/>
      <c r="Q910" s="201"/>
      <c r="R910" s="201"/>
      <c r="S910" s="201"/>
      <c r="T910" s="201"/>
      <c r="U910" s="200"/>
      <c r="V910" s="201"/>
      <c r="W910" s="201"/>
      <c r="X910" s="201"/>
      <c r="Y910" s="201"/>
      <c r="Z910" s="200"/>
      <c r="AA910" s="201"/>
      <c r="AB910" s="201"/>
      <c r="AC910" s="201"/>
      <c r="AD910" s="201"/>
      <c r="AE910" s="200"/>
      <c r="AF910" s="201"/>
      <c r="AG910" s="201"/>
      <c r="AH910" s="201"/>
      <c r="AI910" s="201"/>
      <c r="AJ910" s="200"/>
      <c r="AK910" s="201"/>
      <c r="AL910" s="201"/>
      <c r="AM910" s="201"/>
      <c r="AN910" s="201"/>
      <c r="AO910" s="202"/>
    </row>
    <row r="911" spans="1:41" s="30" customFormat="1" ht="19" customHeight="1">
      <c r="A911" s="198"/>
      <c r="B911" s="198"/>
      <c r="C911" s="198"/>
      <c r="D911" s="198"/>
      <c r="E911" s="199"/>
      <c r="F911" s="200"/>
      <c r="G911" s="201"/>
      <c r="H911" s="201"/>
      <c r="I911" s="201"/>
      <c r="J911" s="201"/>
      <c r="K911" s="200"/>
      <c r="L911" s="201"/>
      <c r="M911" s="201"/>
      <c r="N911" s="201"/>
      <c r="O911" s="201"/>
      <c r="P911" s="200"/>
      <c r="Q911" s="201"/>
      <c r="R911" s="201"/>
      <c r="S911" s="201"/>
      <c r="T911" s="201"/>
      <c r="U911" s="200"/>
      <c r="V911" s="201"/>
      <c r="W911" s="201"/>
      <c r="X911" s="201"/>
      <c r="Y911" s="201"/>
      <c r="Z911" s="200"/>
      <c r="AA911" s="201"/>
      <c r="AB911" s="201"/>
      <c r="AC911" s="201"/>
      <c r="AD911" s="201"/>
      <c r="AE911" s="200"/>
      <c r="AF911" s="201"/>
      <c r="AG911" s="201"/>
      <c r="AH911" s="201"/>
      <c r="AI911" s="201"/>
      <c r="AJ911" s="200"/>
      <c r="AK911" s="201"/>
      <c r="AL911" s="201"/>
      <c r="AM911" s="201"/>
      <c r="AN911" s="201"/>
      <c r="AO911" s="202"/>
    </row>
    <row r="912" spans="1:41" s="30" customFormat="1" ht="19" customHeight="1">
      <c r="A912" s="198"/>
      <c r="B912" s="198"/>
      <c r="C912" s="198"/>
      <c r="D912" s="198"/>
      <c r="E912" s="199"/>
      <c r="F912" s="200"/>
      <c r="G912" s="201"/>
      <c r="H912" s="201"/>
      <c r="I912" s="201"/>
      <c r="J912" s="201"/>
      <c r="K912" s="200"/>
      <c r="L912" s="201"/>
      <c r="M912" s="201"/>
      <c r="N912" s="201"/>
      <c r="O912" s="201"/>
      <c r="P912" s="200"/>
      <c r="Q912" s="201"/>
      <c r="R912" s="201"/>
      <c r="S912" s="201"/>
      <c r="T912" s="201"/>
      <c r="U912" s="200"/>
      <c r="V912" s="201"/>
      <c r="W912" s="201"/>
      <c r="X912" s="201"/>
      <c r="Y912" s="201"/>
      <c r="Z912" s="200"/>
      <c r="AA912" s="201"/>
      <c r="AB912" s="201"/>
      <c r="AC912" s="201"/>
      <c r="AD912" s="201"/>
      <c r="AE912" s="200"/>
      <c r="AF912" s="201"/>
      <c r="AG912" s="201"/>
      <c r="AH912" s="201"/>
      <c r="AI912" s="201"/>
      <c r="AJ912" s="200"/>
      <c r="AK912" s="201"/>
      <c r="AL912" s="201"/>
      <c r="AM912" s="201"/>
      <c r="AN912" s="201"/>
      <c r="AO912" s="202"/>
    </row>
    <row r="913" spans="1:41" s="30" customFormat="1" ht="19" customHeight="1">
      <c r="A913" s="198"/>
      <c r="B913" s="198"/>
      <c r="C913" s="198"/>
      <c r="D913" s="198"/>
      <c r="E913" s="199"/>
      <c r="F913" s="200"/>
      <c r="G913" s="201"/>
      <c r="H913" s="201"/>
      <c r="I913" s="201"/>
      <c r="J913" s="201"/>
      <c r="K913" s="200"/>
      <c r="L913" s="201"/>
      <c r="M913" s="201"/>
      <c r="N913" s="201"/>
      <c r="O913" s="201"/>
      <c r="P913" s="200"/>
      <c r="Q913" s="201"/>
      <c r="R913" s="201"/>
      <c r="S913" s="201"/>
      <c r="T913" s="201"/>
      <c r="U913" s="200"/>
      <c r="V913" s="201"/>
      <c r="W913" s="201"/>
      <c r="X913" s="201"/>
      <c r="Y913" s="201"/>
      <c r="Z913" s="200"/>
      <c r="AA913" s="201"/>
      <c r="AB913" s="201"/>
      <c r="AC913" s="201"/>
      <c r="AD913" s="201"/>
      <c r="AE913" s="200"/>
      <c r="AF913" s="201"/>
      <c r="AG913" s="201"/>
      <c r="AH913" s="201"/>
      <c r="AI913" s="201"/>
      <c r="AJ913" s="200"/>
      <c r="AK913" s="201"/>
      <c r="AL913" s="201"/>
      <c r="AM913" s="201"/>
      <c r="AN913" s="201"/>
      <c r="AO913" s="202"/>
    </row>
    <row r="914" spans="1:41" s="30" customFormat="1" ht="19" customHeight="1">
      <c r="A914" s="198"/>
      <c r="B914" s="198"/>
      <c r="C914" s="198"/>
      <c r="D914" s="198"/>
      <c r="E914" s="199"/>
      <c r="F914" s="200"/>
      <c r="G914" s="201"/>
      <c r="H914" s="201"/>
      <c r="I914" s="201"/>
      <c r="J914" s="201"/>
      <c r="K914" s="200"/>
      <c r="L914" s="201"/>
      <c r="M914" s="201"/>
      <c r="N914" s="201"/>
      <c r="O914" s="201"/>
      <c r="P914" s="200"/>
      <c r="Q914" s="201"/>
      <c r="R914" s="201"/>
      <c r="S914" s="201"/>
      <c r="T914" s="201"/>
      <c r="U914" s="200"/>
      <c r="V914" s="201"/>
      <c r="W914" s="201"/>
      <c r="X914" s="201"/>
      <c r="Y914" s="201"/>
      <c r="Z914" s="200"/>
      <c r="AA914" s="201"/>
      <c r="AB914" s="201"/>
      <c r="AC914" s="201"/>
      <c r="AD914" s="201"/>
      <c r="AE914" s="200"/>
      <c r="AF914" s="201"/>
      <c r="AG914" s="201"/>
      <c r="AH914" s="201"/>
      <c r="AI914" s="201"/>
      <c r="AJ914" s="200"/>
      <c r="AK914" s="201"/>
      <c r="AL914" s="201"/>
      <c r="AM914" s="201"/>
      <c r="AN914" s="201"/>
      <c r="AO914" s="202"/>
    </row>
    <row r="915" spans="1:41" s="30" customFormat="1" ht="19" customHeight="1">
      <c r="A915" s="198"/>
      <c r="B915" s="198"/>
      <c r="C915" s="198"/>
      <c r="D915" s="198"/>
      <c r="E915" s="199"/>
      <c r="F915" s="200"/>
      <c r="G915" s="201"/>
      <c r="H915" s="201"/>
      <c r="I915" s="201"/>
      <c r="J915" s="201"/>
      <c r="K915" s="200"/>
      <c r="L915" s="201"/>
      <c r="M915" s="201"/>
      <c r="N915" s="201"/>
      <c r="O915" s="201"/>
      <c r="P915" s="200"/>
      <c r="Q915" s="201"/>
      <c r="R915" s="201"/>
      <c r="S915" s="201"/>
      <c r="T915" s="201"/>
      <c r="U915" s="200"/>
      <c r="V915" s="201"/>
      <c r="W915" s="201"/>
      <c r="X915" s="201"/>
      <c r="Y915" s="201"/>
      <c r="Z915" s="200"/>
      <c r="AA915" s="201"/>
      <c r="AB915" s="201"/>
      <c r="AC915" s="201"/>
      <c r="AD915" s="201"/>
      <c r="AE915" s="200"/>
      <c r="AF915" s="201"/>
      <c r="AG915" s="201"/>
      <c r="AH915" s="201"/>
      <c r="AI915" s="201"/>
      <c r="AJ915" s="200"/>
      <c r="AK915" s="201"/>
      <c r="AL915" s="201"/>
      <c r="AM915" s="201"/>
      <c r="AN915" s="201"/>
      <c r="AO915" s="202"/>
    </row>
    <row r="916" spans="1:41" s="30" customFormat="1" ht="19" customHeight="1">
      <c r="A916" s="198"/>
      <c r="B916" s="198"/>
      <c r="C916" s="198"/>
      <c r="D916" s="198"/>
      <c r="E916" s="199"/>
      <c r="F916" s="200"/>
      <c r="G916" s="201"/>
      <c r="H916" s="201"/>
      <c r="I916" s="201"/>
      <c r="J916" s="201"/>
      <c r="K916" s="200"/>
      <c r="L916" s="201"/>
      <c r="M916" s="201"/>
      <c r="N916" s="201"/>
      <c r="O916" s="201"/>
      <c r="P916" s="200"/>
      <c r="Q916" s="201"/>
      <c r="R916" s="201"/>
      <c r="S916" s="201"/>
      <c r="T916" s="201"/>
      <c r="U916" s="200"/>
      <c r="V916" s="201"/>
      <c r="W916" s="201"/>
      <c r="X916" s="201"/>
      <c r="Y916" s="201"/>
      <c r="Z916" s="200"/>
      <c r="AA916" s="201"/>
      <c r="AB916" s="201"/>
      <c r="AC916" s="201"/>
      <c r="AD916" s="201"/>
      <c r="AE916" s="200"/>
      <c r="AF916" s="201"/>
      <c r="AG916" s="201"/>
      <c r="AH916" s="201"/>
      <c r="AI916" s="201"/>
      <c r="AJ916" s="200"/>
      <c r="AK916" s="201"/>
      <c r="AL916" s="201"/>
      <c r="AM916" s="201"/>
      <c r="AN916" s="201"/>
      <c r="AO916" s="202"/>
    </row>
    <row r="917" spans="1:41" s="30" customFormat="1" ht="19" customHeight="1">
      <c r="A917" s="198"/>
      <c r="B917" s="198"/>
      <c r="C917" s="198"/>
      <c r="D917" s="198"/>
      <c r="E917" s="199"/>
      <c r="F917" s="200"/>
      <c r="G917" s="201"/>
      <c r="H917" s="201"/>
      <c r="I917" s="201"/>
      <c r="J917" s="201"/>
      <c r="K917" s="200"/>
      <c r="L917" s="201"/>
      <c r="M917" s="201"/>
      <c r="N917" s="201"/>
      <c r="O917" s="201"/>
      <c r="P917" s="200"/>
      <c r="Q917" s="201"/>
      <c r="R917" s="201"/>
      <c r="S917" s="201"/>
      <c r="T917" s="201"/>
      <c r="U917" s="200"/>
      <c r="V917" s="201"/>
      <c r="W917" s="201"/>
      <c r="X917" s="201"/>
      <c r="Y917" s="201"/>
      <c r="Z917" s="200"/>
      <c r="AA917" s="201"/>
      <c r="AB917" s="201"/>
      <c r="AC917" s="201"/>
      <c r="AD917" s="201"/>
      <c r="AE917" s="200"/>
      <c r="AF917" s="201"/>
      <c r="AG917" s="201"/>
      <c r="AH917" s="201"/>
      <c r="AI917" s="201"/>
      <c r="AJ917" s="200"/>
      <c r="AK917" s="201"/>
      <c r="AL917" s="201"/>
      <c r="AM917" s="201"/>
      <c r="AN917" s="201"/>
      <c r="AO917" s="202"/>
    </row>
    <row r="918" spans="1:41" s="30" customFormat="1" ht="19" customHeight="1">
      <c r="A918" s="198"/>
      <c r="B918" s="198"/>
      <c r="C918" s="198"/>
      <c r="D918" s="198"/>
      <c r="E918" s="199"/>
      <c r="F918" s="200"/>
      <c r="G918" s="201"/>
      <c r="H918" s="201"/>
      <c r="I918" s="201"/>
      <c r="J918" s="201"/>
      <c r="K918" s="200"/>
      <c r="L918" s="201"/>
      <c r="M918" s="201"/>
      <c r="N918" s="201"/>
      <c r="O918" s="201"/>
      <c r="P918" s="200"/>
      <c r="Q918" s="201"/>
      <c r="R918" s="201"/>
      <c r="S918" s="201"/>
      <c r="T918" s="201"/>
      <c r="U918" s="200"/>
      <c r="V918" s="201"/>
      <c r="W918" s="201"/>
      <c r="X918" s="201"/>
      <c r="Y918" s="201"/>
      <c r="Z918" s="200"/>
      <c r="AA918" s="201"/>
      <c r="AB918" s="201"/>
      <c r="AC918" s="201"/>
      <c r="AD918" s="201"/>
      <c r="AE918" s="200"/>
      <c r="AF918" s="201"/>
      <c r="AG918" s="201"/>
      <c r="AH918" s="201"/>
      <c r="AI918" s="201"/>
      <c r="AJ918" s="200"/>
      <c r="AK918" s="201"/>
      <c r="AL918" s="201"/>
      <c r="AM918" s="201"/>
      <c r="AN918" s="201"/>
      <c r="AO918" s="202"/>
    </row>
    <row r="919" spans="1:41" s="30" customFormat="1" ht="19" customHeight="1">
      <c r="A919" s="198"/>
      <c r="B919" s="198"/>
      <c r="C919" s="198"/>
      <c r="D919" s="198"/>
      <c r="E919" s="199"/>
      <c r="F919" s="200"/>
      <c r="G919" s="201"/>
      <c r="H919" s="201"/>
      <c r="I919" s="201"/>
      <c r="J919" s="201"/>
      <c r="K919" s="200"/>
      <c r="L919" s="201"/>
      <c r="M919" s="201"/>
      <c r="N919" s="201"/>
      <c r="O919" s="201"/>
      <c r="P919" s="200"/>
      <c r="Q919" s="201"/>
      <c r="R919" s="201"/>
      <c r="S919" s="201"/>
      <c r="T919" s="201"/>
      <c r="U919" s="200"/>
      <c r="V919" s="201"/>
      <c r="W919" s="201"/>
      <c r="X919" s="201"/>
      <c r="Y919" s="201"/>
      <c r="Z919" s="200"/>
      <c r="AA919" s="201"/>
      <c r="AB919" s="201"/>
      <c r="AC919" s="201"/>
      <c r="AD919" s="201"/>
      <c r="AE919" s="200"/>
      <c r="AF919" s="201"/>
      <c r="AG919" s="201"/>
      <c r="AH919" s="201"/>
      <c r="AI919" s="201"/>
      <c r="AJ919" s="200"/>
      <c r="AK919" s="201"/>
      <c r="AL919" s="201"/>
      <c r="AM919" s="201"/>
      <c r="AN919" s="201"/>
      <c r="AO919" s="202"/>
    </row>
    <row r="920" spans="1:41" s="30" customFormat="1" ht="19" customHeight="1">
      <c r="A920" s="198"/>
      <c r="B920" s="198"/>
      <c r="C920" s="198"/>
      <c r="D920" s="198"/>
      <c r="E920" s="199"/>
      <c r="F920" s="200"/>
      <c r="G920" s="201"/>
      <c r="H920" s="201"/>
      <c r="I920" s="201"/>
      <c r="J920" s="201"/>
      <c r="K920" s="200"/>
      <c r="L920" s="201"/>
      <c r="M920" s="201"/>
      <c r="N920" s="201"/>
      <c r="O920" s="201"/>
      <c r="P920" s="200"/>
      <c r="Q920" s="201"/>
      <c r="R920" s="201"/>
      <c r="S920" s="201"/>
      <c r="T920" s="201"/>
      <c r="U920" s="200"/>
      <c r="V920" s="201"/>
      <c r="W920" s="201"/>
      <c r="X920" s="201"/>
      <c r="Y920" s="201"/>
      <c r="Z920" s="200"/>
      <c r="AA920" s="201"/>
      <c r="AB920" s="201"/>
      <c r="AC920" s="201"/>
      <c r="AD920" s="201"/>
      <c r="AE920" s="200"/>
      <c r="AF920" s="201"/>
      <c r="AG920" s="201"/>
      <c r="AH920" s="201"/>
      <c r="AI920" s="201"/>
      <c r="AJ920" s="200"/>
      <c r="AK920" s="201"/>
      <c r="AL920" s="201"/>
      <c r="AM920" s="201"/>
      <c r="AN920" s="201"/>
      <c r="AO920" s="202"/>
    </row>
    <row r="921" spans="1:41" s="30" customFormat="1" ht="19" customHeight="1">
      <c r="A921" s="198"/>
      <c r="B921" s="198"/>
      <c r="C921" s="198"/>
      <c r="D921" s="198"/>
      <c r="E921" s="199"/>
      <c r="F921" s="200"/>
      <c r="G921" s="201"/>
      <c r="H921" s="201"/>
      <c r="I921" s="201"/>
      <c r="J921" s="201"/>
      <c r="K921" s="200"/>
      <c r="L921" s="201"/>
      <c r="M921" s="201"/>
      <c r="N921" s="201"/>
      <c r="O921" s="201"/>
      <c r="P921" s="200"/>
      <c r="Q921" s="201"/>
      <c r="R921" s="201"/>
      <c r="S921" s="201"/>
      <c r="T921" s="201"/>
      <c r="U921" s="200"/>
      <c r="V921" s="201"/>
      <c r="W921" s="201"/>
      <c r="X921" s="201"/>
      <c r="Y921" s="201"/>
      <c r="Z921" s="200"/>
      <c r="AA921" s="201"/>
      <c r="AB921" s="201"/>
      <c r="AC921" s="201"/>
      <c r="AD921" s="201"/>
      <c r="AE921" s="200"/>
      <c r="AF921" s="201"/>
      <c r="AG921" s="201"/>
      <c r="AH921" s="201"/>
      <c r="AI921" s="201"/>
      <c r="AJ921" s="200"/>
      <c r="AK921" s="201"/>
      <c r="AL921" s="201"/>
      <c r="AM921" s="201"/>
      <c r="AN921" s="201"/>
      <c r="AO921" s="202"/>
    </row>
    <row r="922" spans="1:41" s="30" customFormat="1" ht="19" customHeight="1">
      <c r="A922" s="198"/>
      <c r="B922" s="198"/>
      <c r="C922" s="198"/>
      <c r="D922" s="198"/>
      <c r="E922" s="199"/>
      <c r="F922" s="200"/>
      <c r="G922" s="201"/>
      <c r="H922" s="201"/>
      <c r="I922" s="201"/>
      <c r="J922" s="201"/>
      <c r="K922" s="200"/>
      <c r="L922" s="201"/>
      <c r="M922" s="201"/>
      <c r="N922" s="201"/>
      <c r="O922" s="201"/>
      <c r="P922" s="200"/>
      <c r="Q922" s="201"/>
      <c r="R922" s="201"/>
      <c r="S922" s="201"/>
      <c r="T922" s="201"/>
      <c r="U922" s="200"/>
      <c r="V922" s="201"/>
      <c r="W922" s="201"/>
      <c r="X922" s="201"/>
      <c r="Y922" s="201"/>
      <c r="Z922" s="200"/>
      <c r="AA922" s="201"/>
      <c r="AB922" s="201"/>
      <c r="AC922" s="201"/>
      <c r="AD922" s="201"/>
      <c r="AE922" s="200"/>
      <c r="AF922" s="201"/>
      <c r="AG922" s="201"/>
      <c r="AH922" s="201"/>
      <c r="AI922" s="201"/>
      <c r="AJ922" s="200"/>
      <c r="AK922" s="201"/>
      <c r="AL922" s="201"/>
      <c r="AM922" s="201"/>
      <c r="AN922" s="201"/>
      <c r="AO922" s="202"/>
    </row>
    <row r="923" spans="1:41" s="30" customFormat="1" ht="19" customHeight="1">
      <c r="A923" s="198"/>
      <c r="B923" s="198"/>
      <c r="C923" s="198"/>
      <c r="D923" s="198"/>
      <c r="E923" s="199"/>
      <c r="F923" s="200"/>
      <c r="G923" s="201"/>
      <c r="H923" s="201"/>
      <c r="I923" s="201"/>
      <c r="J923" s="201"/>
      <c r="K923" s="200"/>
      <c r="L923" s="201"/>
      <c r="M923" s="201"/>
      <c r="N923" s="201"/>
      <c r="O923" s="201"/>
      <c r="P923" s="200"/>
      <c r="Q923" s="201"/>
      <c r="R923" s="201"/>
      <c r="S923" s="201"/>
      <c r="T923" s="201"/>
      <c r="U923" s="200"/>
      <c r="V923" s="201"/>
      <c r="W923" s="201"/>
      <c r="X923" s="201"/>
      <c r="Y923" s="201"/>
      <c r="Z923" s="200"/>
      <c r="AA923" s="201"/>
      <c r="AB923" s="201"/>
      <c r="AC923" s="201"/>
      <c r="AD923" s="201"/>
      <c r="AE923" s="200"/>
      <c r="AF923" s="201"/>
      <c r="AG923" s="201"/>
      <c r="AH923" s="201"/>
      <c r="AI923" s="201"/>
      <c r="AJ923" s="200"/>
      <c r="AK923" s="201"/>
      <c r="AL923" s="201"/>
      <c r="AM923" s="201"/>
      <c r="AN923" s="201"/>
      <c r="AO923" s="202"/>
    </row>
    <row r="924" spans="1:41" s="30" customFormat="1" ht="19" customHeight="1">
      <c r="A924" s="198"/>
      <c r="B924" s="198"/>
      <c r="C924" s="198"/>
      <c r="D924" s="198"/>
      <c r="E924" s="199"/>
      <c r="F924" s="200"/>
      <c r="G924" s="201"/>
      <c r="H924" s="201"/>
      <c r="I924" s="201"/>
      <c r="J924" s="201"/>
      <c r="K924" s="200"/>
      <c r="L924" s="201"/>
      <c r="M924" s="201"/>
      <c r="N924" s="201"/>
      <c r="O924" s="201"/>
      <c r="P924" s="200"/>
      <c r="Q924" s="201"/>
      <c r="R924" s="201"/>
      <c r="S924" s="201"/>
      <c r="T924" s="201"/>
      <c r="U924" s="200"/>
      <c r="V924" s="201"/>
      <c r="W924" s="201"/>
      <c r="X924" s="201"/>
      <c r="Y924" s="201"/>
      <c r="Z924" s="200"/>
      <c r="AA924" s="201"/>
      <c r="AB924" s="201"/>
      <c r="AC924" s="201"/>
      <c r="AD924" s="201"/>
      <c r="AE924" s="200"/>
      <c r="AF924" s="201"/>
      <c r="AG924" s="201"/>
      <c r="AH924" s="201"/>
      <c r="AI924" s="201"/>
      <c r="AJ924" s="200"/>
      <c r="AK924" s="201"/>
      <c r="AL924" s="201"/>
      <c r="AM924" s="201"/>
      <c r="AN924" s="201"/>
      <c r="AO924" s="202"/>
    </row>
    <row r="925" spans="1:41" s="30" customFormat="1" ht="19" customHeight="1">
      <c r="A925" s="198"/>
      <c r="B925" s="198"/>
      <c r="C925" s="198"/>
      <c r="D925" s="198"/>
      <c r="E925" s="199"/>
      <c r="F925" s="200"/>
      <c r="G925" s="201"/>
      <c r="H925" s="201"/>
      <c r="I925" s="201"/>
      <c r="J925" s="201"/>
      <c r="K925" s="200"/>
      <c r="L925" s="201"/>
      <c r="M925" s="201"/>
      <c r="N925" s="201"/>
      <c r="O925" s="201"/>
      <c r="P925" s="200"/>
      <c r="Q925" s="201"/>
      <c r="R925" s="201"/>
      <c r="S925" s="201"/>
      <c r="T925" s="201"/>
      <c r="U925" s="200"/>
      <c r="V925" s="201"/>
      <c r="W925" s="201"/>
      <c r="X925" s="201"/>
      <c r="Y925" s="201"/>
      <c r="Z925" s="200"/>
      <c r="AA925" s="201"/>
      <c r="AB925" s="201"/>
      <c r="AC925" s="201"/>
      <c r="AD925" s="201"/>
      <c r="AE925" s="200"/>
      <c r="AF925" s="201"/>
      <c r="AG925" s="201"/>
      <c r="AH925" s="201"/>
      <c r="AI925" s="201"/>
      <c r="AJ925" s="200"/>
      <c r="AK925" s="201"/>
      <c r="AL925" s="201"/>
      <c r="AM925" s="201"/>
      <c r="AN925" s="201"/>
      <c r="AO925" s="202"/>
    </row>
    <row r="926" spans="1:41" s="30" customFormat="1" ht="19" customHeight="1">
      <c r="A926" s="198"/>
      <c r="B926" s="198"/>
      <c r="C926" s="198"/>
      <c r="D926" s="198"/>
      <c r="E926" s="199"/>
      <c r="F926" s="200"/>
      <c r="G926" s="201"/>
      <c r="H926" s="201"/>
      <c r="I926" s="201"/>
      <c r="J926" s="201"/>
      <c r="K926" s="200"/>
      <c r="L926" s="201"/>
      <c r="M926" s="201"/>
      <c r="N926" s="201"/>
      <c r="O926" s="201"/>
      <c r="P926" s="200"/>
      <c r="Q926" s="201"/>
      <c r="R926" s="201"/>
      <c r="S926" s="201"/>
      <c r="T926" s="201"/>
      <c r="U926" s="200"/>
      <c r="V926" s="201"/>
      <c r="W926" s="201"/>
      <c r="X926" s="201"/>
      <c r="Y926" s="201"/>
      <c r="Z926" s="200"/>
      <c r="AA926" s="201"/>
      <c r="AB926" s="201"/>
      <c r="AC926" s="201"/>
      <c r="AD926" s="201"/>
      <c r="AE926" s="200"/>
      <c r="AF926" s="201"/>
      <c r="AG926" s="201"/>
      <c r="AH926" s="201"/>
      <c r="AI926" s="201"/>
      <c r="AJ926" s="200"/>
      <c r="AK926" s="201"/>
      <c r="AL926" s="201"/>
      <c r="AM926" s="201"/>
      <c r="AN926" s="201"/>
      <c r="AO926" s="202"/>
    </row>
    <row r="927" spans="1:41" s="30" customFormat="1" ht="19" customHeight="1">
      <c r="A927" s="198"/>
      <c r="B927" s="198"/>
      <c r="C927" s="198"/>
      <c r="D927" s="198"/>
      <c r="E927" s="199"/>
      <c r="F927" s="200"/>
      <c r="G927" s="201"/>
      <c r="H927" s="201"/>
      <c r="I927" s="201"/>
      <c r="J927" s="201"/>
      <c r="K927" s="200"/>
      <c r="L927" s="201"/>
      <c r="M927" s="201"/>
      <c r="N927" s="201"/>
      <c r="O927" s="201"/>
      <c r="P927" s="200"/>
      <c r="Q927" s="201"/>
      <c r="R927" s="201"/>
      <c r="S927" s="201"/>
      <c r="T927" s="201"/>
      <c r="U927" s="200"/>
      <c r="V927" s="201"/>
      <c r="W927" s="201"/>
      <c r="X927" s="201"/>
      <c r="Y927" s="201"/>
      <c r="Z927" s="200"/>
      <c r="AA927" s="201"/>
      <c r="AB927" s="201"/>
      <c r="AC927" s="201"/>
      <c r="AD927" s="201"/>
      <c r="AE927" s="200"/>
      <c r="AF927" s="201"/>
      <c r="AG927" s="201"/>
      <c r="AH927" s="201"/>
      <c r="AI927" s="201"/>
      <c r="AJ927" s="200"/>
      <c r="AK927" s="201"/>
      <c r="AL927" s="201"/>
      <c r="AM927" s="201"/>
      <c r="AN927" s="201"/>
      <c r="AO927" s="202"/>
    </row>
    <row r="928" spans="1:41" s="30" customFormat="1" ht="19" customHeight="1">
      <c r="A928" s="198"/>
      <c r="B928" s="198"/>
      <c r="C928" s="198"/>
      <c r="D928" s="198"/>
      <c r="E928" s="199"/>
      <c r="F928" s="200"/>
      <c r="G928" s="201"/>
      <c r="H928" s="201"/>
      <c r="I928" s="201"/>
      <c r="J928" s="201"/>
      <c r="K928" s="200"/>
      <c r="L928" s="201"/>
      <c r="M928" s="201"/>
      <c r="N928" s="201"/>
      <c r="O928" s="201"/>
      <c r="P928" s="200"/>
      <c r="Q928" s="201"/>
      <c r="R928" s="201"/>
      <c r="S928" s="201"/>
      <c r="T928" s="201"/>
      <c r="U928" s="200"/>
      <c r="V928" s="201"/>
      <c r="W928" s="201"/>
      <c r="X928" s="201"/>
      <c r="Y928" s="201"/>
      <c r="Z928" s="200"/>
      <c r="AA928" s="201"/>
      <c r="AB928" s="201"/>
      <c r="AC928" s="201"/>
      <c r="AD928" s="201"/>
      <c r="AE928" s="200"/>
      <c r="AF928" s="201"/>
      <c r="AG928" s="201"/>
      <c r="AH928" s="201"/>
      <c r="AI928" s="201"/>
      <c r="AJ928" s="200"/>
      <c r="AK928" s="201"/>
      <c r="AL928" s="201"/>
      <c r="AM928" s="201"/>
      <c r="AN928" s="201"/>
      <c r="AO928" s="202"/>
    </row>
    <row r="929" spans="1:41" s="30" customFormat="1" ht="19" customHeight="1">
      <c r="A929" s="198"/>
      <c r="B929" s="198"/>
      <c r="C929" s="198"/>
      <c r="D929" s="198"/>
      <c r="E929" s="199"/>
      <c r="F929" s="200"/>
      <c r="G929" s="201"/>
      <c r="H929" s="201"/>
      <c r="I929" s="201"/>
      <c r="J929" s="201"/>
      <c r="K929" s="200"/>
      <c r="L929" s="201"/>
      <c r="M929" s="201"/>
      <c r="N929" s="201"/>
      <c r="O929" s="201"/>
      <c r="P929" s="200"/>
      <c r="Q929" s="201"/>
      <c r="R929" s="201"/>
      <c r="S929" s="201"/>
      <c r="T929" s="201"/>
      <c r="U929" s="200"/>
      <c r="V929" s="201"/>
      <c r="W929" s="201"/>
      <c r="X929" s="201"/>
      <c r="Y929" s="201"/>
      <c r="Z929" s="200"/>
      <c r="AA929" s="201"/>
      <c r="AB929" s="201"/>
      <c r="AC929" s="201"/>
      <c r="AD929" s="201"/>
      <c r="AE929" s="200"/>
      <c r="AF929" s="201"/>
      <c r="AG929" s="201"/>
      <c r="AH929" s="201"/>
      <c r="AI929" s="201"/>
      <c r="AJ929" s="200"/>
      <c r="AK929" s="201"/>
      <c r="AL929" s="201"/>
      <c r="AM929" s="201"/>
      <c r="AN929" s="201"/>
      <c r="AO929" s="202"/>
    </row>
    <row r="930" spans="1:41" s="30" customFormat="1" ht="19" customHeight="1">
      <c r="A930" s="198"/>
      <c r="B930" s="198"/>
      <c r="C930" s="198"/>
      <c r="D930" s="198"/>
      <c r="E930" s="199"/>
      <c r="F930" s="200"/>
      <c r="G930" s="201"/>
      <c r="H930" s="201"/>
      <c r="I930" s="201"/>
      <c r="J930" s="201"/>
      <c r="K930" s="200"/>
      <c r="L930" s="201"/>
      <c r="M930" s="201"/>
      <c r="N930" s="201"/>
      <c r="O930" s="201"/>
      <c r="P930" s="200"/>
      <c r="Q930" s="201"/>
      <c r="R930" s="201"/>
      <c r="S930" s="201"/>
      <c r="T930" s="201"/>
      <c r="U930" s="200"/>
      <c r="V930" s="201"/>
      <c r="W930" s="201"/>
      <c r="X930" s="201"/>
      <c r="Y930" s="201"/>
      <c r="Z930" s="200"/>
      <c r="AA930" s="201"/>
      <c r="AB930" s="201"/>
      <c r="AC930" s="201"/>
      <c r="AD930" s="201"/>
      <c r="AE930" s="200"/>
      <c r="AF930" s="201"/>
      <c r="AG930" s="201"/>
      <c r="AH930" s="201"/>
      <c r="AI930" s="201"/>
      <c r="AJ930" s="200"/>
      <c r="AK930" s="201"/>
      <c r="AL930" s="201"/>
      <c r="AM930" s="201"/>
      <c r="AN930" s="201"/>
      <c r="AO930" s="202"/>
    </row>
    <row r="931" spans="1:41" s="30" customFormat="1" ht="19" customHeight="1">
      <c r="A931" s="198"/>
      <c r="B931" s="198"/>
      <c r="C931" s="198"/>
      <c r="D931" s="198"/>
      <c r="E931" s="199"/>
      <c r="F931" s="200"/>
      <c r="G931" s="201"/>
      <c r="H931" s="201"/>
      <c r="I931" s="201"/>
      <c r="J931" s="201"/>
      <c r="K931" s="200"/>
      <c r="L931" s="201"/>
      <c r="M931" s="201"/>
      <c r="N931" s="201"/>
      <c r="O931" s="201"/>
      <c r="P931" s="200"/>
      <c r="Q931" s="201"/>
      <c r="R931" s="201"/>
      <c r="S931" s="201"/>
      <c r="T931" s="201"/>
      <c r="U931" s="200"/>
      <c r="V931" s="201"/>
      <c r="W931" s="201"/>
      <c r="X931" s="201"/>
      <c r="Y931" s="201"/>
      <c r="Z931" s="200"/>
      <c r="AA931" s="201"/>
      <c r="AB931" s="201"/>
      <c r="AC931" s="201"/>
      <c r="AD931" s="201"/>
      <c r="AE931" s="200"/>
      <c r="AF931" s="201"/>
      <c r="AG931" s="201"/>
      <c r="AH931" s="201"/>
      <c r="AI931" s="201"/>
      <c r="AJ931" s="200"/>
      <c r="AK931" s="201"/>
      <c r="AL931" s="201"/>
      <c r="AM931" s="201"/>
      <c r="AN931" s="201"/>
      <c r="AO931" s="202"/>
    </row>
    <row r="932" spans="1:41" s="30" customFormat="1" ht="19" customHeight="1">
      <c r="A932" s="198"/>
      <c r="B932" s="198"/>
      <c r="C932" s="198"/>
      <c r="D932" s="198"/>
      <c r="E932" s="199"/>
      <c r="F932" s="200"/>
      <c r="G932" s="201"/>
      <c r="H932" s="201"/>
      <c r="I932" s="201"/>
      <c r="J932" s="201"/>
      <c r="K932" s="200"/>
      <c r="L932" s="201"/>
      <c r="M932" s="201"/>
      <c r="N932" s="201"/>
      <c r="O932" s="201"/>
      <c r="P932" s="200"/>
      <c r="Q932" s="201"/>
      <c r="R932" s="201"/>
      <c r="S932" s="201"/>
      <c r="T932" s="201"/>
      <c r="U932" s="200"/>
      <c r="V932" s="201"/>
      <c r="W932" s="201"/>
      <c r="X932" s="201"/>
      <c r="Y932" s="201"/>
      <c r="Z932" s="200"/>
      <c r="AA932" s="201"/>
      <c r="AB932" s="201"/>
      <c r="AC932" s="201"/>
      <c r="AD932" s="201"/>
      <c r="AE932" s="200"/>
      <c r="AF932" s="201"/>
      <c r="AG932" s="201"/>
      <c r="AH932" s="201"/>
      <c r="AI932" s="201"/>
      <c r="AJ932" s="200"/>
      <c r="AK932" s="201"/>
      <c r="AL932" s="201"/>
      <c r="AM932" s="201"/>
      <c r="AN932" s="201"/>
      <c r="AO932" s="202"/>
    </row>
    <row r="933" spans="1:41" s="30" customFormat="1" ht="19" customHeight="1">
      <c r="A933" s="198"/>
      <c r="B933" s="198"/>
      <c r="C933" s="198"/>
      <c r="D933" s="198"/>
      <c r="E933" s="199"/>
      <c r="F933" s="200"/>
      <c r="G933" s="201"/>
      <c r="H933" s="201"/>
      <c r="I933" s="201"/>
      <c r="J933" s="201"/>
      <c r="K933" s="200"/>
      <c r="L933" s="201"/>
      <c r="M933" s="201"/>
      <c r="N933" s="201"/>
      <c r="O933" s="201"/>
      <c r="P933" s="200"/>
      <c r="Q933" s="201"/>
      <c r="R933" s="201"/>
      <c r="S933" s="201"/>
      <c r="T933" s="201"/>
      <c r="U933" s="200"/>
      <c r="V933" s="201"/>
      <c r="W933" s="201"/>
      <c r="X933" s="201"/>
      <c r="Y933" s="201"/>
      <c r="Z933" s="200"/>
      <c r="AA933" s="201"/>
      <c r="AB933" s="201"/>
      <c r="AC933" s="201"/>
      <c r="AD933" s="201"/>
      <c r="AE933" s="200"/>
      <c r="AF933" s="201"/>
      <c r="AG933" s="201"/>
      <c r="AH933" s="201"/>
      <c r="AI933" s="201"/>
      <c r="AJ933" s="200"/>
      <c r="AK933" s="201"/>
      <c r="AL933" s="201"/>
      <c r="AM933" s="201"/>
      <c r="AN933" s="201"/>
      <c r="AO933" s="202"/>
    </row>
    <row r="934" spans="1:41" s="30" customFormat="1" ht="19" customHeight="1">
      <c r="A934" s="198"/>
      <c r="B934" s="198"/>
      <c r="C934" s="198"/>
      <c r="D934" s="198"/>
      <c r="E934" s="199"/>
      <c r="F934" s="200"/>
      <c r="G934" s="201"/>
      <c r="H934" s="201"/>
      <c r="I934" s="201"/>
      <c r="J934" s="201"/>
      <c r="K934" s="200"/>
      <c r="L934" s="201"/>
      <c r="M934" s="201"/>
      <c r="N934" s="201"/>
      <c r="O934" s="201"/>
      <c r="P934" s="200"/>
      <c r="Q934" s="201"/>
      <c r="R934" s="201"/>
      <c r="S934" s="201"/>
      <c r="T934" s="201"/>
      <c r="U934" s="200"/>
      <c r="V934" s="201"/>
      <c r="W934" s="201"/>
      <c r="X934" s="201"/>
      <c r="Y934" s="201"/>
      <c r="Z934" s="200"/>
      <c r="AA934" s="201"/>
      <c r="AB934" s="201"/>
      <c r="AC934" s="201"/>
      <c r="AD934" s="201"/>
      <c r="AE934" s="200"/>
      <c r="AF934" s="201"/>
      <c r="AG934" s="201"/>
      <c r="AH934" s="201"/>
      <c r="AI934" s="201"/>
      <c r="AJ934" s="200"/>
      <c r="AK934" s="201"/>
      <c r="AL934" s="201"/>
      <c r="AM934" s="201"/>
      <c r="AN934" s="201"/>
      <c r="AO934" s="202"/>
    </row>
    <row r="935" spans="1:41" s="30" customFormat="1" ht="19" customHeight="1">
      <c r="A935" s="198"/>
      <c r="B935" s="198"/>
      <c r="C935" s="198"/>
      <c r="D935" s="198"/>
      <c r="E935" s="199"/>
      <c r="F935" s="200"/>
      <c r="G935" s="201"/>
      <c r="H935" s="201"/>
      <c r="I935" s="201"/>
      <c r="J935" s="201"/>
      <c r="K935" s="200"/>
      <c r="L935" s="201"/>
      <c r="M935" s="201"/>
      <c r="N935" s="201"/>
      <c r="O935" s="201"/>
      <c r="P935" s="200"/>
      <c r="Q935" s="201"/>
      <c r="R935" s="201"/>
      <c r="S935" s="201"/>
      <c r="T935" s="201"/>
      <c r="U935" s="200"/>
      <c r="V935" s="201"/>
      <c r="W935" s="201"/>
      <c r="X935" s="201"/>
      <c r="Y935" s="201"/>
      <c r="Z935" s="200"/>
      <c r="AA935" s="201"/>
      <c r="AB935" s="201"/>
      <c r="AC935" s="201"/>
      <c r="AD935" s="201"/>
      <c r="AE935" s="200"/>
      <c r="AF935" s="201"/>
      <c r="AG935" s="201"/>
      <c r="AH935" s="201"/>
      <c r="AI935" s="201"/>
      <c r="AJ935" s="200"/>
      <c r="AK935" s="201"/>
      <c r="AL935" s="201"/>
      <c r="AM935" s="201"/>
      <c r="AN935" s="201"/>
      <c r="AO935" s="202"/>
    </row>
    <row r="936" spans="1:41" s="30" customFormat="1" ht="19" customHeight="1">
      <c r="A936" s="198"/>
      <c r="B936" s="198"/>
      <c r="C936" s="198"/>
      <c r="D936" s="198"/>
      <c r="E936" s="199"/>
      <c r="F936" s="200"/>
      <c r="G936" s="201"/>
      <c r="H936" s="201"/>
      <c r="I936" s="201"/>
      <c r="J936" s="201"/>
      <c r="K936" s="200"/>
      <c r="L936" s="201"/>
      <c r="M936" s="201"/>
      <c r="N936" s="201"/>
      <c r="O936" s="201"/>
      <c r="P936" s="200"/>
      <c r="Q936" s="201"/>
      <c r="R936" s="201"/>
      <c r="S936" s="201"/>
      <c r="T936" s="201"/>
      <c r="U936" s="200"/>
      <c r="V936" s="201"/>
      <c r="W936" s="201"/>
      <c r="X936" s="201"/>
      <c r="Y936" s="201"/>
      <c r="Z936" s="200"/>
      <c r="AA936" s="201"/>
      <c r="AB936" s="201"/>
      <c r="AC936" s="201"/>
      <c r="AD936" s="201"/>
      <c r="AE936" s="200"/>
      <c r="AF936" s="201"/>
      <c r="AG936" s="201"/>
      <c r="AH936" s="201"/>
      <c r="AI936" s="201"/>
      <c r="AJ936" s="200"/>
      <c r="AK936" s="201"/>
      <c r="AL936" s="201"/>
      <c r="AM936" s="201"/>
      <c r="AN936" s="201"/>
      <c r="AO936" s="202"/>
    </row>
    <row r="937" spans="1:41" s="30" customFormat="1" ht="19" customHeight="1">
      <c r="A937" s="198"/>
      <c r="B937" s="198"/>
      <c r="C937" s="198"/>
      <c r="D937" s="198"/>
      <c r="E937" s="199"/>
      <c r="F937" s="200"/>
      <c r="G937" s="201"/>
      <c r="H937" s="201"/>
      <c r="I937" s="201"/>
      <c r="J937" s="201"/>
      <c r="K937" s="200"/>
      <c r="L937" s="201"/>
      <c r="M937" s="201"/>
      <c r="N937" s="201"/>
      <c r="O937" s="201"/>
      <c r="P937" s="200"/>
      <c r="Q937" s="201"/>
      <c r="R937" s="201"/>
      <c r="S937" s="201"/>
      <c r="T937" s="201"/>
      <c r="U937" s="200"/>
      <c r="V937" s="201"/>
      <c r="W937" s="201"/>
      <c r="X937" s="201"/>
      <c r="Y937" s="201"/>
      <c r="Z937" s="200"/>
      <c r="AA937" s="201"/>
      <c r="AB937" s="201"/>
      <c r="AC937" s="201"/>
      <c r="AD937" s="201"/>
      <c r="AE937" s="200"/>
      <c r="AF937" s="201"/>
      <c r="AG937" s="201"/>
      <c r="AH937" s="201"/>
      <c r="AI937" s="201"/>
      <c r="AJ937" s="200"/>
      <c r="AK937" s="201"/>
      <c r="AL937" s="201"/>
      <c r="AM937" s="201"/>
      <c r="AN937" s="201"/>
      <c r="AO937" s="202"/>
    </row>
    <row r="938" spans="1:41" s="30" customFormat="1" ht="19" customHeight="1">
      <c r="A938" s="198"/>
      <c r="B938" s="198"/>
      <c r="C938" s="198"/>
      <c r="D938" s="198"/>
      <c r="E938" s="199"/>
      <c r="F938" s="200"/>
      <c r="G938" s="201"/>
      <c r="H938" s="201"/>
      <c r="I938" s="201"/>
      <c r="J938" s="201"/>
      <c r="K938" s="200"/>
      <c r="L938" s="201"/>
      <c r="M938" s="201"/>
      <c r="N938" s="201"/>
      <c r="O938" s="201"/>
      <c r="P938" s="200"/>
      <c r="Q938" s="201"/>
      <c r="R938" s="201"/>
      <c r="S938" s="201"/>
      <c r="T938" s="201"/>
      <c r="U938" s="200"/>
      <c r="V938" s="201"/>
      <c r="W938" s="201"/>
      <c r="X938" s="201"/>
      <c r="Y938" s="201"/>
      <c r="Z938" s="200"/>
      <c r="AA938" s="201"/>
      <c r="AB938" s="201"/>
      <c r="AC938" s="201"/>
      <c r="AD938" s="201"/>
      <c r="AE938" s="200"/>
      <c r="AF938" s="201"/>
      <c r="AG938" s="201"/>
      <c r="AH938" s="201"/>
      <c r="AI938" s="201"/>
      <c r="AJ938" s="200"/>
      <c r="AK938" s="201"/>
      <c r="AL938" s="201"/>
      <c r="AM938" s="201"/>
      <c r="AN938" s="201"/>
      <c r="AO938" s="202"/>
    </row>
    <row r="939" spans="1:41" s="30" customFormat="1" ht="19" customHeight="1">
      <c r="A939" s="198"/>
      <c r="B939" s="198"/>
      <c r="C939" s="198"/>
      <c r="D939" s="198"/>
      <c r="E939" s="199"/>
      <c r="F939" s="200"/>
      <c r="G939" s="201"/>
      <c r="H939" s="201"/>
      <c r="I939" s="201"/>
      <c r="J939" s="201"/>
      <c r="K939" s="200"/>
      <c r="L939" s="201"/>
      <c r="M939" s="201"/>
      <c r="N939" s="201"/>
      <c r="O939" s="201"/>
      <c r="P939" s="200"/>
      <c r="Q939" s="201"/>
      <c r="R939" s="201"/>
      <c r="S939" s="201"/>
      <c r="T939" s="201"/>
      <c r="U939" s="200"/>
      <c r="V939" s="201"/>
      <c r="W939" s="201"/>
      <c r="X939" s="201"/>
      <c r="Y939" s="201"/>
      <c r="Z939" s="200"/>
      <c r="AA939" s="201"/>
      <c r="AB939" s="201"/>
      <c r="AC939" s="201"/>
      <c r="AD939" s="201"/>
      <c r="AE939" s="200"/>
      <c r="AF939" s="201"/>
      <c r="AG939" s="201"/>
      <c r="AH939" s="201"/>
      <c r="AI939" s="201"/>
      <c r="AJ939" s="200"/>
      <c r="AK939" s="201"/>
      <c r="AL939" s="201"/>
      <c r="AM939" s="201"/>
      <c r="AN939" s="201"/>
      <c r="AO939" s="202"/>
    </row>
    <row r="940" spans="1:41" s="30" customFormat="1" ht="19" customHeight="1">
      <c r="A940" s="198"/>
      <c r="B940" s="198"/>
      <c r="C940" s="198"/>
      <c r="D940" s="198"/>
      <c r="E940" s="199"/>
      <c r="F940" s="200"/>
      <c r="G940" s="201"/>
      <c r="H940" s="201"/>
      <c r="I940" s="201"/>
      <c r="J940" s="201"/>
      <c r="K940" s="200"/>
      <c r="L940" s="201"/>
      <c r="M940" s="201"/>
      <c r="N940" s="201"/>
      <c r="O940" s="201"/>
      <c r="P940" s="200"/>
      <c r="Q940" s="201"/>
      <c r="R940" s="201"/>
      <c r="S940" s="201"/>
      <c r="T940" s="201"/>
      <c r="U940" s="200"/>
      <c r="V940" s="201"/>
      <c r="W940" s="201"/>
      <c r="X940" s="201"/>
      <c r="Y940" s="201"/>
      <c r="Z940" s="200"/>
      <c r="AA940" s="201"/>
      <c r="AB940" s="201"/>
      <c r="AC940" s="201"/>
      <c r="AD940" s="201"/>
      <c r="AE940" s="200"/>
      <c r="AF940" s="201"/>
      <c r="AG940" s="201"/>
      <c r="AH940" s="201"/>
      <c r="AI940" s="201"/>
      <c r="AJ940" s="200"/>
      <c r="AK940" s="201"/>
      <c r="AL940" s="201"/>
      <c r="AM940" s="201"/>
      <c r="AN940" s="201"/>
      <c r="AO940" s="202"/>
    </row>
    <row r="941" spans="1:41" s="30" customFormat="1" ht="19" customHeight="1">
      <c r="A941" s="198"/>
      <c r="B941" s="198"/>
      <c r="C941" s="198"/>
      <c r="D941" s="198"/>
      <c r="E941" s="199"/>
      <c r="F941" s="200"/>
      <c r="G941" s="201"/>
      <c r="H941" s="201"/>
      <c r="I941" s="201"/>
      <c r="J941" s="201"/>
      <c r="K941" s="200"/>
      <c r="L941" s="201"/>
      <c r="M941" s="201"/>
      <c r="N941" s="201"/>
      <c r="O941" s="201"/>
      <c r="P941" s="200"/>
      <c r="Q941" s="201"/>
      <c r="R941" s="201"/>
      <c r="S941" s="201"/>
      <c r="T941" s="201"/>
      <c r="U941" s="200"/>
      <c r="V941" s="201"/>
      <c r="W941" s="201"/>
      <c r="X941" s="201"/>
      <c r="Y941" s="201"/>
      <c r="Z941" s="200"/>
      <c r="AA941" s="201"/>
      <c r="AB941" s="201"/>
      <c r="AC941" s="201"/>
      <c r="AD941" s="201"/>
      <c r="AE941" s="200"/>
      <c r="AF941" s="201"/>
      <c r="AG941" s="201"/>
      <c r="AH941" s="201"/>
      <c r="AI941" s="201"/>
      <c r="AJ941" s="200"/>
      <c r="AK941" s="201"/>
      <c r="AL941" s="201"/>
      <c r="AM941" s="201"/>
      <c r="AN941" s="201"/>
      <c r="AO941" s="202"/>
    </row>
    <row r="942" spans="1:41" s="30" customFormat="1" ht="19" customHeight="1">
      <c r="A942" s="198"/>
      <c r="B942" s="198"/>
      <c r="C942" s="198"/>
      <c r="D942" s="198"/>
      <c r="E942" s="199"/>
      <c r="F942" s="200"/>
      <c r="G942" s="201"/>
      <c r="H942" s="201"/>
      <c r="I942" s="201"/>
      <c r="J942" s="201"/>
      <c r="K942" s="200"/>
      <c r="L942" s="201"/>
      <c r="M942" s="201"/>
      <c r="N942" s="201"/>
      <c r="O942" s="201"/>
      <c r="P942" s="200"/>
      <c r="Q942" s="201"/>
      <c r="R942" s="201"/>
      <c r="S942" s="201"/>
      <c r="T942" s="201"/>
      <c r="U942" s="200"/>
      <c r="V942" s="201"/>
      <c r="W942" s="201"/>
      <c r="X942" s="201"/>
      <c r="Y942" s="201"/>
      <c r="Z942" s="200"/>
      <c r="AA942" s="201"/>
      <c r="AB942" s="201"/>
      <c r="AC942" s="201"/>
      <c r="AD942" s="201"/>
      <c r="AE942" s="200"/>
      <c r="AF942" s="201"/>
      <c r="AG942" s="201"/>
      <c r="AH942" s="201"/>
      <c r="AI942" s="201"/>
      <c r="AJ942" s="200"/>
      <c r="AK942" s="201"/>
      <c r="AL942" s="201"/>
      <c r="AM942" s="201"/>
      <c r="AN942" s="201"/>
      <c r="AO942" s="202"/>
    </row>
    <row r="943" spans="1:41" s="30" customFormat="1" ht="19" customHeight="1">
      <c r="A943" s="198"/>
      <c r="B943" s="198"/>
      <c r="C943" s="198"/>
      <c r="D943" s="198"/>
      <c r="E943" s="199"/>
      <c r="F943" s="200"/>
      <c r="G943" s="201"/>
      <c r="H943" s="201"/>
      <c r="I943" s="201"/>
      <c r="J943" s="201"/>
      <c r="K943" s="200"/>
      <c r="L943" s="201"/>
      <c r="M943" s="201"/>
      <c r="N943" s="201"/>
      <c r="O943" s="201"/>
      <c r="P943" s="200"/>
      <c r="Q943" s="201"/>
      <c r="R943" s="201"/>
      <c r="S943" s="201"/>
      <c r="T943" s="201"/>
      <c r="U943" s="200"/>
      <c r="V943" s="201"/>
      <c r="W943" s="201"/>
      <c r="X943" s="201"/>
      <c r="Y943" s="201"/>
      <c r="Z943" s="200"/>
      <c r="AA943" s="201"/>
      <c r="AB943" s="201"/>
      <c r="AC943" s="201"/>
      <c r="AD943" s="201"/>
      <c r="AE943" s="200"/>
      <c r="AF943" s="201"/>
      <c r="AG943" s="201"/>
      <c r="AH943" s="201"/>
      <c r="AI943" s="201"/>
      <c r="AJ943" s="200"/>
      <c r="AK943" s="201"/>
      <c r="AL943" s="201"/>
      <c r="AM943" s="201"/>
      <c r="AN943" s="201"/>
      <c r="AO943" s="202"/>
    </row>
    <row r="944" spans="1:41" s="30" customFormat="1" ht="19" customHeight="1">
      <c r="A944" s="198"/>
      <c r="B944" s="198"/>
      <c r="C944" s="198"/>
      <c r="D944" s="198"/>
      <c r="E944" s="199"/>
      <c r="F944" s="200"/>
      <c r="G944" s="201"/>
      <c r="H944" s="201"/>
      <c r="I944" s="201"/>
      <c r="J944" s="201"/>
      <c r="K944" s="200"/>
      <c r="L944" s="201"/>
      <c r="M944" s="201"/>
      <c r="N944" s="201"/>
      <c r="O944" s="201"/>
      <c r="P944" s="200"/>
      <c r="Q944" s="201"/>
      <c r="R944" s="201"/>
      <c r="S944" s="201"/>
      <c r="T944" s="201"/>
      <c r="U944" s="200"/>
      <c r="V944" s="201"/>
      <c r="W944" s="201"/>
      <c r="X944" s="201"/>
      <c r="Y944" s="201"/>
      <c r="Z944" s="200"/>
      <c r="AA944" s="201"/>
      <c r="AB944" s="201"/>
      <c r="AC944" s="201"/>
      <c r="AD944" s="201"/>
      <c r="AE944" s="200"/>
      <c r="AF944" s="201"/>
      <c r="AG944" s="201"/>
      <c r="AH944" s="201"/>
      <c r="AI944" s="201"/>
      <c r="AJ944" s="200"/>
      <c r="AK944" s="201"/>
      <c r="AL944" s="201"/>
      <c r="AM944" s="201"/>
      <c r="AN944" s="201"/>
      <c r="AO944" s="202"/>
    </row>
    <row r="945" spans="1:41" s="30" customFormat="1" ht="19" customHeight="1">
      <c r="A945" s="198"/>
      <c r="B945" s="198"/>
      <c r="C945" s="198"/>
      <c r="D945" s="198"/>
      <c r="E945" s="199"/>
      <c r="F945" s="200"/>
      <c r="G945" s="201"/>
      <c r="H945" s="201"/>
      <c r="I945" s="201"/>
      <c r="J945" s="201"/>
      <c r="K945" s="200"/>
      <c r="L945" s="201"/>
      <c r="M945" s="201"/>
      <c r="N945" s="201"/>
      <c r="O945" s="201"/>
      <c r="P945" s="200"/>
      <c r="Q945" s="201"/>
      <c r="R945" s="201"/>
      <c r="S945" s="201"/>
      <c r="T945" s="201"/>
      <c r="U945" s="200"/>
      <c r="V945" s="201"/>
      <c r="W945" s="201"/>
      <c r="X945" s="201"/>
      <c r="Y945" s="201"/>
      <c r="Z945" s="200"/>
      <c r="AA945" s="201"/>
      <c r="AB945" s="201"/>
      <c r="AC945" s="201"/>
      <c r="AD945" s="201"/>
      <c r="AE945" s="200"/>
      <c r="AF945" s="201"/>
      <c r="AG945" s="201"/>
      <c r="AH945" s="201"/>
      <c r="AI945" s="201"/>
      <c r="AJ945" s="200"/>
      <c r="AK945" s="201"/>
      <c r="AL945" s="201"/>
      <c r="AM945" s="201"/>
      <c r="AN945" s="201"/>
      <c r="AO945" s="202"/>
    </row>
    <row r="946" spans="1:41" s="30" customFormat="1" ht="19" customHeight="1">
      <c r="A946" s="198"/>
      <c r="B946" s="198"/>
      <c r="C946" s="198"/>
      <c r="D946" s="198"/>
      <c r="E946" s="199"/>
      <c r="F946" s="200"/>
      <c r="G946" s="201"/>
      <c r="H946" s="201"/>
      <c r="I946" s="201"/>
      <c r="J946" s="201"/>
      <c r="K946" s="200"/>
      <c r="L946" s="201"/>
      <c r="M946" s="201"/>
      <c r="N946" s="201"/>
      <c r="O946" s="201"/>
      <c r="P946" s="200"/>
      <c r="Q946" s="201"/>
      <c r="R946" s="201"/>
      <c r="S946" s="201"/>
      <c r="T946" s="201"/>
      <c r="U946" s="200"/>
      <c r="V946" s="201"/>
      <c r="W946" s="201"/>
      <c r="X946" s="201"/>
      <c r="Y946" s="201"/>
      <c r="Z946" s="200"/>
      <c r="AA946" s="201"/>
      <c r="AB946" s="201"/>
      <c r="AC946" s="201"/>
      <c r="AD946" s="201"/>
      <c r="AE946" s="200"/>
      <c r="AF946" s="201"/>
      <c r="AG946" s="201"/>
      <c r="AH946" s="201"/>
      <c r="AI946" s="201"/>
      <c r="AJ946" s="200"/>
      <c r="AK946" s="201"/>
      <c r="AL946" s="201"/>
      <c r="AM946" s="201"/>
      <c r="AN946" s="201"/>
      <c r="AO946" s="202"/>
    </row>
    <row r="947" spans="1:41" s="30" customFormat="1" ht="19" customHeight="1">
      <c r="A947" s="198"/>
      <c r="B947" s="198"/>
      <c r="C947" s="198"/>
      <c r="D947" s="198"/>
      <c r="E947" s="199"/>
      <c r="F947" s="200"/>
      <c r="G947" s="201"/>
      <c r="H947" s="201"/>
      <c r="I947" s="201"/>
      <c r="J947" s="201"/>
      <c r="K947" s="200"/>
      <c r="L947" s="201"/>
      <c r="M947" s="201"/>
      <c r="N947" s="201"/>
      <c r="O947" s="201"/>
      <c r="P947" s="200"/>
      <c r="Q947" s="201"/>
      <c r="R947" s="201"/>
      <c r="S947" s="201"/>
      <c r="T947" s="201"/>
      <c r="U947" s="200"/>
      <c r="V947" s="201"/>
      <c r="W947" s="201"/>
      <c r="X947" s="201"/>
      <c r="Y947" s="201"/>
      <c r="Z947" s="200"/>
      <c r="AA947" s="201"/>
      <c r="AB947" s="201"/>
      <c r="AC947" s="201"/>
      <c r="AD947" s="201"/>
      <c r="AE947" s="200"/>
      <c r="AF947" s="201"/>
      <c r="AG947" s="201"/>
      <c r="AH947" s="201"/>
      <c r="AI947" s="201"/>
      <c r="AJ947" s="200"/>
      <c r="AK947" s="201"/>
      <c r="AL947" s="201"/>
      <c r="AM947" s="201"/>
      <c r="AN947" s="201"/>
      <c r="AO947" s="202"/>
    </row>
    <row r="948" spans="1:41" s="30" customFormat="1" ht="19" customHeight="1">
      <c r="A948" s="198"/>
      <c r="B948" s="198"/>
      <c r="C948" s="198"/>
      <c r="D948" s="198"/>
      <c r="E948" s="199"/>
      <c r="F948" s="200"/>
      <c r="G948" s="201"/>
      <c r="H948" s="201"/>
      <c r="I948" s="201"/>
      <c r="J948" s="201"/>
      <c r="K948" s="200"/>
      <c r="L948" s="201"/>
      <c r="M948" s="201"/>
      <c r="N948" s="201"/>
      <c r="O948" s="201"/>
      <c r="P948" s="200"/>
      <c r="Q948" s="201"/>
      <c r="R948" s="201"/>
      <c r="S948" s="201"/>
      <c r="T948" s="201"/>
      <c r="U948" s="200"/>
      <c r="V948" s="201"/>
      <c r="W948" s="201"/>
      <c r="X948" s="201"/>
      <c r="Y948" s="201"/>
      <c r="Z948" s="200"/>
      <c r="AA948" s="201"/>
      <c r="AB948" s="201"/>
      <c r="AC948" s="201"/>
      <c r="AD948" s="201"/>
      <c r="AE948" s="200"/>
      <c r="AF948" s="201"/>
      <c r="AG948" s="201"/>
      <c r="AH948" s="201"/>
      <c r="AI948" s="201"/>
      <c r="AJ948" s="200"/>
      <c r="AK948" s="201"/>
      <c r="AL948" s="201"/>
      <c r="AM948" s="201"/>
      <c r="AN948" s="201"/>
      <c r="AO948" s="202"/>
    </row>
    <row r="949" spans="1:41" s="30" customFormat="1" ht="19" customHeight="1">
      <c r="A949" s="198"/>
      <c r="B949" s="198"/>
      <c r="C949" s="198"/>
      <c r="D949" s="198"/>
      <c r="E949" s="199"/>
      <c r="F949" s="200"/>
      <c r="G949" s="201"/>
      <c r="H949" s="201"/>
      <c r="I949" s="201"/>
      <c r="J949" s="201"/>
      <c r="K949" s="200"/>
      <c r="L949" s="201"/>
      <c r="M949" s="201"/>
      <c r="N949" s="201"/>
      <c r="O949" s="201"/>
      <c r="P949" s="200"/>
      <c r="Q949" s="201"/>
      <c r="R949" s="201"/>
      <c r="S949" s="201"/>
      <c r="T949" s="201"/>
      <c r="U949" s="200"/>
      <c r="V949" s="201"/>
      <c r="W949" s="201"/>
      <c r="X949" s="201"/>
      <c r="Y949" s="201"/>
      <c r="Z949" s="200"/>
      <c r="AA949" s="201"/>
      <c r="AB949" s="201"/>
      <c r="AC949" s="201"/>
      <c r="AD949" s="201"/>
      <c r="AE949" s="200"/>
      <c r="AF949" s="201"/>
      <c r="AG949" s="201"/>
      <c r="AH949" s="201"/>
      <c r="AI949" s="201"/>
      <c r="AJ949" s="200"/>
      <c r="AK949" s="201"/>
      <c r="AL949" s="201"/>
      <c r="AM949" s="201"/>
      <c r="AN949" s="201"/>
      <c r="AO949" s="202"/>
    </row>
    <row r="950" spans="1:41" s="30" customFormat="1" ht="19" customHeight="1">
      <c r="A950" s="198"/>
      <c r="B950" s="198"/>
      <c r="C950" s="198"/>
      <c r="D950" s="198"/>
      <c r="E950" s="199"/>
      <c r="F950" s="200"/>
      <c r="G950" s="201"/>
      <c r="H950" s="201"/>
      <c r="I950" s="201"/>
      <c r="J950" s="201"/>
      <c r="K950" s="200"/>
      <c r="L950" s="201"/>
      <c r="M950" s="201"/>
      <c r="N950" s="201"/>
      <c r="O950" s="201"/>
      <c r="P950" s="200"/>
      <c r="Q950" s="201"/>
      <c r="R950" s="201"/>
      <c r="S950" s="201"/>
      <c r="T950" s="201"/>
      <c r="U950" s="200"/>
      <c r="V950" s="201"/>
      <c r="W950" s="201"/>
      <c r="X950" s="201"/>
      <c r="Y950" s="201"/>
      <c r="Z950" s="200"/>
      <c r="AA950" s="201"/>
      <c r="AB950" s="201"/>
      <c r="AC950" s="201"/>
      <c r="AD950" s="201"/>
      <c r="AE950" s="200"/>
      <c r="AF950" s="201"/>
      <c r="AG950" s="201"/>
      <c r="AH950" s="201"/>
      <c r="AI950" s="201"/>
      <c r="AJ950" s="200"/>
      <c r="AK950" s="201"/>
      <c r="AL950" s="201"/>
      <c r="AM950" s="201"/>
      <c r="AN950" s="201"/>
      <c r="AO950" s="202"/>
    </row>
    <row r="951" spans="1:41" s="30" customFormat="1" ht="19" customHeight="1">
      <c r="A951" s="198"/>
      <c r="B951" s="198"/>
      <c r="C951" s="198"/>
      <c r="D951" s="198"/>
      <c r="E951" s="199"/>
      <c r="F951" s="200"/>
      <c r="G951" s="201"/>
      <c r="H951" s="201"/>
      <c r="I951" s="201"/>
      <c r="J951" s="201"/>
      <c r="K951" s="200"/>
      <c r="L951" s="201"/>
      <c r="M951" s="201"/>
      <c r="N951" s="201"/>
      <c r="O951" s="201"/>
      <c r="P951" s="200"/>
      <c r="Q951" s="201"/>
      <c r="R951" s="201"/>
      <c r="S951" s="201"/>
      <c r="T951" s="201"/>
      <c r="U951" s="200"/>
      <c r="V951" s="201"/>
      <c r="W951" s="201"/>
      <c r="X951" s="201"/>
      <c r="Y951" s="201"/>
      <c r="Z951" s="200"/>
      <c r="AA951" s="201"/>
      <c r="AB951" s="201"/>
      <c r="AC951" s="201"/>
      <c r="AD951" s="201"/>
      <c r="AE951" s="200"/>
      <c r="AF951" s="201"/>
      <c r="AG951" s="201"/>
      <c r="AH951" s="201"/>
      <c r="AI951" s="201"/>
      <c r="AJ951" s="200"/>
      <c r="AK951" s="201"/>
      <c r="AL951" s="201"/>
      <c r="AM951" s="201"/>
      <c r="AN951" s="201"/>
      <c r="AO951" s="202"/>
    </row>
    <row r="952" spans="1:41" s="30" customFormat="1" ht="19" customHeight="1">
      <c r="A952" s="198"/>
      <c r="B952" s="198"/>
      <c r="C952" s="198"/>
      <c r="D952" s="198"/>
      <c r="E952" s="199"/>
      <c r="F952" s="200"/>
      <c r="G952" s="201"/>
      <c r="H952" s="201"/>
      <c r="I952" s="201"/>
      <c r="J952" s="201"/>
      <c r="K952" s="200"/>
      <c r="L952" s="201"/>
      <c r="M952" s="201"/>
      <c r="N952" s="201"/>
      <c r="O952" s="201"/>
      <c r="P952" s="200"/>
      <c r="Q952" s="201"/>
      <c r="R952" s="201"/>
      <c r="S952" s="201"/>
      <c r="T952" s="201"/>
      <c r="U952" s="200"/>
      <c r="V952" s="201"/>
      <c r="W952" s="201"/>
      <c r="X952" s="201"/>
      <c r="Y952" s="201"/>
      <c r="Z952" s="200"/>
      <c r="AA952" s="201"/>
      <c r="AB952" s="201"/>
      <c r="AC952" s="201"/>
      <c r="AD952" s="201"/>
      <c r="AE952" s="200"/>
      <c r="AF952" s="201"/>
      <c r="AG952" s="201"/>
      <c r="AH952" s="201"/>
      <c r="AI952" s="201"/>
      <c r="AJ952" s="200"/>
      <c r="AK952" s="201"/>
      <c r="AL952" s="201"/>
      <c r="AM952" s="201"/>
      <c r="AN952" s="201"/>
      <c r="AO952" s="202"/>
    </row>
    <row r="953" spans="1:41" s="30" customFormat="1" ht="19" customHeight="1">
      <c r="A953" s="198"/>
      <c r="B953" s="198"/>
      <c r="C953" s="198"/>
      <c r="D953" s="198"/>
      <c r="E953" s="199"/>
      <c r="F953" s="200"/>
      <c r="G953" s="201"/>
      <c r="H953" s="201"/>
      <c r="I953" s="201"/>
      <c r="J953" s="201"/>
      <c r="K953" s="200"/>
      <c r="L953" s="201"/>
      <c r="M953" s="201"/>
      <c r="N953" s="201"/>
      <c r="O953" s="201"/>
      <c r="P953" s="200"/>
      <c r="Q953" s="201"/>
      <c r="R953" s="201"/>
      <c r="S953" s="201"/>
      <c r="T953" s="201"/>
      <c r="U953" s="200"/>
      <c r="V953" s="201"/>
      <c r="W953" s="201"/>
      <c r="X953" s="201"/>
      <c r="Y953" s="201"/>
      <c r="Z953" s="200"/>
      <c r="AA953" s="201"/>
      <c r="AB953" s="201"/>
      <c r="AC953" s="201"/>
      <c r="AD953" s="201"/>
      <c r="AE953" s="200"/>
      <c r="AF953" s="201"/>
      <c r="AG953" s="201"/>
      <c r="AH953" s="201"/>
      <c r="AI953" s="201"/>
      <c r="AJ953" s="200"/>
      <c r="AK953" s="201"/>
      <c r="AL953" s="201"/>
      <c r="AM953" s="201"/>
      <c r="AN953" s="201"/>
      <c r="AO953" s="202"/>
    </row>
    <row r="954" spans="1:41" s="30" customFormat="1" ht="19" customHeight="1">
      <c r="A954" s="198"/>
      <c r="B954" s="198"/>
      <c r="C954" s="198"/>
      <c r="D954" s="198"/>
      <c r="E954" s="199"/>
      <c r="F954" s="200"/>
      <c r="G954" s="201"/>
      <c r="H954" s="201"/>
      <c r="I954" s="201"/>
      <c r="J954" s="201"/>
      <c r="K954" s="200"/>
      <c r="L954" s="201"/>
      <c r="M954" s="201"/>
      <c r="N954" s="201"/>
      <c r="O954" s="201"/>
      <c r="P954" s="200"/>
      <c r="Q954" s="201"/>
      <c r="R954" s="201"/>
      <c r="S954" s="201"/>
      <c r="T954" s="201"/>
      <c r="U954" s="200"/>
      <c r="V954" s="201"/>
      <c r="W954" s="201"/>
      <c r="X954" s="201"/>
      <c r="Y954" s="201"/>
      <c r="Z954" s="200"/>
      <c r="AA954" s="201"/>
      <c r="AB954" s="201"/>
      <c r="AC954" s="201"/>
      <c r="AD954" s="201"/>
      <c r="AE954" s="200"/>
      <c r="AF954" s="201"/>
      <c r="AG954" s="201"/>
      <c r="AH954" s="201"/>
      <c r="AI954" s="201"/>
      <c r="AJ954" s="200"/>
      <c r="AK954" s="201"/>
      <c r="AL954" s="201"/>
      <c r="AM954" s="201"/>
      <c r="AN954" s="201"/>
      <c r="AO954" s="202"/>
    </row>
    <row r="955" spans="1:41" s="30" customFormat="1" ht="19" customHeight="1">
      <c r="A955" s="198"/>
      <c r="B955" s="198"/>
      <c r="C955" s="198"/>
      <c r="D955" s="198"/>
      <c r="E955" s="199"/>
      <c r="F955" s="200"/>
      <c r="G955" s="201"/>
      <c r="H955" s="201"/>
      <c r="I955" s="201"/>
      <c r="J955" s="201"/>
      <c r="K955" s="200"/>
      <c r="L955" s="201"/>
      <c r="M955" s="201"/>
      <c r="N955" s="201"/>
      <c r="O955" s="201"/>
      <c r="P955" s="200"/>
      <c r="Q955" s="201"/>
      <c r="R955" s="201"/>
      <c r="S955" s="201"/>
      <c r="T955" s="201"/>
      <c r="U955" s="200"/>
      <c r="V955" s="201"/>
      <c r="W955" s="201"/>
      <c r="X955" s="201"/>
      <c r="Y955" s="201"/>
      <c r="Z955" s="200"/>
      <c r="AA955" s="201"/>
      <c r="AB955" s="201"/>
      <c r="AC955" s="201"/>
      <c r="AD955" s="201"/>
      <c r="AE955" s="200"/>
      <c r="AF955" s="201"/>
      <c r="AG955" s="201"/>
      <c r="AH955" s="201"/>
      <c r="AI955" s="201"/>
      <c r="AJ955" s="200"/>
      <c r="AK955" s="201"/>
      <c r="AL955" s="201"/>
      <c r="AM955" s="201"/>
      <c r="AN955" s="201"/>
      <c r="AO955" s="202"/>
    </row>
    <row r="956" spans="1:41" s="30" customFormat="1" ht="19" customHeight="1">
      <c r="A956" s="198"/>
      <c r="B956" s="198"/>
      <c r="C956" s="198"/>
      <c r="D956" s="198"/>
      <c r="E956" s="199"/>
      <c r="F956" s="200"/>
      <c r="G956" s="201"/>
      <c r="H956" s="201"/>
      <c r="I956" s="201"/>
      <c r="J956" s="201"/>
      <c r="K956" s="200"/>
      <c r="L956" s="201"/>
      <c r="M956" s="201"/>
      <c r="N956" s="201"/>
      <c r="O956" s="201"/>
      <c r="P956" s="200"/>
      <c r="Q956" s="201"/>
      <c r="R956" s="201"/>
      <c r="S956" s="201"/>
      <c r="T956" s="201"/>
      <c r="U956" s="200"/>
      <c r="V956" s="201"/>
      <c r="W956" s="201"/>
      <c r="X956" s="201"/>
      <c r="Y956" s="201"/>
      <c r="Z956" s="200"/>
      <c r="AA956" s="201"/>
      <c r="AB956" s="201"/>
      <c r="AC956" s="201"/>
      <c r="AD956" s="201"/>
      <c r="AE956" s="200"/>
      <c r="AF956" s="201"/>
      <c r="AG956" s="201"/>
      <c r="AH956" s="201"/>
      <c r="AI956" s="201"/>
      <c r="AJ956" s="200"/>
      <c r="AK956" s="201"/>
      <c r="AL956" s="201"/>
      <c r="AM956" s="201"/>
      <c r="AN956" s="201"/>
      <c r="AO956" s="202"/>
    </row>
    <row r="957" spans="1:41" s="30" customFormat="1" ht="19" customHeight="1">
      <c r="A957" s="198"/>
      <c r="B957" s="198"/>
      <c r="C957" s="198"/>
      <c r="D957" s="198"/>
      <c r="E957" s="199"/>
      <c r="F957" s="200"/>
      <c r="G957" s="201"/>
      <c r="H957" s="201"/>
      <c r="I957" s="201"/>
      <c r="J957" s="201"/>
      <c r="K957" s="200"/>
      <c r="L957" s="201"/>
      <c r="M957" s="201"/>
      <c r="N957" s="201"/>
      <c r="O957" s="201"/>
      <c r="P957" s="200"/>
      <c r="Q957" s="201"/>
      <c r="R957" s="201"/>
      <c r="S957" s="201"/>
      <c r="T957" s="201"/>
      <c r="U957" s="200"/>
      <c r="V957" s="201"/>
      <c r="W957" s="201"/>
      <c r="X957" s="201"/>
      <c r="Y957" s="201"/>
      <c r="Z957" s="200"/>
      <c r="AA957" s="201"/>
      <c r="AB957" s="201"/>
      <c r="AC957" s="201"/>
      <c r="AD957" s="201"/>
      <c r="AE957" s="200"/>
      <c r="AF957" s="201"/>
      <c r="AG957" s="201"/>
      <c r="AH957" s="201"/>
      <c r="AI957" s="201"/>
      <c r="AJ957" s="200"/>
      <c r="AK957" s="201"/>
      <c r="AL957" s="201"/>
      <c r="AM957" s="201"/>
      <c r="AN957" s="201"/>
      <c r="AO957" s="202"/>
    </row>
    <row r="958" spans="1:41" s="30" customFormat="1" ht="19" customHeight="1">
      <c r="A958" s="198"/>
      <c r="B958" s="198"/>
      <c r="C958" s="198"/>
      <c r="D958" s="198"/>
      <c r="E958" s="199"/>
      <c r="F958" s="200"/>
      <c r="G958" s="201"/>
      <c r="H958" s="201"/>
      <c r="I958" s="201"/>
      <c r="J958" s="201"/>
      <c r="K958" s="200"/>
      <c r="L958" s="201"/>
      <c r="M958" s="201"/>
      <c r="N958" s="201"/>
      <c r="O958" s="201"/>
      <c r="P958" s="200"/>
      <c r="Q958" s="201"/>
      <c r="R958" s="201"/>
      <c r="S958" s="201"/>
      <c r="T958" s="201"/>
      <c r="U958" s="200"/>
      <c r="V958" s="201"/>
      <c r="W958" s="201"/>
      <c r="X958" s="201"/>
      <c r="Y958" s="201"/>
      <c r="Z958" s="200"/>
      <c r="AA958" s="201"/>
      <c r="AB958" s="201"/>
      <c r="AC958" s="201"/>
      <c r="AD958" s="201"/>
      <c r="AE958" s="200"/>
      <c r="AF958" s="201"/>
      <c r="AG958" s="201"/>
      <c r="AH958" s="201"/>
      <c r="AI958" s="201"/>
      <c r="AJ958" s="200"/>
      <c r="AK958" s="201"/>
      <c r="AL958" s="201"/>
      <c r="AM958" s="201"/>
      <c r="AN958" s="201"/>
      <c r="AO958" s="202"/>
    </row>
    <row r="959" spans="1:41" s="30" customFormat="1" ht="19" customHeight="1">
      <c r="A959" s="198"/>
      <c r="B959" s="198"/>
      <c r="C959" s="198"/>
      <c r="D959" s="198"/>
      <c r="E959" s="199"/>
      <c r="F959" s="200"/>
      <c r="G959" s="201"/>
      <c r="H959" s="201"/>
      <c r="I959" s="201"/>
      <c r="J959" s="201"/>
      <c r="K959" s="200"/>
      <c r="L959" s="201"/>
      <c r="M959" s="201"/>
      <c r="N959" s="201"/>
      <c r="O959" s="201"/>
      <c r="P959" s="200"/>
      <c r="Q959" s="201"/>
      <c r="R959" s="201"/>
      <c r="S959" s="201"/>
      <c r="T959" s="201"/>
      <c r="U959" s="200"/>
      <c r="V959" s="201"/>
      <c r="W959" s="201"/>
      <c r="X959" s="201"/>
      <c r="Y959" s="201"/>
      <c r="Z959" s="200"/>
      <c r="AA959" s="201"/>
      <c r="AB959" s="201"/>
      <c r="AC959" s="201"/>
      <c r="AD959" s="201"/>
      <c r="AE959" s="200"/>
      <c r="AF959" s="201"/>
      <c r="AG959" s="201"/>
      <c r="AH959" s="201"/>
      <c r="AI959" s="201"/>
      <c r="AJ959" s="200"/>
      <c r="AK959" s="201"/>
      <c r="AL959" s="201"/>
      <c r="AM959" s="201"/>
      <c r="AN959" s="201"/>
      <c r="AO959" s="202"/>
    </row>
    <row r="960" spans="1:41" s="30" customFormat="1" ht="19" customHeight="1">
      <c r="A960" s="198"/>
      <c r="B960" s="198"/>
      <c r="C960" s="198"/>
      <c r="D960" s="198"/>
      <c r="E960" s="199"/>
      <c r="F960" s="200"/>
      <c r="G960" s="201"/>
      <c r="H960" s="201"/>
      <c r="I960" s="201"/>
      <c r="J960" s="201"/>
      <c r="K960" s="200"/>
      <c r="L960" s="201"/>
      <c r="M960" s="201"/>
      <c r="N960" s="201"/>
      <c r="O960" s="201"/>
      <c r="P960" s="200"/>
      <c r="Q960" s="201"/>
      <c r="R960" s="201"/>
      <c r="S960" s="201"/>
      <c r="T960" s="201"/>
      <c r="U960" s="200"/>
      <c r="V960" s="201"/>
      <c r="W960" s="201"/>
      <c r="X960" s="201"/>
      <c r="Y960" s="201"/>
      <c r="Z960" s="200"/>
      <c r="AA960" s="201"/>
      <c r="AB960" s="201"/>
      <c r="AC960" s="201"/>
      <c r="AD960" s="201"/>
      <c r="AE960" s="200"/>
      <c r="AF960" s="201"/>
      <c r="AG960" s="201"/>
      <c r="AH960" s="201"/>
      <c r="AI960" s="201"/>
      <c r="AJ960" s="200"/>
      <c r="AK960" s="201"/>
      <c r="AL960" s="201"/>
      <c r="AM960" s="201"/>
      <c r="AN960" s="201"/>
      <c r="AO960" s="202"/>
    </row>
    <row r="961" spans="1:41" s="30" customFormat="1" ht="19" customHeight="1">
      <c r="A961" s="198"/>
      <c r="B961" s="198"/>
      <c r="C961" s="198"/>
      <c r="D961" s="198"/>
      <c r="E961" s="199"/>
      <c r="F961" s="200"/>
      <c r="G961" s="201"/>
      <c r="H961" s="201"/>
      <c r="I961" s="201"/>
      <c r="J961" s="201"/>
      <c r="K961" s="200"/>
      <c r="L961" s="201"/>
      <c r="M961" s="201"/>
      <c r="N961" s="201"/>
      <c r="O961" s="201"/>
      <c r="P961" s="200"/>
      <c r="Q961" s="201"/>
      <c r="R961" s="201"/>
      <c r="S961" s="201"/>
      <c r="T961" s="201"/>
      <c r="U961" s="200"/>
      <c r="V961" s="201"/>
      <c r="W961" s="201"/>
      <c r="X961" s="201"/>
      <c r="Y961" s="201"/>
      <c r="Z961" s="200"/>
      <c r="AA961" s="201"/>
      <c r="AB961" s="201"/>
      <c r="AC961" s="201"/>
      <c r="AD961" s="201"/>
      <c r="AE961" s="200"/>
      <c r="AF961" s="201"/>
      <c r="AG961" s="201"/>
      <c r="AH961" s="201"/>
      <c r="AI961" s="201"/>
      <c r="AJ961" s="200"/>
      <c r="AK961" s="201"/>
      <c r="AL961" s="201"/>
      <c r="AM961" s="201"/>
      <c r="AN961" s="201"/>
      <c r="AO961" s="202"/>
    </row>
    <row r="962" spans="1:41" s="30" customFormat="1" ht="19" customHeight="1">
      <c r="A962" s="198"/>
      <c r="B962" s="198"/>
      <c r="C962" s="198"/>
      <c r="D962" s="198"/>
      <c r="E962" s="199"/>
      <c r="F962" s="200"/>
      <c r="G962" s="201"/>
      <c r="H962" s="201"/>
      <c r="I962" s="201"/>
      <c r="J962" s="201"/>
      <c r="K962" s="200"/>
      <c r="L962" s="201"/>
      <c r="M962" s="201"/>
      <c r="N962" s="201"/>
      <c r="O962" s="201"/>
      <c r="P962" s="200"/>
      <c r="Q962" s="201"/>
      <c r="R962" s="201"/>
      <c r="S962" s="201"/>
      <c r="T962" s="201"/>
      <c r="U962" s="200"/>
      <c r="V962" s="201"/>
      <c r="W962" s="201"/>
      <c r="X962" s="201"/>
      <c r="Y962" s="201"/>
      <c r="Z962" s="200"/>
      <c r="AA962" s="201"/>
      <c r="AB962" s="201"/>
      <c r="AC962" s="201"/>
      <c r="AD962" s="201"/>
      <c r="AE962" s="200"/>
      <c r="AF962" s="201"/>
      <c r="AG962" s="201"/>
      <c r="AH962" s="201"/>
      <c r="AI962" s="201"/>
      <c r="AJ962" s="200"/>
      <c r="AK962" s="201"/>
      <c r="AL962" s="201"/>
      <c r="AM962" s="201"/>
      <c r="AN962" s="201"/>
      <c r="AO962" s="202"/>
    </row>
    <row r="963" spans="1:41" s="30" customFormat="1" ht="19" customHeight="1">
      <c r="A963" s="198"/>
      <c r="B963" s="198"/>
      <c r="C963" s="198"/>
      <c r="D963" s="198"/>
      <c r="E963" s="199"/>
      <c r="F963" s="200"/>
      <c r="G963" s="201"/>
      <c r="H963" s="201"/>
      <c r="I963" s="201"/>
      <c r="J963" s="201"/>
      <c r="K963" s="200"/>
      <c r="L963" s="201"/>
      <c r="M963" s="201"/>
      <c r="N963" s="201"/>
      <c r="O963" s="201"/>
      <c r="P963" s="200"/>
      <c r="Q963" s="201"/>
      <c r="R963" s="201"/>
      <c r="S963" s="201"/>
      <c r="T963" s="201"/>
      <c r="U963" s="200"/>
      <c r="V963" s="201"/>
      <c r="W963" s="201"/>
      <c r="X963" s="201"/>
      <c r="Y963" s="201"/>
      <c r="Z963" s="200"/>
      <c r="AA963" s="201"/>
      <c r="AB963" s="201"/>
      <c r="AC963" s="201"/>
      <c r="AD963" s="201"/>
      <c r="AE963" s="200"/>
      <c r="AF963" s="201"/>
      <c r="AG963" s="201"/>
      <c r="AH963" s="201"/>
      <c r="AI963" s="201"/>
      <c r="AJ963" s="200"/>
      <c r="AK963" s="201"/>
      <c r="AL963" s="201"/>
      <c r="AM963" s="201"/>
      <c r="AN963" s="201"/>
      <c r="AO963" s="202"/>
    </row>
    <row r="964" spans="1:41" s="30" customFormat="1" ht="19" customHeight="1">
      <c r="A964" s="198"/>
      <c r="B964" s="198"/>
      <c r="C964" s="198"/>
      <c r="D964" s="198"/>
      <c r="E964" s="199"/>
      <c r="F964" s="200"/>
      <c r="G964" s="201"/>
      <c r="H964" s="201"/>
      <c r="I964" s="201"/>
      <c r="J964" s="201"/>
      <c r="K964" s="200"/>
      <c r="L964" s="201"/>
      <c r="M964" s="201"/>
      <c r="N964" s="201"/>
      <c r="O964" s="201"/>
      <c r="P964" s="200"/>
      <c r="Q964" s="201"/>
      <c r="R964" s="201"/>
      <c r="S964" s="201"/>
      <c r="T964" s="201"/>
      <c r="U964" s="200"/>
      <c r="V964" s="201"/>
      <c r="W964" s="201"/>
      <c r="X964" s="201"/>
      <c r="Y964" s="201"/>
      <c r="Z964" s="200"/>
      <c r="AA964" s="201"/>
      <c r="AB964" s="201"/>
      <c r="AC964" s="201"/>
      <c r="AD964" s="201"/>
      <c r="AE964" s="200"/>
      <c r="AF964" s="201"/>
      <c r="AG964" s="201"/>
      <c r="AH964" s="201"/>
      <c r="AI964" s="201"/>
      <c r="AJ964" s="200"/>
      <c r="AK964" s="201"/>
      <c r="AL964" s="201"/>
      <c r="AM964" s="201"/>
      <c r="AN964" s="201"/>
      <c r="AO964" s="202"/>
    </row>
    <row r="965" spans="1:41" s="30" customFormat="1" ht="19" customHeight="1">
      <c r="A965" s="198"/>
      <c r="B965" s="198"/>
      <c r="C965" s="198"/>
      <c r="D965" s="198"/>
      <c r="E965" s="199"/>
      <c r="F965" s="200"/>
      <c r="G965" s="201"/>
      <c r="H965" s="201"/>
      <c r="I965" s="201"/>
      <c r="J965" s="201"/>
      <c r="K965" s="200"/>
      <c r="L965" s="201"/>
      <c r="M965" s="201"/>
      <c r="N965" s="201"/>
      <c r="O965" s="201"/>
      <c r="P965" s="200"/>
      <c r="Q965" s="201"/>
      <c r="R965" s="201"/>
      <c r="S965" s="201"/>
      <c r="T965" s="201"/>
      <c r="U965" s="200"/>
      <c r="V965" s="201"/>
      <c r="W965" s="201"/>
      <c r="X965" s="201"/>
      <c r="Y965" s="201"/>
      <c r="Z965" s="200"/>
      <c r="AA965" s="201"/>
      <c r="AB965" s="201"/>
      <c r="AC965" s="201"/>
      <c r="AD965" s="201"/>
      <c r="AE965" s="200"/>
      <c r="AF965" s="201"/>
      <c r="AG965" s="201"/>
      <c r="AH965" s="201"/>
      <c r="AI965" s="201"/>
      <c r="AJ965" s="200"/>
      <c r="AK965" s="201"/>
      <c r="AL965" s="201"/>
      <c r="AM965" s="201"/>
      <c r="AN965" s="201"/>
      <c r="AO965" s="202"/>
    </row>
    <row r="966" spans="1:41" s="30" customFormat="1" ht="19" customHeight="1">
      <c r="A966" s="198"/>
      <c r="B966" s="198"/>
      <c r="C966" s="198"/>
      <c r="D966" s="198"/>
      <c r="E966" s="199"/>
      <c r="F966" s="200"/>
      <c r="G966" s="201"/>
      <c r="H966" s="201"/>
      <c r="I966" s="201"/>
      <c r="J966" s="201"/>
      <c r="K966" s="200"/>
      <c r="L966" s="201"/>
      <c r="M966" s="201"/>
      <c r="N966" s="201"/>
      <c r="O966" s="201"/>
      <c r="P966" s="200"/>
      <c r="Q966" s="201"/>
      <c r="R966" s="201"/>
      <c r="S966" s="201"/>
      <c r="T966" s="201"/>
      <c r="U966" s="200"/>
      <c r="V966" s="201"/>
      <c r="W966" s="201"/>
      <c r="X966" s="201"/>
      <c r="Y966" s="201"/>
      <c r="Z966" s="200"/>
      <c r="AA966" s="201"/>
      <c r="AB966" s="201"/>
      <c r="AC966" s="201"/>
      <c r="AD966" s="201"/>
      <c r="AE966" s="200"/>
      <c r="AF966" s="201"/>
      <c r="AG966" s="201"/>
      <c r="AH966" s="201"/>
      <c r="AI966" s="201"/>
      <c r="AJ966" s="200"/>
      <c r="AK966" s="201"/>
      <c r="AL966" s="201"/>
      <c r="AM966" s="201"/>
      <c r="AN966" s="201"/>
      <c r="AO966" s="202"/>
    </row>
    <row r="967" spans="1:41" s="30" customFormat="1" ht="19" customHeight="1">
      <c r="A967" s="198"/>
      <c r="B967" s="198"/>
      <c r="C967" s="198"/>
      <c r="D967" s="198"/>
      <c r="E967" s="199"/>
      <c r="F967" s="200"/>
      <c r="G967" s="201"/>
      <c r="H967" s="201"/>
      <c r="I967" s="201"/>
      <c r="J967" s="201"/>
      <c r="K967" s="200"/>
      <c r="L967" s="201"/>
      <c r="M967" s="201"/>
      <c r="N967" s="201"/>
      <c r="O967" s="201"/>
      <c r="P967" s="200"/>
      <c r="Q967" s="201"/>
      <c r="R967" s="201"/>
      <c r="S967" s="201"/>
      <c r="T967" s="201"/>
      <c r="U967" s="200"/>
      <c r="V967" s="201"/>
      <c r="W967" s="201"/>
      <c r="X967" s="201"/>
      <c r="Y967" s="201"/>
      <c r="Z967" s="200"/>
      <c r="AA967" s="201"/>
      <c r="AB967" s="201"/>
      <c r="AC967" s="201"/>
      <c r="AD967" s="201"/>
      <c r="AE967" s="200"/>
      <c r="AF967" s="201"/>
      <c r="AG967" s="201"/>
      <c r="AH967" s="201"/>
      <c r="AI967" s="201"/>
      <c r="AJ967" s="200"/>
      <c r="AK967" s="201"/>
      <c r="AL967" s="201"/>
      <c r="AM967" s="201"/>
      <c r="AN967" s="201"/>
      <c r="AO967" s="202"/>
    </row>
    <row r="968" spans="1:41" s="30" customFormat="1" ht="19" customHeight="1">
      <c r="A968" s="198"/>
      <c r="B968" s="198"/>
      <c r="C968" s="198"/>
      <c r="D968" s="198"/>
      <c r="E968" s="199"/>
      <c r="F968" s="200"/>
      <c r="G968" s="201"/>
      <c r="H968" s="201"/>
      <c r="I968" s="201"/>
      <c r="J968" s="201"/>
      <c r="K968" s="200"/>
      <c r="L968" s="201"/>
      <c r="M968" s="201"/>
      <c r="N968" s="201"/>
      <c r="O968" s="201"/>
      <c r="P968" s="200"/>
      <c r="Q968" s="201"/>
      <c r="R968" s="201"/>
      <c r="S968" s="201"/>
      <c r="T968" s="201"/>
      <c r="U968" s="200"/>
      <c r="V968" s="201"/>
      <c r="W968" s="201"/>
      <c r="X968" s="201"/>
      <c r="Y968" s="201"/>
      <c r="Z968" s="200"/>
      <c r="AA968" s="201"/>
      <c r="AB968" s="201"/>
      <c r="AC968" s="201"/>
      <c r="AD968" s="201"/>
      <c r="AE968" s="200"/>
      <c r="AF968" s="201"/>
      <c r="AG968" s="201"/>
      <c r="AH968" s="201"/>
      <c r="AI968" s="201"/>
      <c r="AJ968" s="200"/>
      <c r="AK968" s="201"/>
      <c r="AL968" s="201"/>
      <c r="AM968" s="201"/>
      <c r="AN968" s="201"/>
      <c r="AO968" s="202"/>
    </row>
    <row r="969" spans="1:41" s="30" customFormat="1" ht="19" customHeight="1">
      <c r="A969" s="198"/>
      <c r="B969" s="198"/>
      <c r="C969" s="198"/>
      <c r="D969" s="198"/>
      <c r="E969" s="199"/>
      <c r="F969" s="200"/>
      <c r="G969" s="201"/>
      <c r="H969" s="201"/>
      <c r="I969" s="201"/>
      <c r="J969" s="201"/>
      <c r="K969" s="200"/>
      <c r="L969" s="201"/>
      <c r="M969" s="201"/>
      <c r="N969" s="201"/>
      <c r="O969" s="201"/>
      <c r="P969" s="200"/>
      <c r="Q969" s="201"/>
      <c r="R969" s="201"/>
      <c r="S969" s="201"/>
      <c r="T969" s="201"/>
      <c r="U969" s="200"/>
      <c r="V969" s="201"/>
      <c r="W969" s="201"/>
      <c r="X969" s="201"/>
      <c r="Y969" s="201"/>
      <c r="Z969" s="200"/>
      <c r="AA969" s="201"/>
      <c r="AB969" s="201"/>
      <c r="AC969" s="201"/>
      <c r="AD969" s="201"/>
      <c r="AE969" s="200"/>
      <c r="AF969" s="201"/>
      <c r="AG969" s="201"/>
      <c r="AH969" s="201"/>
      <c r="AI969" s="201"/>
      <c r="AJ969" s="200"/>
      <c r="AK969" s="201"/>
      <c r="AL969" s="201"/>
      <c r="AM969" s="201"/>
      <c r="AN969" s="201"/>
      <c r="AO969" s="202"/>
    </row>
    <row r="970" spans="1:41" s="30" customFormat="1" ht="19" customHeight="1">
      <c r="A970" s="198"/>
      <c r="B970" s="198"/>
      <c r="C970" s="198"/>
      <c r="D970" s="198"/>
      <c r="E970" s="199"/>
      <c r="F970" s="200"/>
      <c r="G970" s="201"/>
      <c r="H970" s="201"/>
      <c r="I970" s="201"/>
      <c r="J970" s="201"/>
      <c r="K970" s="200"/>
      <c r="L970" s="201"/>
      <c r="M970" s="201"/>
      <c r="N970" s="201"/>
      <c r="O970" s="201"/>
      <c r="P970" s="200"/>
      <c r="Q970" s="201"/>
      <c r="R970" s="201"/>
      <c r="S970" s="201"/>
      <c r="T970" s="201"/>
      <c r="U970" s="200"/>
      <c r="V970" s="201"/>
      <c r="W970" s="201"/>
      <c r="X970" s="201"/>
      <c r="Y970" s="201"/>
      <c r="Z970" s="200"/>
      <c r="AA970" s="201"/>
      <c r="AB970" s="201"/>
      <c r="AC970" s="201"/>
      <c r="AD970" s="201"/>
      <c r="AE970" s="200"/>
      <c r="AF970" s="201"/>
      <c r="AG970" s="201"/>
      <c r="AH970" s="201"/>
      <c r="AI970" s="201"/>
      <c r="AJ970" s="200"/>
      <c r="AK970" s="201"/>
      <c r="AL970" s="201"/>
      <c r="AM970" s="201"/>
      <c r="AN970" s="201"/>
      <c r="AO970" s="202"/>
    </row>
    <row r="971" spans="1:41" s="30" customFormat="1" ht="19" customHeight="1">
      <c r="A971" s="198"/>
      <c r="B971" s="198"/>
      <c r="C971" s="198"/>
      <c r="D971" s="198"/>
      <c r="E971" s="199"/>
      <c r="F971" s="200"/>
      <c r="G971" s="201"/>
      <c r="H971" s="201"/>
      <c r="I971" s="201"/>
      <c r="J971" s="201"/>
      <c r="K971" s="200"/>
      <c r="L971" s="201"/>
      <c r="M971" s="201"/>
      <c r="N971" s="201"/>
      <c r="O971" s="201"/>
      <c r="P971" s="200"/>
      <c r="Q971" s="201"/>
      <c r="R971" s="201"/>
      <c r="S971" s="201"/>
      <c r="T971" s="201"/>
      <c r="U971" s="200"/>
      <c r="V971" s="201"/>
      <c r="W971" s="201"/>
      <c r="X971" s="201"/>
      <c r="Y971" s="201"/>
      <c r="Z971" s="200"/>
      <c r="AA971" s="201"/>
      <c r="AB971" s="201"/>
      <c r="AC971" s="201"/>
      <c r="AD971" s="201"/>
      <c r="AE971" s="200"/>
      <c r="AF971" s="201"/>
      <c r="AG971" s="201"/>
      <c r="AH971" s="201"/>
      <c r="AI971" s="201"/>
      <c r="AJ971" s="200"/>
      <c r="AK971" s="201"/>
      <c r="AL971" s="201"/>
      <c r="AM971" s="201"/>
      <c r="AN971" s="201"/>
      <c r="AO971" s="202"/>
    </row>
    <row r="972" spans="1:41" s="30" customFormat="1" ht="19" customHeight="1">
      <c r="A972" s="198"/>
      <c r="B972" s="198"/>
      <c r="C972" s="198"/>
      <c r="D972" s="198"/>
      <c r="E972" s="199"/>
      <c r="F972" s="200"/>
      <c r="G972" s="201"/>
      <c r="H972" s="201"/>
      <c r="I972" s="201"/>
      <c r="J972" s="201"/>
      <c r="K972" s="200"/>
      <c r="L972" s="201"/>
      <c r="M972" s="201"/>
      <c r="N972" s="201"/>
      <c r="O972" s="201"/>
      <c r="P972" s="200"/>
      <c r="Q972" s="201"/>
      <c r="R972" s="201"/>
      <c r="S972" s="201"/>
      <c r="T972" s="201"/>
      <c r="U972" s="200"/>
      <c r="V972" s="201"/>
      <c r="W972" s="201"/>
      <c r="X972" s="201"/>
      <c r="Y972" s="201"/>
      <c r="Z972" s="200"/>
      <c r="AA972" s="201"/>
      <c r="AB972" s="201"/>
      <c r="AC972" s="201"/>
      <c r="AD972" s="201"/>
      <c r="AE972" s="200"/>
      <c r="AF972" s="201"/>
      <c r="AG972" s="201"/>
      <c r="AH972" s="201"/>
      <c r="AI972" s="201"/>
      <c r="AJ972" s="200"/>
      <c r="AK972" s="201"/>
      <c r="AL972" s="201"/>
      <c r="AM972" s="201"/>
      <c r="AN972" s="201"/>
      <c r="AO972" s="202"/>
    </row>
    <row r="973" spans="1:41" s="30" customFormat="1" ht="19" customHeight="1">
      <c r="A973" s="198"/>
      <c r="B973" s="198"/>
      <c r="C973" s="198"/>
      <c r="D973" s="198"/>
      <c r="E973" s="199"/>
      <c r="F973" s="200"/>
      <c r="G973" s="201"/>
      <c r="H973" s="201"/>
      <c r="I973" s="201"/>
      <c r="J973" s="201"/>
      <c r="K973" s="200"/>
      <c r="L973" s="201"/>
      <c r="M973" s="201"/>
      <c r="N973" s="201"/>
      <c r="O973" s="201"/>
      <c r="P973" s="200"/>
      <c r="Q973" s="201"/>
      <c r="R973" s="201"/>
      <c r="S973" s="201"/>
      <c r="T973" s="201"/>
      <c r="U973" s="200"/>
      <c r="V973" s="201"/>
      <c r="W973" s="201"/>
      <c r="X973" s="201"/>
      <c r="Y973" s="201"/>
      <c r="Z973" s="200"/>
      <c r="AA973" s="201"/>
      <c r="AB973" s="201"/>
      <c r="AC973" s="201"/>
      <c r="AD973" s="201"/>
      <c r="AE973" s="200"/>
      <c r="AF973" s="201"/>
      <c r="AG973" s="201"/>
      <c r="AH973" s="201"/>
      <c r="AI973" s="201"/>
      <c r="AJ973" s="200"/>
      <c r="AK973" s="201"/>
      <c r="AL973" s="201"/>
      <c r="AM973" s="201"/>
      <c r="AN973" s="201"/>
      <c r="AO973" s="202"/>
    </row>
    <row r="974" spans="1:41" s="30" customFormat="1" ht="19" customHeight="1">
      <c r="A974" s="198"/>
      <c r="B974" s="198"/>
      <c r="C974" s="198"/>
      <c r="D974" s="198"/>
      <c r="E974" s="199"/>
      <c r="F974" s="200"/>
      <c r="G974" s="201"/>
      <c r="H974" s="201"/>
      <c r="I974" s="201"/>
      <c r="J974" s="201"/>
      <c r="K974" s="200"/>
      <c r="L974" s="201"/>
      <c r="M974" s="201"/>
      <c r="N974" s="201"/>
      <c r="O974" s="201"/>
      <c r="P974" s="200"/>
      <c r="Q974" s="201"/>
      <c r="R974" s="201"/>
      <c r="S974" s="201"/>
      <c r="T974" s="201"/>
      <c r="U974" s="200"/>
      <c r="V974" s="201"/>
      <c r="W974" s="201"/>
      <c r="X974" s="201"/>
      <c r="Y974" s="201"/>
      <c r="Z974" s="200"/>
      <c r="AA974" s="201"/>
      <c r="AB974" s="201"/>
      <c r="AC974" s="201"/>
      <c r="AD974" s="201"/>
      <c r="AE974" s="200"/>
      <c r="AF974" s="201"/>
      <c r="AG974" s="201"/>
      <c r="AH974" s="201"/>
      <c r="AI974" s="201"/>
      <c r="AJ974" s="200"/>
      <c r="AK974" s="201"/>
      <c r="AL974" s="201"/>
      <c r="AM974" s="201"/>
      <c r="AN974" s="201"/>
      <c r="AO974" s="202"/>
    </row>
    <row r="975" spans="1:41" s="30" customFormat="1" ht="19" customHeight="1">
      <c r="A975" s="198"/>
      <c r="B975" s="198"/>
      <c r="C975" s="198"/>
      <c r="D975" s="198"/>
      <c r="E975" s="199"/>
      <c r="F975" s="200"/>
      <c r="G975" s="201"/>
      <c r="H975" s="201"/>
      <c r="I975" s="201"/>
      <c r="J975" s="201"/>
      <c r="K975" s="200"/>
      <c r="L975" s="201"/>
      <c r="M975" s="201"/>
      <c r="N975" s="201"/>
      <c r="O975" s="201"/>
      <c r="P975" s="200"/>
      <c r="Q975" s="201"/>
      <c r="R975" s="201"/>
      <c r="S975" s="201"/>
      <c r="T975" s="201"/>
      <c r="U975" s="200"/>
      <c r="V975" s="201"/>
      <c r="W975" s="201"/>
      <c r="X975" s="201"/>
      <c r="Y975" s="201"/>
      <c r="Z975" s="200"/>
      <c r="AA975" s="201"/>
      <c r="AB975" s="201"/>
      <c r="AC975" s="201"/>
      <c r="AD975" s="201"/>
      <c r="AE975" s="200"/>
      <c r="AF975" s="201"/>
      <c r="AG975" s="201"/>
      <c r="AH975" s="201"/>
      <c r="AI975" s="201"/>
      <c r="AJ975" s="200"/>
      <c r="AK975" s="201"/>
      <c r="AL975" s="201"/>
      <c r="AM975" s="201"/>
      <c r="AN975" s="201"/>
      <c r="AO975" s="202"/>
    </row>
    <row r="976" spans="1:41" s="30" customFormat="1" ht="19" customHeight="1">
      <c r="A976" s="198"/>
      <c r="B976" s="198"/>
      <c r="C976" s="198"/>
      <c r="D976" s="198"/>
      <c r="E976" s="199"/>
      <c r="F976" s="200"/>
      <c r="G976" s="201"/>
      <c r="H976" s="201"/>
      <c r="I976" s="201"/>
      <c r="J976" s="201"/>
      <c r="K976" s="200"/>
      <c r="L976" s="201"/>
      <c r="M976" s="201"/>
      <c r="N976" s="201"/>
      <c r="O976" s="201"/>
      <c r="P976" s="200"/>
      <c r="Q976" s="201"/>
      <c r="R976" s="201"/>
      <c r="S976" s="201"/>
      <c r="T976" s="201"/>
      <c r="U976" s="200"/>
      <c r="V976" s="201"/>
      <c r="W976" s="201"/>
      <c r="X976" s="201"/>
      <c r="Y976" s="201"/>
      <c r="Z976" s="200"/>
      <c r="AA976" s="201"/>
      <c r="AB976" s="201"/>
      <c r="AC976" s="201"/>
      <c r="AD976" s="201"/>
      <c r="AE976" s="200"/>
      <c r="AF976" s="201"/>
      <c r="AG976" s="201"/>
      <c r="AH976" s="201"/>
      <c r="AI976" s="201"/>
      <c r="AJ976" s="200"/>
      <c r="AK976" s="201"/>
      <c r="AL976" s="201"/>
      <c r="AM976" s="201"/>
      <c r="AN976" s="201"/>
      <c r="AO976" s="202"/>
    </row>
    <row r="977" spans="1:41" s="30" customFormat="1" ht="19" customHeight="1">
      <c r="A977" s="198"/>
      <c r="B977" s="198"/>
      <c r="C977" s="198"/>
      <c r="D977" s="198"/>
      <c r="E977" s="199"/>
      <c r="F977" s="200"/>
      <c r="G977" s="201"/>
      <c r="H977" s="201"/>
      <c r="I977" s="201"/>
      <c r="J977" s="201"/>
      <c r="K977" s="200"/>
      <c r="L977" s="201"/>
      <c r="M977" s="201"/>
      <c r="N977" s="201"/>
      <c r="O977" s="201"/>
      <c r="P977" s="200"/>
      <c r="Q977" s="201"/>
      <c r="R977" s="201"/>
      <c r="S977" s="201"/>
      <c r="T977" s="201"/>
      <c r="U977" s="200"/>
      <c r="V977" s="201"/>
      <c r="W977" s="201"/>
      <c r="X977" s="201"/>
      <c r="Y977" s="201"/>
      <c r="Z977" s="200"/>
      <c r="AA977" s="201"/>
      <c r="AB977" s="201"/>
      <c r="AC977" s="201"/>
      <c r="AD977" s="201"/>
      <c r="AE977" s="200"/>
      <c r="AF977" s="201"/>
      <c r="AG977" s="201"/>
      <c r="AH977" s="201"/>
      <c r="AI977" s="201"/>
      <c r="AJ977" s="200"/>
      <c r="AK977" s="201"/>
      <c r="AL977" s="201"/>
      <c r="AM977" s="201"/>
      <c r="AN977" s="201"/>
      <c r="AO977" s="202"/>
    </row>
    <row r="978" spans="1:41" s="30" customFormat="1" ht="19" customHeight="1">
      <c r="A978" s="198"/>
      <c r="B978" s="198"/>
      <c r="C978" s="198"/>
      <c r="D978" s="198"/>
      <c r="E978" s="199"/>
      <c r="F978" s="200"/>
      <c r="G978" s="201"/>
      <c r="H978" s="201"/>
      <c r="I978" s="201"/>
      <c r="J978" s="201"/>
      <c r="K978" s="200"/>
      <c r="L978" s="201"/>
      <c r="M978" s="201"/>
      <c r="N978" s="201"/>
      <c r="O978" s="201"/>
      <c r="P978" s="200"/>
      <c r="Q978" s="201"/>
      <c r="R978" s="201"/>
      <c r="S978" s="201"/>
      <c r="T978" s="201"/>
      <c r="U978" s="200"/>
      <c r="V978" s="201"/>
      <c r="W978" s="201"/>
      <c r="X978" s="201"/>
      <c r="Y978" s="201"/>
      <c r="Z978" s="200"/>
      <c r="AA978" s="201"/>
      <c r="AB978" s="201"/>
      <c r="AC978" s="201"/>
      <c r="AD978" s="201"/>
      <c r="AE978" s="200"/>
      <c r="AF978" s="201"/>
      <c r="AG978" s="201"/>
      <c r="AH978" s="201"/>
      <c r="AI978" s="201"/>
      <c r="AJ978" s="200"/>
      <c r="AK978" s="201"/>
      <c r="AL978" s="201"/>
      <c r="AM978" s="201"/>
      <c r="AN978" s="201"/>
      <c r="AO978" s="202"/>
    </row>
    <row r="979" spans="1:41" s="30" customFormat="1" ht="19" customHeight="1">
      <c r="A979" s="198"/>
      <c r="B979" s="198"/>
      <c r="C979" s="198"/>
      <c r="D979" s="198"/>
      <c r="E979" s="199"/>
      <c r="F979" s="200"/>
      <c r="G979" s="201"/>
      <c r="H979" s="201"/>
      <c r="I979" s="201"/>
      <c r="J979" s="201"/>
      <c r="K979" s="200"/>
      <c r="L979" s="201"/>
      <c r="M979" s="201"/>
      <c r="N979" s="201"/>
      <c r="O979" s="201"/>
      <c r="P979" s="200"/>
      <c r="Q979" s="201"/>
      <c r="R979" s="201"/>
      <c r="S979" s="201"/>
      <c r="T979" s="201"/>
      <c r="U979" s="200"/>
      <c r="V979" s="201"/>
      <c r="W979" s="201"/>
      <c r="X979" s="201"/>
      <c r="Y979" s="201"/>
      <c r="Z979" s="200"/>
      <c r="AA979" s="201"/>
      <c r="AB979" s="201"/>
      <c r="AC979" s="201"/>
      <c r="AD979" s="201"/>
      <c r="AE979" s="200"/>
      <c r="AF979" s="201"/>
      <c r="AG979" s="201"/>
      <c r="AH979" s="201"/>
      <c r="AI979" s="201"/>
      <c r="AJ979" s="200"/>
      <c r="AK979" s="201"/>
      <c r="AL979" s="201"/>
      <c r="AM979" s="201"/>
      <c r="AN979" s="201"/>
      <c r="AO979" s="202"/>
    </row>
    <row r="980" spans="1:41" s="30" customFormat="1" ht="19" customHeight="1">
      <c r="A980" s="198"/>
      <c r="B980" s="198"/>
      <c r="C980" s="198"/>
      <c r="D980" s="198"/>
      <c r="E980" s="199"/>
      <c r="F980" s="200"/>
      <c r="G980" s="201"/>
      <c r="H980" s="201"/>
      <c r="I980" s="201"/>
      <c r="J980" s="201"/>
      <c r="K980" s="200"/>
      <c r="L980" s="201"/>
      <c r="M980" s="201"/>
      <c r="N980" s="201"/>
      <c r="O980" s="201"/>
      <c r="P980" s="200"/>
      <c r="Q980" s="201"/>
      <c r="R980" s="201"/>
      <c r="S980" s="201"/>
      <c r="T980" s="201"/>
      <c r="U980" s="200"/>
      <c r="V980" s="201"/>
      <c r="W980" s="201"/>
      <c r="X980" s="201"/>
      <c r="Y980" s="201"/>
      <c r="Z980" s="200"/>
      <c r="AA980" s="201"/>
      <c r="AB980" s="201"/>
      <c r="AC980" s="201"/>
      <c r="AD980" s="201"/>
      <c r="AE980" s="200"/>
      <c r="AF980" s="201"/>
      <c r="AG980" s="201"/>
      <c r="AH980" s="201"/>
      <c r="AI980" s="201"/>
      <c r="AJ980" s="200"/>
      <c r="AK980" s="201"/>
      <c r="AL980" s="201"/>
      <c r="AM980" s="201"/>
      <c r="AN980" s="201"/>
      <c r="AO980" s="202"/>
    </row>
    <row r="981" spans="1:41" s="30" customFormat="1" ht="19" customHeight="1">
      <c r="A981" s="198"/>
      <c r="B981" s="198"/>
      <c r="C981" s="198"/>
      <c r="D981" s="198"/>
      <c r="E981" s="199"/>
      <c r="F981" s="200"/>
      <c r="G981" s="201"/>
      <c r="H981" s="201"/>
      <c r="I981" s="201"/>
      <c r="J981" s="201"/>
      <c r="K981" s="200"/>
      <c r="L981" s="201"/>
      <c r="M981" s="201"/>
      <c r="N981" s="201"/>
      <c r="O981" s="201"/>
      <c r="P981" s="200"/>
      <c r="Q981" s="201"/>
      <c r="R981" s="201"/>
      <c r="S981" s="201"/>
      <c r="T981" s="201"/>
      <c r="U981" s="200"/>
      <c r="V981" s="201"/>
      <c r="W981" s="201"/>
      <c r="X981" s="201"/>
      <c r="Y981" s="201"/>
      <c r="Z981" s="200"/>
      <c r="AA981" s="201"/>
      <c r="AB981" s="201"/>
      <c r="AC981" s="201"/>
      <c r="AD981" s="201"/>
      <c r="AE981" s="200"/>
      <c r="AF981" s="201"/>
      <c r="AG981" s="201"/>
      <c r="AH981" s="201"/>
      <c r="AI981" s="201"/>
      <c r="AJ981" s="200"/>
      <c r="AK981" s="201"/>
      <c r="AL981" s="201"/>
      <c r="AM981" s="201"/>
      <c r="AN981" s="201"/>
      <c r="AO981" s="202"/>
    </row>
    <row r="982" spans="1:41" s="30" customFormat="1" ht="19" customHeight="1">
      <c r="A982" s="198"/>
      <c r="B982" s="198"/>
      <c r="C982" s="198"/>
      <c r="D982" s="198"/>
      <c r="E982" s="199"/>
      <c r="F982" s="200"/>
      <c r="G982" s="201"/>
      <c r="H982" s="201"/>
      <c r="I982" s="201"/>
      <c r="J982" s="201"/>
      <c r="K982" s="200"/>
      <c r="L982" s="201"/>
      <c r="M982" s="201"/>
      <c r="N982" s="201"/>
      <c r="O982" s="201"/>
      <c r="P982" s="200"/>
      <c r="Q982" s="201"/>
      <c r="R982" s="201"/>
      <c r="S982" s="201"/>
      <c r="T982" s="201"/>
      <c r="U982" s="200"/>
      <c r="V982" s="201"/>
      <c r="W982" s="201"/>
      <c r="X982" s="201"/>
      <c r="Y982" s="201"/>
      <c r="Z982" s="200"/>
      <c r="AA982" s="201"/>
      <c r="AB982" s="201"/>
      <c r="AC982" s="201"/>
      <c r="AD982" s="201"/>
      <c r="AE982" s="200"/>
      <c r="AF982" s="201"/>
      <c r="AG982" s="201"/>
      <c r="AH982" s="201"/>
      <c r="AI982" s="201"/>
      <c r="AJ982" s="200"/>
      <c r="AK982" s="201"/>
      <c r="AL982" s="201"/>
      <c r="AM982" s="201"/>
      <c r="AN982" s="201"/>
      <c r="AO982" s="202"/>
    </row>
    <row r="983" spans="1:41" s="30" customFormat="1" ht="19" customHeight="1">
      <c r="A983" s="198"/>
      <c r="B983" s="198"/>
      <c r="C983" s="198"/>
      <c r="D983" s="198"/>
      <c r="E983" s="199"/>
      <c r="F983" s="200"/>
      <c r="G983" s="201"/>
      <c r="H983" s="201"/>
      <c r="I983" s="201"/>
      <c r="J983" s="201"/>
      <c r="K983" s="200"/>
      <c r="L983" s="201"/>
      <c r="M983" s="201"/>
      <c r="N983" s="201"/>
      <c r="O983" s="201"/>
      <c r="P983" s="200"/>
      <c r="Q983" s="201"/>
      <c r="R983" s="201"/>
      <c r="S983" s="201"/>
      <c r="T983" s="201"/>
      <c r="U983" s="200"/>
      <c r="V983" s="201"/>
      <c r="W983" s="201"/>
      <c r="X983" s="201"/>
      <c r="Y983" s="201"/>
      <c r="Z983" s="200"/>
      <c r="AA983" s="201"/>
      <c r="AB983" s="201"/>
      <c r="AC983" s="201"/>
      <c r="AD983" s="201"/>
      <c r="AE983" s="200"/>
      <c r="AF983" s="201"/>
      <c r="AG983" s="201"/>
      <c r="AH983" s="201"/>
      <c r="AI983" s="201"/>
      <c r="AJ983" s="200"/>
      <c r="AK983" s="201"/>
      <c r="AL983" s="201"/>
      <c r="AM983" s="201"/>
      <c r="AN983" s="201"/>
      <c r="AO983" s="202"/>
    </row>
    <row r="984" spans="1:41" s="30" customFormat="1" ht="19" customHeight="1">
      <c r="A984" s="198"/>
      <c r="B984" s="198"/>
      <c r="C984" s="198"/>
      <c r="D984" s="198"/>
      <c r="E984" s="199"/>
      <c r="F984" s="200"/>
      <c r="G984" s="201"/>
      <c r="H984" s="201"/>
      <c r="I984" s="201"/>
      <c r="J984" s="201"/>
      <c r="K984" s="200"/>
      <c r="L984" s="201"/>
      <c r="M984" s="201"/>
      <c r="N984" s="201"/>
      <c r="O984" s="201"/>
      <c r="P984" s="200"/>
      <c r="Q984" s="201"/>
      <c r="R984" s="201"/>
      <c r="S984" s="201"/>
      <c r="T984" s="201"/>
      <c r="U984" s="200"/>
      <c r="V984" s="201"/>
      <c r="W984" s="201"/>
      <c r="X984" s="201"/>
      <c r="Y984" s="201"/>
      <c r="Z984" s="200"/>
      <c r="AA984" s="201"/>
      <c r="AB984" s="201"/>
      <c r="AC984" s="201"/>
      <c r="AD984" s="201"/>
      <c r="AE984" s="200"/>
      <c r="AF984" s="201"/>
      <c r="AG984" s="201"/>
      <c r="AH984" s="201"/>
      <c r="AI984" s="201"/>
      <c r="AJ984" s="200"/>
      <c r="AK984" s="201"/>
      <c r="AL984" s="201"/>
      <c r="AM984" s="201"/>
      <c r="AN984" s="201"/>
      <c r="AO984" s="202"/>
    </row>
    <row r="985" spans="1:41" s="30" customFormat="1" ht="19" customHeight="1">
      <c r="A985" s="198"/>
      <c r="B985" s="198"/>
      <c r="C985" s="198"/>
      <c r="D985" s="198"/>
      <c r="E985" s="199"/>
      <c r="F985" s="200"/>
      <c r="G985" s="201"/>
      <c r="H985" s="201"/>
      <c r="I985" s="201"/>
      <c r="J985" s="201"/>
      <c r="K985" s="200"/>
      <c r="L985" s="201"/>
      <c r="M985" s="201"/>
      <c r="N985" s="201"/>
      <c r="O985" s="201"/>
      <c r="P985" s="200"/>
      <c r="Q985" s="201"/>
      <c r="R985" s="201"/>
      <c r="S985" s="201"/>
      <c r="T985" s="201"/>
      <c r="U985" s="200"/>
      <c r="V985" s="201"/>
      <c r="W985" s="201"/>
      <c r="X985" s="201"/>
      <c r="Y985" s="201"/>
      <c r="Z985" s="200"/>
      <c r="AA985" s="201"/>
      <c r="AB985" s="201"/>
      <c r="AC985" s="201"/>
      <c r="AD985" s="201"/>
      <c r="AE985" s="200"/>
      <c r="AF985" s="201"/>
      <c r="AG985" s="201"/>
      <c r="AH985" s="201"/>
      <c r="AI985" s="201"/>
      <c r="AJ985" s="200"/>
      <c r="AK985" s="201"/>
      <c r="AL985" s="201"/>
      <c r="AM985" s="201"/>
      <c r="AN985" s="201"/>
      <c r="AO985" s="202"/>
    </row>
    <row r="986" spans="1:41" s="30" customFormat="1" ht="19" customHeight="1">
      <c r="A986" s="198"/>
      <c r="B986" s="198"/>
      <c r="C986" s="198"/>
      <c r="D986" s="198"/>
      <c r="E986" s="199"/>
      <c r="F986" s="200"/>
      <c r="G986" s="201"/>
      <c r="H986" s="201"/>
      <c r="I986" s="201"/>
      <c r="J986" s="201"/>
      <c r="K986" s="200"/>
      <c r="L986" s="201"/>
      <c r="M986" s="201"/>
      <c r="N986" s="201"/>
      <c r="O986" s="201"/>
      <c r="P986" s="200"/>
      <c r="Q986" s="201"/>
      <c r="R986" s="201"/>
      <c r="S986" s="201"/>
      <c r="T986" s="201"/>
      <c r="U986" s="200"/>
      <c r="V986" s="201"/>
      <c r="W986" s="201"/>
      <c r="X986" s="201"/>
      <c r="Y986" s="201"/>
      <c r="Z986" s="200"/>
      <c r="AA986" s="201"/>
      <c r="AB986" s="201"/>
      <c r="AC986" s="201"/>
      <c r="AD986" s="201"/>
      <c r="AE986" s="200"/>
      <c r="AF986" s="201"/>
      <c r="AG986" s="201"/>
      <c r="AH986" s="201"/>
      <c r="AI986" s="201"/>
      <c r="AJ986" s="200"/>
      <c r="AK986" s="201"/>
      <c r="AL986" s="201"/>
      <c r="AM986" s="201"/>
      <c r="AN986" s="201"/>
      <c r="AO986" s="202"/>
    </row>
    <row r="987" spans="1:41" s="30" customFormat="1" ht="19" customHeight="1">
      <c r="A987" s="198"/>
      <c r="B987" s="198"/>
      <c r="C987" s="198"/>
      <c r="D987" s="198"/>
      <c r="E987" s="199"/>
      <c r="F987" s="200"/>
      <c r="G987" s="201"/>
      <c r="H987" s="201"/>
      <c r="I987" s="201"/>
      <c r="J987" s="201"/>
      <c r="K987" s="200"/>
      <c r="L987" s="201"/>
      <c r="M987" s="201"/>
      <c r="N987" s="201"/>
      <c r="O987" s="201"/>
      <c r="P987" s="200"/>
      <c r="Q987" s="201"/>
      <c r="R987" s="201"/>
      <c r="S987" s="201"/>
      <c r="T987" s="201"/>
      <c r="U987" s="200"/>
      <c r="V987" s="201"/>
      <c r="W987" s="201"/>
      <c r="X987" s="201"/>
      <c r="Y987" s="201"/>
      <c r="Z987" s="200"/>
      <c r="AA987" s="201"/>
      <c r="AB987" s="201"/>
      <c r="AC987" s="201"/>
      <c r="AD987" s="201"/>
      <c r="AE987" s="200"/>
      <c r="AF987" s="201"/>
      <c r="AG987" s="201"/>
      <c r="AH987" s="201"/>
      <c r="AI987" s="201"/>
      <c r="AJ987" s="200"/>
      <c r="AK987" s="201"/>
      <c r="AL987" s="201"/>
      <c r="AM987" s="201"/>
      <c r="AN987" s="201"/>
      <c r="AO987" s="202"/>
    </row>
    <row r="988" spans="1:41" s="30" customFormat="1" ht="19" customHeight="1">
      <c r="A988" s="198"/>
      <c r="B988" s="198"/>
      <c r="C988" s="198"/>
      <c r="D988" s="198"/>
      <c r="E988" s="199"/>
      <c r="F988" s="200"/>
      <c r="G988" s="201"/>
      <c r="H988" s="201"/>
      <c r="I988" s="201"/>
      <c r="J988" s="201"/>
      <c r="K988" s="200"/>
      <c r="L988" s="201"/>
      <c r="M988" s="201"/>
      <c r="N988" s="201"/>
      <c r="O988" s="201"/>
      <c r="P988" s="200"/>
      <c r="Q988" s="201"/>
      <c r="R988" s="201"/>
      <c r="S988" s="201"/>
      <c r="T988" s="201"/>
      <c r="U988" s="200"/>
      <c r="V988" s="201"/>
      <c r="W988" s="201"/>
      <c r="X988" s="201"/>
      <c r="Y988" s="201"/>
      <c r="Z988" s="200"/>
      <c r="AA988" s="201"/>
      <c r="AB988" s="201"/>
      <c r="AC988" s="201"/>
      <c r="AD988" s="201"/>
      <c r="AE988" s="200"/>
      <c r="AF988" s="201"/>
      <c r="AG988" s="201"/>
      <c r="AH988" s="201"/>
      <c r="AI988" s="201"/>
      <c r="AJ988" s="200"/>
      <c r="AK988" s="201"/>
      <c r="AL988" s="201"/>
      <c r="AM988" s="201"/>
      <c r="AN988" s="201"/>
      <c r="AO988" s="202"/>
    </row>
    <row r="989" spans="1:41" s="30" customFormat="1" ht="19" customHeight="1">
      <c r="A989" s="198"/>
      <c r="B989" s="198"/>
      <c r="C989" s="198"/>
      <c r="D989" s="198"/>
      <c r="E989" s="199"/>
      <c r="F989" s="200"/>
      <c r="G989" s="201"/>
      <c r="H989" s="201"/>
      <c r="I989" s="201"/>
      <c r="J989" s="201"/>
      <c r="K989" s="200"/>
      <c r="L989" s="201"/>
      <c r="M989" s="201"/>
      <c r="N989" s="201"/>
      <c r="O989" s="201"/>
      <c r="P989" s="200"/>
      <c r="Q989" s="201"/>
      <c r="R989" s="201"/>
      <c r="S989" s="201"/>
      <c r="T989" s="201"/>
      <c r="U989" s="200"/>
      <c r="V989" s="201"/>
      <c r="W989" s="201"/>
      <c r="X989" s="201"/>
      <c r="Y989" s="201"/>
      <c r="Z989" s="200"/>
      <c r="AA989" s="201"/>
      <c r="AB989" s="201"/>
      <c r="AC989" s="201"/>
      <c r="AD989" s="201"/>
      <c r="AE989" s="200"/>
      <c r="AF989" s="201"/>
      <c r="AG989" s="201"/>
      <c r="AH989" s="201"/>
      <c r="AI989" s="201"/>
      <c r="AJ989" s="200"/>
      <c r="AK989" s="201"/>
      <c r="AL989" s="201"/>
      <c r="AM989" s="201"/>
      <c r="AN989" s="201"/>
      <c r="AO989" s="202"/>
    </row>
    <row r="990" spans="1:41" s="30" customFormat="1" ht="19" customHeight="1">
      <c r="A990" s="198"/>
      <c r="B990" s="198"/>
      <c r="C990" s="198"/>
      <c r="D990" s="198"/>
      <c r="E990" s="199"/>
      <c r="F990" s="200"/>
      <c r="G990" s="201"/>
      <c r="H990" s="201"/>
      <c r="I990" s="201"/>
      <c r="J990" s="201"/>
      <c r="K990" s="200"/>
      <c r="L990" s="201"/>
      <c r="M990" s="201"/>
      <c r="N990" s="201"/>
      <c r="O990" s="201"/>
      <c r="P990" s="200"/>
      <c r="Q990" s="201"/>
      <c r="R990" s="201"/>
      <c r="S990" s="201"/>
      <c r="T990" s="201"/>
      <c r="U990" s="200"/>
      <c r="V990" s="201"/>
      <c r="W990" s="201"/>
      <c r="X990" s="201"/>
      <c r="Y990" s="201"/>
      <c r="Z990" s="200"/>
      <c r="AA990" s="201"/>
      <c r="AB990" s="201"/>
      <c r="AC990" s="201"/>
      <c r="AD990" s="201"/>
      <c r="AE990" s="200"/>
      <c r="AF990" s="201"/>
      <c r="AG990" s="201"/>
      <c r="AH990" s="201"/>
      <c r="AI990" s="201"/>
      <c r="AJ990" s="200"/>
      <c r="AK990" s="201"/>
      <c r="AL990" s="201"/>
      <c r="AM990" s="201"/>
      <c r="AN990" s="201"/>
      <c r="AO990" s="202"/>
    </row>
    <row r="991" spans="1:41" s="30" customFormat="1" ht="19" customHeight="1">
      <c r="A991" s="198"/>
      <c r="B991" s="198"/>
      <c r="C991" s="198"/>
      <c r="D991" s="198"/>
      <c r="E991" s="199"/>
      <c r="F991" s="200"/>
      <c r="G991" s="201"/>
      <c r="H991" s="201"/>
      <c r="I991" s="201"/>
      <c r="J991" s="201"/>
      <c r="K991" s="200"/>
      <c r="L991" s="201"/>
      <c r="M991" s="201"/>
      <c r="N991" s="201"/>
      <c r="O991" s="201"/>
      <c r="P991" s="200"/>
      <c r="Q991" s="201"/>
      <c r="R991" s="201"/>
      <c r="S991" s="201"/>
      <c r="T991" s="201"/>
      <c r="U991" s="200"/>
      <c r="V991" s="201"/>
      <c r="W991" s="201"/>
      <c r="X991" s="201"/>
      <c r="Y991" s="201"/>
      <c r="Z991" s="200"/>
      <c r="AA991" s="201"/>
      <c r="AB991" s="201"/>
      <c r="AC991" s="201"/>
      <c r="AD991" s="201"/>
      <c r="AE991" s="200"/>
      <c r="AF991" s="201"/>
      <c r="AG991" s="201"/>
      <c r="AH991" s="201"/>
      <c r="AI991" s="201"/>
      <c r="AJ991" s="200"/>
      <c r="AK991" s="201"/>
      <c r="AL991" s="201"/>
      <c r="AM991" s="201"/>
      <c r="AN991" s="201"/>
      <c r="AO991" s="202"/>
    </row>
    <row r="992" spans="1:41" s="30" customFormat="1" ht="19" customHeight="1">
      <c r="A992" s="198"/>
      <c r="B992" s="198"/>
      <c r="C992" s="198"/>
      <c r="D992" s="198"/>
      <c r="E992" s="199"/>
      <c r="F992" s="200"/>
      <c r="G992" s="201"/>
      <c r="H992" s="201"/>
      <c r="I992" s="201"/>
      <c r="J992" s="201"/>
      <c r="K992" s="200"/>
      <c r="L992" s="201"/>
      <c r="M992" s="201"/>
      <c r="N992" s="201"/>
      <c r="O992" s="201"/>
      <c r="P992" s="200"/>
      <c r="Q992" s="201"/>
      <c r="R992" s="201"/>
      <c r="S992" s="201"/>
      <c r="T992" s="201"/>
      <c r="U992" s="200"/>
      <c r="V992" s="201"/>
      <c r="W992" s="201"/>
      <c r="X992" s="201"/>
      <c r="Y992" s="201"/>
      <c r="Z992" s="200"/>
      <c r="AA992" s="201"/>
      <c r="AB992" s="201"/>
      <c r="AC992" s="201"/>
      <c r="AD992" s="201"/>
      <c r="AE992" s="200"/>
      <c r="AF992" s="201"/>
      <c r="AG992" s="201"/>
      <c r="AH992" s="201"/>
      <c r="AI992" s="201"/>
      <c r="AJ992" s="200"/>
      <c r="AK992" s="201"/>
      <c r="AL992" s="201"/>
      <c r="AM992" s="201"/>
      <c r="AN992" s="201"/>
      <c r="AO992" s="202"/>
    </row>
    <row r="993" spans="1:41" s="30" customFormat="1" ht="19" customHeight="1">
      <c r="A993" s="198"/>
      <c r="B993" s="198"/>
      <c r="C993" s="198"/>
      <c r="D993" s="198"/>
      <c r="E993" s="199"/>
      <c r="F993" s="200"/>
      <c r="G993" s="201"/>
      <c r="H993" s="201"/>
      <c r="I993" s="201"/>
      <c r="J993" s="201"/>
      <c r="K993" s="200"/>
      <c r="L993" s="201"/>
      <c r="M993" s="201"/>
      <c r="N993" s="201"/>
      <c r="O993" s="201"/>
      <c r="P993" s="200"/>
      <c r="Q993" s="201"/>
      <c r="R993" s="201"/>
      <c r="S993" s="201"/>
      <c r="T993" s="201"/>
      <c r="U993" s="200"/>
      <c r="V993" s="201"/>
      <c r="W993" s="201"/>
      <c r="X993" s="201"/>
      <c r="Y993" s="201"/>
      <c r="Z993" s="200"/>
      <c r="AA993" s="201"/>
      <c r="AB993" s="201"/>
      <c r="AC993" s="201"/>
      <c r="AD993" s="201"/>
      <c r="AE993" s="200"/>
      <c r="AF993" s="201"/>
      <c r="AG993" s="201"/>
      <c r="AH993" s="201"/>
      <c r="AI993" s="201"/>
      <c r="AJ993" s="200"/>
      <c r="AK993" s="201"/>
      <c r="AL993" s="201"/>
      <c r="AM993" s="201"/>
      <c r="AN993" s="201"/>
      <c r="AO993" s="202"/>
    </row>
    <row r="994" spans="1:41" s="30" customFormat="1" ht="19" customHeight="1">
      <c r="A994" s="198"/>
      <c r="B994" s="198"/>
      <c r="C994" s="198"/>
      <c r="D994" s="198"/>
      <c r="E994" s="199"/>
      <c r="F994" s="200"/>
      <c r="G994" s="201"/>
      <c r="H994" s="201"/>
      <c r="I994" s="201"/>
      <c r="J994" s="201"/>
      <c r="K994" s="200"/>
      <c r="L994" s="201"/>
      <c r="M994" s="201"/>
      <c r="N994" s="201"/>
      <c r="O994" s="201"/>
      <c r="P994" s="200"/>
      <c r="Q994" s="201"/>
      <c r="R994" s="201"/>
      <c r="S994" s="201"/>
      <c r="T994" s="201"/>
      <c r="U994" s="200"/>
      <c r="V994" s="201"/>
      <c r="W994" s="201"/>
      <c r="X994" s="201"/>
      <c r="Y994" s="201"/>
      <c r="Z994" s="200"/>
      <c r="AA994" s="201"/>
      <c r="AB994" s="201"/>
      <c r="AC994" s="201"/>
      <c r="AD994" s="201"/>
      <c r="AE994" s="200"/>
      <c r="AF994" s="201"/>
      <c r="AG994" s="201"/>
      <c r="AH994" s="201"/>
      <c r="AI994" s="201"/>
      <c r="AJ994" s="200"/>
      <c r="AK994" s="201"/>
      <c r="AL994" s="201"/>
      <c r="AM994" s="201"/>
      <c r="AN994" s="201"/>
      <c r="AO994" s="202"/>
    </row>
    <row r="995" spans="1:41" s="30" customFormat="1" ht="19" customHeight="1">
      <c r="A995" s="198"/>
      <c r="B995" s="198"/>
      <c r="C995" s="198"/>
      <c r="D995" s="198"/>
      <c r="E995" s="199"/>
      <c r="F995" s="200"/>
      <c r="G995" s="201"/>
      <c r="H995" s="201"/>
      <c r="I995" s="201"/>
      <c r="J995" s="201"/>
      <c r="K995" s="200"/>
      <c r="L995" s="201"/>
      <c r="M995" s="201"/>
      <c r="N995" s="201"/>
      <c r="O995" s="201"/>
      <c r="P995" s="200"/>
      <c r="Q995" s="201"/>
      <c r="R995" s="201"/>
      <c r="S995" s="201"/>
      <c r="T995" s="201"/>
      <c r="U995" s="200"/>
      <c r="V995" s="201"/>
      <c r="W995" s="201"/>
      <c r="X995" s="201"/>
      <c r="Y995" s="201"/>
      <c r="Z995" s="200"/>
      <c r="AA995" s="201"/>
      <c r="AB995" s="201"/>
      <c r="AC995" s="201"/>
      <c r="AD995" s="201"/>
      <c r="AE995" s="200"/>
      <c r="AF995" s="201"/>
      <c r="AG995" s="201"/>
      <c r="AH995" s="201"/>
      <c r="AI995" s="201"/>
      <c r="AJ995" s="200"/>
      <c r="AK995" s="201"/>
      <c r="AL995" s="201"/>
      <c r="AM995" s="201"/>
      <c r="AN995" s="201"/>
      <c r="AO995" s="202"/>
    </row>
    <row r="996" spans="1:41" s="30" customFormat="1" ht="19" customHeight="1">
      <c r="A996" s="198"/>
      <c r="B996" s="198"/>
      <c r="C996" s="198"/>
      <c r="D996" s="198"/>
      <c r="E996" s="199"/>
      <c r="F996" s="200"/>
      <c r="G996" s="201"/>
      <c r="H996" s="201"/>
      <c r="I996" s="201"/>
      <c r="J996" s="201"/>
      <c r="K996" s="200"/>
      <c r="L996" s="201"/>
      <c r="M996" s="201"/>
      <c r="N996" s="201"/>
      <c r="O996" s="201"/>
      <c r="P996" s="200"/>
      <c r="Q996" s="201"/>
      <c r="R996" s="201"/>
      <c r="S996" s="201"/>
      <c r="T996" s="201"/>
      <c r="U996" s="200"/>
      <c r="V996" s="201"/>
      <c r="W996" s="201"/>
      <c r="X996" s="201"/>
      <c r="Y996" s="201"/>
      <c r="Z996" s="200"/>
      <c r="AA996" s="201"/>
      <c r="AB996" s="201"/>
      <c r="AC996" s="201"/>
      <c r="AD996" s="201"/>
      <c r="AE996" s="200"/>
      <c r="AF996" s="201"/>
      <c r="AG996" s="201"/>
      <c r="AH996" s="201"/>
      <c r="AI996" s="201"/>
      <c r="AJ996" s="200"/>
      <c r="AK996" s="201"/>
      <c r="AL996" s="201"/>
      <c r="AM996" s="201"/>
      <c r="AN996" s="201"/>
      <c r="AO996" s="202"/>
    </row>
    <row r="997" spans="1:41" s="30" customFormat="1" ht="19" customHeight="1">
      <c r="A997" s="198"/>
      <c r="B997" s="198"/>
      <c r="C997" s="198"/>
      <c r="D997" s="198"/>
      <c r="E997" s="199"/>
      <c r="F997" s="200"/>
      <c r="G997" s="201"/>
      <c r="H997" s="201"/>
      <c r="I997" s="201"/>
      <c r="J997" s="201"/>
      <c r="K997" s="200"/>
      <c r="L997" s="201"/>
      <c r="M997" s="201"/>
      <c r="N997" s="201"/>
      <c r="O997" s="201"/>
      <c r="P997" s="200"/>
      <c r="Q997" s="201"/>
      <c r="R997" s="201"/>
      <c r="S997" s="201"/>
      <c r="T997" s="201"/>
      <c r="U997" s="200"/>
      <c r="V997" s="201"/>
      <c r="W997" s="201"/>
      <c r="X997" s="201"/>
      <c r="Y997" s="201"/>
      <c r="Z997" s="200"/>
      <c r="AA997" s="201"/>
      <c r="AB997" s="201"/>
      <c r="AC997" s="201"/>
      <c r="AD997" s="201"/>
      <c r="AE997" s="200"/>
      <c r="AF997" s="201"/>
      <c r="AG997" s="201"/>
      <c r="AH997" s="201"/>
      <c r="AI997" s="201"/>
      <c r="AJ997" s="200"/>
      <c r="AK997" s="201"/>
      <c r="AL997" s="201"/>
      <c r="AM997" s="201"/>
      <c r="AN997" s="201"/>
      <c r="AO997" s="202"/>
    </row>
    <row r="998" spans="1:41" s="30" customFormat="1" ht="19" customHeight="1">
      <c r="A998" s="198"/>
      <c r="B998" s="198"/>
      <c r="C998" s="198"/>
      <c r="D998" s="198"/>
      <c r="E998" s="199"/>
      <c r="F998" s="200"/>
      <c r="G998" s="201"/>
      <c r="H998" s="201"/>
      <c r="I998" s="201"/>
      <c r="J998" s="201"/>
      <c r="K998" s="200"/>
      <c r="L998" s="201"/>
      <c r="M998" s="201"/>
      <c r="N998" s="201"/>
      <c r="O998" s="201"/>
      <c r="P998" s="200"/>
      <c r="Q998" s="201"/>
      <c r="R998" s="201"/>
      <c r="S998" s="201"/>
      <c r="T998" s="201"/>
      <c r="U998" s="200"/>
      <c r="V998" s="201"/>
      <c r="W998" s="201"/>
      <c r="X998" s="201"/>
      <c r="Y998" s="201"/>
      <c r="Z998" s="200"/>
      <c r="AA998" s="201"/>
      <c r="AB998" s="201"/>
      <c r="AC998" s="201"/>
      <c r="AD998" s="201"/>
      <c r="AE998" s="200"/>
      <c r="AF998" s="201"/>
      <c r="AG998" s="201"/>
      <c r="AH998" s="201"/>
      <c r="AI998" s="201"/>
      <c r="AJ998" s="200"/>
      <c r="AK998" s="201"/>
      <c r="AL998" s="201"/>
      <c r="AM998" s="201"/>
      <c r="AN998" s="201"/>
      <c r="AO998" s="202"/>
    </row>
    <row r="999" spans="1:41" s="30" customFormat="1" ht="19" customHeight="1">
      <c r="A999" s="198"/>
      <c r="B999" s="198"/>
      <c r="C999" s="198"/>
      <c r="D999" s="198"/>
      <c r="E999" s="199"/>
      <c r="F999" s="200"/>
      <c r="G999" s="201"/>
      <c r="H999" s="201"/>
      <c r="I999" s="201"/>
      <c r="J999" s="201"/>
      <c r="K999" s="200"/>
      <c r="L999" s="201"/>
      <c r="M999" s="201"/>
      <c r="N999" s="201"/>
      <c r="O999" s="201"/>
      <c r="P999" s="200"/>
      <c r="Q999" s="201"/>
      <c r="R999" s="201"/>
      <c r="S999" s="201"/>
      <c r="T999" s="201"/>
      <c r="U999" s="200"/>
      <c r="V999" s="201"/>
      <c r="W999" s="201"/>
      <c r="X999" s="201"/>
      <c r="Y999" s="201"/>
      <c r="Z999" s="200"/>
      <c r="AA999" s="201"/>
      <c r="AB999" s="201"/>
      <c r="AC999" s="201"/>
      <c r="AD999" s="201"/>
      <c r="AE999" s="200"/>
      <c r="AF999" s="201"/>
      <c r="AG999" s="201"/>
      <c r="AH999" s="201"/>
      <c r="AI999" s="201"/>
      <c r="AJ999" s="200"/>
      <c r="AK999" s="201"/>
      <c r="AL999" s="201"/>
      <c r="AM999" s="201"/>
      <c r="AN999" s="201"/>
      <c r="AO999" s="202"/>
    </row>
    <row r="1000" spans="1:41" s="30" customFormat="1" ht="19" customHeight="1">
      <c r="A1000" s="198"/>
      <c r="B1000" s="198"/>
      <c r="C1000" s="198"/>
      <c r="D1000" s="198"/>
      <c r="E1000" s="199"/>
      <c r="F1000" s="200"/>
      <c r="G1000" s="201"/>
      <c r="H1000" s="201"/>
      <c r="I1000" s="201"/>
      <c r="J1000" s="201"/>
      <c r="K1000" s="200"/>
      <c r="L1000" s="201"/>
      <c r="M1000" s="201"/>
      <c r="N1000" s="201"/>
      <c r="O1000" s="201"/>
      <c r="P1000" s="200"/>
      <c r="Q1000" s="201"/>
      <c r="R1000" s="201"/>
      <c r="S1000" s="201"/>
      <c r="T1000" s="201"/>
      <c r="U1000" s="200"/>
      <c r="V1000" s="201"/>
      <c r="W1000" s="201"/>
      <c r="X1000" s="201"/>
      <c r="Y1000" s="201"/>
      <c r="Z1000" s="200"/>
      <c r="AA1000" s="201"/>
      <c r="AB1000" s="201"/>
      <c r="AC1000" s="201"/>
      <c r="AD1000" s="201"/>
      <c r="AE1000" s="200"/>
      <c r="AF1000" s="201"/>
      <c r="AG1000" s="201"/>
      <c r="AH1000" s="201"/>
      <c r="AI1000" s="201"/>
      <c r="AJ1000" s="200"/>
      <c r="AK1000" s="201"/>
      <c r="AL1000" s="201"/>
      <c r="AM1000" s="201"/>
      <c r="AN1000" s="201"/>
      <c r="AO1000" s="202"/>
    </row>
    <row r="1001" spans="1:41" s="30" customFormat="1" ht="19" customHeight="1">
      <c r="A1001" s="198"/>
      <c r="B1001" s="198"/>
      <c r="C1001" s="198"/>
      <c r="D1001" s="198"/>
      <c r="E1001" s="199"/>
      <c r="F1001" s="200"/>
      <c r="G1001" s="201"/>
      <c r="H1001" s="201"/>
      <c r="I1001" s="201"/>
      <c r="J1001" s="201"/>
      <c r="K1001" s="200"/>
      <c r="L1001" s="201"/>
      <c r="M1001" s="201"/>
      <c r="N1001" s="201"/>
      <c r="O1001" s="201"/>
      <c r="P1001" s="200"/>
      <c r="Q1001" s="201"/>
      <c r="R1001" s="201"/>
      <c r="S1001" s="201"/>
      <c r="T1001" s="201"/>
      <c r="U1001" s="200"/>
      <c r="V1001" s="201"/>
      <c r="W1001" s="201"/>
      <c r="X1001" s="201"/>
      <c r="Y1001" s="201"/>
      <c r="Z1001" s="200"/>
      <c r="AA1001" s="201"/>
      <c r="AB1001" s="201"/>
      <c r="AC1001" s="201"/>
      <c r="AD1001" s="201"/>
      <c r="AE1001" s="200"/>
      <c r="AF1001" s="201"/>
      <c r="AG1001" s="201"/>
      <c r="AH1001" s="201"/>
      <c r="AI1001" s="201"/>
      <c r="AJ1001" s="200"/>
      <c r="AK1001" s="201"/>
      <c r="AL1001" s="201"/>
      <c r="AM1001" s="201"/>
      <c r="AN1001" s="201"/>
      <c r="AO1001" s="202"/>
    </row>
    <row r="1002" spans="1:41" s="30" customFormat="1" ht="19" customHeight="1">
      <c r="A1002" s="198"/>
      <c r="B1002" s="198"/>
      <c r="C1002" s="198"/>
      <c r="D1002" s="198"/>
      <c r="E1002" s="199"/>
      <c r="F1002" s="200"/>
      <c r="G1002" s="201"/>
      <c r="H1002" s="201"/>
      <c r="I1002" s="201"/>
      <c r="J1002" s="201"/>
      <c r="K1002" s="200"/>
      <c r="L1002" s="201"/>
      <c r="M1002" s="201"/>
      <c r="N1002" s="201"/>
      <c r="O1002" s="201"/>
      <c r="P1002" s="200"/>
      <c r="Q1002" s="201"/>
      <c r="R1002" s="201"/>
      <c r="S1002" s="201"/>
      <c r="T1002" s="201"/>
      <c r="U1002" s="200"/>
      <c r="V1002" s="201"/>
      <c r="W1002" s="201"/>
      <c r="X1002" s="201"/>
      <c r="Y1002" s="201"/>
      <c r="Z1002" s="200"/>
      <c r="AA1002" s="201"/>
      <c r="AB1002" s="201"/>
      <c r="AC1002" s="201"/>
      <c r="AD1002" s="201"/>
      <c r="AE1002" s="200"/>
      <c r="AF1002" s="201"/>
      <c r="AG1002" s="201"/>
      <c r="AH1002" s="201"/>
      <c r="AI1002" s="201"/>
      <c r="AJ1002" s="200"/>
      <c r="AK1002" s="201"/>
      <c r="AL1002" s="201"/>
      <c r="AM1002" s="201"/>
      <c r="AN1002" s="201"/>
      <c r="AO1002" s="202"/>
    </row>
    <row r="1003" spans="1:41" s="30" customFormat="1" ht="19" customHeight="1">
      <c r="A1003" s="198"/>
      <c r="B1003" s="198"/>
      <c r="C1003" s="198"/>
      <c r="D1003" s="198"/>
      <c r="E1003" s="199"/>
      <c r="F1003" s="200"/>
      <c r="G1003" s="201"/>
      <c r="H1003" s="201"/>
      <c r="I1003" s="201"/>
      <c r="J1003" s="201"/>
      <c r="K1003" s="200"/>
      <c r="L1003" s="201"/>
      <c r="M1003" s="201"/>
      <c r="N1003" s="201"/>
      <c r="O1003" s="201"/>
      <c r="P1003" s="200"/>
      <c r="Q1003" s="201"/>
      <c r="R1003" s="201"/>
      <c r="S1003" s="201"/>
      <c r="T1003" s="201"/>
      <c r="U1003" s="200"/>
      <c r="V1003" s="201"/>
      <c r="W1003" s="201"/>
      <c r="X1003" s="201"/>
      <c r="Y1003" s="201"/>
      <c r="Z1003" s="200"/>
      <c r="AA1003" s="201"/>
      <c r="AB1003" s="201"/>
      <c r="AC1003" s="201"/>
      <c r="AD1003" s="201"/>
      <c r="AE1003" s="200"/>
      <c r="AF1003" s="201"/>
      <c r="AG1003" s="201"/>
      <c r="AH1003" s="201"/>
      <c r="AI1003" s="201"/>
      <c r="AJ1003" s="200"/>
      <c r="AK1003" s="201"/>
      <c r="AL1003" s="201"/>
      <c r="AM1003" s="201"/>
      <c r="AN1003" s="201"/>
      <c r="AO1003" s="202"/>
    </row>
    <row r="1004" spans="1:41" s="30" customFormat="1" ht="19" customHeight="1">
      <c r="A1004" s="198"/>
      <c r="B1004" s="198"/>
      <c r="C1004" s="198"/>
      <c r="D1004" s="198"/>
      <c r="E1004" s="199"/>
      <c r="F1004" s="200"/>
      <c r="G1004" s="201"/>
      <c r="H1004" s="201"/>
      <c r="I1004" s="201"/>
      <c r="J1004" s="201"/>
      <c r="K1004" s="200"/>
      <c r="L1004" s="201"/>
      <c r="M1004" s="201"/>
      <c r="N1004" s="201"/>
      <c r="O1004" s="201"/>
      <c r="P1004" s="200"/>
      <c r="Q1004" s="201"/>
      <c r="R1004" s="201"/>
      <c r="S1004" s="201"/>
      <c r="T1004" s="201"/>
      <c r="U1004" s="200"/>
      <c r="V1004" s="201"/>
      <c r="W1004" s="201"/>
      <c r="X1004" s="201"/>
      <c r="Y1004" s="201"/>
      <c r="Z1004" s="200"/>
      <c r="AA1004" s="201"/>
      <c r="AB1004" s="201"/>
      <c r="AC1004" s="201"/>
      <c r="AD1004" s="201"/>
      <c r="AE1004" s="200"/>
      <c r="AF1004" s="201"/>
      <c r="AG1004" s="201"/>
      <c r="AH1004" s="201"/>
      <c r="AI1004" s="201"/>
      <c r="AJ1004" s="200"/>
      <c r="AK1004" s="201"/>
      <c r="AL1004" s="201"/>
      <c r="AM1004" s="201"/>
      <c r="AN1004" s="201"/>
      <c r="AO1004" s="202"/>
    </row>
    <row r="1005" spans="1:41" s="30" customFormat="1" ht="19" customHeight="1">
      <c r="A1005" s="198"/>
      <c r="B1005" s="198"/>
      <c r="C1005" s="198"/>
      <c r="D1005" s="198"/>
      <c r="E1005" s="199"/>
      <c r="F1005" s="200"/>
      <c r="G1005" s="201"/>
      <c r="H1005" s="201"/>
      <c r="I1005" s="201"/>
      <c r="J1005" s="201"/>
      <c r="K1005" s="200"/>
      <c r="L1005" s="201"/>
      <c r="M1005" s="201"/>
      <c r="N1005" s="201"/>
      <c r="O1005" s="201"/>
      <c r="P1005" s="200"/>
      <c r="Q1005" s="201"/>
      <c r="R1005" s="201"/>
      <c r="S1005" s="201"/>
      <c r="T1005" s="201"/>
      <c r="U1005" s="200"/>
      <c r="V1005" s="201"/>
      <c r="W1005" s="201"/>
      <c r="X1005" s="201"/>
      <c r="Y1005" s="201"/>
      <c r="Z1005" s="200"/>
      <c r="AA1005" s="201"/>
      <c r="AB1005" s="201"/>
      <c r="AC1005" s="201"/>
      <c r="AD1005" s="201"/>
      <c r="AE1005" s="200"/>
      <c r="AF1005" s="201"/>
      <c r="AG1005" s="201"/>
      <c r="AH1005" s="201"/>
      <c r="AI1005" s="201"/>
      <c r="AJ1005" s="200"/>
      <c r="AK1005" s="201"/>
      <c r="AL1005" s="201"/>
      <c r="AM1005" s="201"/>
      <c r="AN1005" s="201"/>
      <c r="AO1005" s="202"/>
    </row>
    <row r="1006" spans="1:41" s="30" customFormat="1" ht="19" customHeight="1">
      <c r="A1006" s="198"/>
      <c r="B1006" s="198"/>
      <c r="C1006" s="198"/>
      <c r="D1006" s="198"/>
      <c r="E1006" s="199"/>
      <c r="F1006" s="200"/>
      <c r="G1006" s="201"/>
      <c r="H1006" s="201"/>
      <c r="I1006" s="201"/>
      <c r="J1006" s="201"/>
      <c r="K1006" s="200"/>
      <c r="L1006" s="201"/>
      <c r="M1006" s="201"/>
      <c r="N1006" s="201"/>
      <c r="O1006" s="201"/>
      <c r="P1006" s="200"/>
      <c r="Q1006" s="201"/>
      <c r="R1006" s="201"/>
      <c r="S1006" s="201"/>
      <c r="T1006" s="201"/>
      <c r="U1006" s="200"/>
      <c r="V1006" s="201"/>
      <c r="W1006" s="201"/>
      <c r="X1006" s="201"/>
      <c r="Y1006" s="201"/>
      <c r="Z1006" s="200"/>
      <c r="AA1006" s="201"/>
      <c r="AB1006" s="201"/>
      <c r="AC1006" s="201"/>
      <c r="AD1006" s="201"/>
      <c r="AE1006" s="200"/>
      <c r="AF1006" s="201"/>
      <c r="AG1006" s="201"/>
      <c r="AH1006" s="201"/>
      <c r="AI1006" s="201"/>
      <c r="AJ1006" s="200"/>
      <c r="AK1006" s="201"/>
      <c r="AL1006" s="201"/>
      <c r="AM1006" s="201"/>
      <c r="AN1006" s="201"/>
      <c r="AO1006" s="202"/>
    </row>
    <row r="1007" spans="1:41" s="30" customFormat="1" ht="19" customHeight="1">
      <c r="A1007" s="198"/>
      <c r="B1007" s="198"/>
      <c r="C1007" s="198"/>
      <c r="D1007" s="198"/>
      <c r="E1007" s="199"/>
      <c r="F1007" s="200"/>
      <c r="G1007" s="201"/>
      <c r="H1007" s="201"/>
      <c r="I1007" s="201"/>
      <c r="J1007" s="201"/>
      <c r="K1007" s="200"/>
      <c r="L1007" s="201"/>
      <c r="M1007" s="201"/>
      <c r="N1007" s="201"/>
      <c r="O1007" s="201"/>
      <c r="P1007" s="200"/>
      <c r="Q1007" s="201"/>
      <c r="R1007" s="201"/>
      <c r="S1007" s="201"/>
      <c r="T1007" s="201"/>
      <c r="U1007" s="200"/>
      <c r="V1007" s="201"/>
      <c r="W1007" s="201"/>
      <c r="X1007" s="201"/>
      <c r="Y1007" s="201"/>
      <c r="Z1007" s="200"/>
      <c r="AA1007" s="201"/>
      <c r="AB1007" s="201"/>
      <c r="AC1007" s="201"/>
      <c r="AD1007" s="201"/>
      <c r="AE1007" s="200"/>
      <c r="AF1007" s="201"/>
      <c r="AG1007" s="201"/>
      <c r="AH1007" s="201"/>
      <c r="AI1007" s="201"/>
      <c r="AJ1007" s="200"/>
      <c r="AK1007" s="201"/>
      <c r="AL1007" s="201"/>
      <c r="AM1007" s="201"/>
      <c r="AN1007" s="201"/>
      <c r="AO1007" s="202"/>
    </row>
    <row r="1008" spans="1:41" s="30" customFormat="1" ht="19" customHeight="1">
      <c r="A1008" s="198"/>
      <c r="B1008" s="198"/>
      <c r="C1008" s="198"/>
      <c r="D1008" s="198"/>
      <c r="E1008" s="199"/>
      <c r="F1008" s="200"/>
      <c r="G1008" s="201"/>
      <c r="H1008" s="201"/>
      <c r="I1008" s="201"/>
      <c r="J1008" s="201"/>
      <c r="K1008" s="200"/>
      <c r="L1008" s="201"/>
      <c r="M1008" s="201"/>
      <c r="N1008" s="201"/>
      <c r="O1008" s="201"/>
      <c r="P1008" s="200"/>
      <c r="Q1008" s="201"/>
      <c r="R1008" s="201"/>
      <c r="S1008" s="201"/>
      <c r="T1008" s="201"/>
      <c r="U1008" s="200"/>
      <c r="V1008" s="201"/>
      <c r="W1008" s="201"/>
      <c r="X1008" s="201"/>
      <c r="Y1008" s="201"/>
      <c r="Z1008" s="200"/>
      <c r="AA1008" s="201"/>
      <c r="AB1008" s="201"/>
      <c r="AC1008" s="201"/>
      <c r="AD1008" s="201"/>
      <c r="AE1008" s="200"/>
      <c r="AF1008" s="201"/>
      <c r="AG1008" s="201"/>
      <c r="AH1008" s="201"/>
      <c r="AI1008" s="201"/>
      <c r="AJ1008" s="200"/>
      <c r="AK1008" s="201"/>
      <c r="AL1008" s="201"/>
      <c r="AM1008" s="201"/>
      <c r="AN1008" s="201"/>
      <c r="AO1008" s="202"/>
    </row>
    <row r="1009" spans="1:42" s="30" customFormat="1" ht="19" customHeight="1">
      <c r="A1009" s="198"/>
      <c r="B1009" s="198"/>
      <c r="C1009" s="198"/>
      <c r="D1009" s="198"/>
      <c r="E1009" s="199"/>
      <c r="F1009" s="200"/>
      <c r="G1009" s="201"/>
      <c r="H1009" s="201"/>
      <c r="I1009" s="201"/>
      <c r="J1009" s="201"/>
      <c r="K1009" s="200"/>
      <c r="L1009" s="201"/>
      <c r="M1009" s="201"/>
      <c r="N1009" s="201"/>
      <c r="O1009" s="201"/>
      <c r="P1009" s="200"/>
      <c r="Q1009" s="201"/>
      <c r="R1009" s="201"/>
      <c r="S1009" s="201"/>
      <c r="T1009" s="201"/>
      <c r="U1009" s="200"/>
      <c r="V1009" s="201"/>
      <c r="W1009" s="201"/>
      <c r="X1009" s="201"/>
      <c r="Y1009" s="201"/>
      <c r="Z1009" s="200"/>
      <c r="AA1009" s="201"/>
      <c r="AB1009" s="201"/>
      <c r="AC1009" s="201"/>
      <c r="AD1009" s="201"/>
      <c r="AE1009" s="200"/>
      <c r="AF1009" s="201"/>
      <c r="AG1009" s="201"/>
      <c r="AH1009" s="201"/>
      <c r="AI1009" s="201"/>
      <c r="AJ1009" s="200"/>
      <c r="AK1009" s="201"/>
      <c r="AL1009" s="201"/>
      <c r="AM1009" s="201"/>
      <c r="AN1009" s="201"/>
      <c r="AO1009" s="202"/>
    </row>
    <row r="1010" spans="1:42" s="30" customFormat="1" ht="19" customHeight="1">
      <c r="A1010" s="198"/>
      <c r="B1010" s="198"/>
      <c r="C1010" s="198"/>
      <c r="D1010" s="198"/>
      <c r="E1010" s="199"/>
      <c r="F1010" s="200"/>
      <c r="G1010" s="201"/>
      <c r="H1010" s="201"/>
      <c r="I1010" s="201"/>
      <c r="J1010" s="201"/>
      <c r="K1010" s="200"/>
      <c r="L1010" s="201"/>
      <c r="M1010" s="201"/>
      <c r="N1010" s="201"/>
      <c r="O1010" s="201"/>
      <c r="P1010" s="200"/>
      <c r="Q1010" s="201"/>
      <c r="R1010" s="201"/>
      <c r="S1010" s="201"/>
      <c r="T1010" s="201"/>
      <c r="U1010" s="200"/>
      <c r="V1010" s="201"/>
      <c r="W1010" s="201"/>
      <c r="X1010" s="201"/>
      <c r="Y1010" s="201"/>
      <c r="Z1010" s="200"/>
      <c r="AA1010" s="201"/>
      <c r="AB1010" s="201"/>
      <c r="AC1010" s="201"/>
      <c r="AD1010" s="201"/>
      <c r="AE1010" s="200"/>
      <c r="AF1010" s="201"/>
      <c r="AG1010" s="201"/>
      <c r="AH1010" s="201"/>
      <c r="AI1010" s="201"/>
      <c r="AJ1010" s="200"/>
      <c r="AK1010" s="201"/>
      <c r="AL1010" s="201"/>
      <c r="AM1010" s="201"/>
      <c r="AN1010" s="201"/>
      <c r="AO1010" s="202"/>
    </row>
    <row r="1011" spans="1:42" s="30" customFormat="1" ht="19" customHeight="1">
      <c r="A1011" s="198"/>
      <c r="B1011" s="198"/>
      <c r="C1011" s="198"/>
      <c r="D1011" s="198"/>
      <c r="E1011" s="199"/>
      <c r="F1011" s="200"/>
      <c r="G1011" s="201"/>
      <c r="H1011" s="201"/>
      <c r="I1011" s="201"/>
      <c r="J1011" s="201"/>
      <c r="K1011" s="200"/>
      <c r="L1011" s="201"/>
      <c r="M1011" s="201"/>
      <c r="N1011" s="201"/>
      <c r="O1011" s="201"/>
      <c r="P1011" s="200"/>
      <c r="Q1011" s="201"/>
      <c r="R1011" s="201"/>
      <c r="S1011" s="201"/>
      <c r="T1011" s="201"/>
      <c r="U1011" s="200"/>
      <c r="V1011" s="201"/>
      <c r="W1011" s="201"/>
      <c r="X1011" s="201"/>
      <c r="Y1011" s="201"/>
      <c r="Z1011" s="200"/>
      <c r="AA1011" s="201"/>
      <c r="AB1011" s="201"/>
      <c r="AC1011" s="201"/>
      <c r="AD1011" s="201"/>
      <c r="AE1011" s="200"/>
      <c r="AF1011" s="201"/>
      <c r="AG1011" s="201"/>
      <c r="AH1011" s="201"/>
      <c r="AI1011" s="201"/>
      <c r="AJ1011" s="200"/>
      <c r="AK1011" s="201"/>
      <c r="AL1011" s="201"/>
      <c r="AM1011" s="201"/>
      <c r="AN1011" s="201"/>
      <c r="AO1011" s="202"/>
    </row>
    <row r="1012" spans="1:42" s="30" customFormat="1" ht="19" customHeight="1">
      <c r="A1012" s="198"/>
      <c r="B1012" s="198"/>
      <c r="C1012" s="198"/>
      <c r="D1012" s="198"/>
      <c r="E1012" s="199"/>
      <c r="F1012" s="200"/>
      <c r="G1012" s="201"/>
      <c r="H1012" s="201"/>
      <c r="I1012" s="201"/>
      <c r="J1012" s="201"/>
      <c r="K1012" s="200"/>
      <c r="L1012" s="201"/>
      <c r="M1012" s="201"/>
      <c r="N1012" s="201"/>
      <c r="O1012" s="201"/>
      <c r="P1012" s="200"/>
      <c r="Q1012" s="201"/>
      <c r="R1012" s="201"/>
      <c r="S1012" s="201"/>
      <c r="T1012" s="201"/>
      <c r="U1012" s="200"/>
      <c r="V1012" s="201"/>
      <c r="W1012" s="201"/>
      <c r="X1012" s="201"/>
      <c r="Y1012" s="201"/>
      <c r="Z1012" s="200"/>
      <c r="AA1012" s="201"/>
      <c r="AB1012" s="201"/>
      <c r="AC1012" s="201"/>
      <c r="AD1012" s="201"/>
      <c r="AE1012" s="200"/>
      <c r="AF1012" s="201"/>
      <c r="AG1012" s="201"/>
      <c r="AH1012" s="201"/>
      <c r="AI1012" s="201"/>
      <c r="AJ1012" s="200"/>
      <c r="AK1012" s="201"/>
      <c r="AL1012" s="201"/>
      <c r="AM1012" s="201"/>
      <c r="AN1012" s="201"/>
      <c r="AO1012" s="202"/>
    </row>
    <row r="1013" spans="1:42">
      <c r="AP1013" s="30"/>
    </row>
    <row r="1014" spans="1:42">
      <c r="AP1014" s="30"/>
    </row>
    <row r="1015" spans="1:42">
      <c r="AP1015" s="30"/>
    </row>
    <row r="1016" spans="1:42">
      <c r="AP1016" s="30"/>
    </row>
    <row r="1017" spans="1:42">
      <c r="AP1017" s="30"/>
    </row>
    <row r="1018" spans="1:42">
      <c r="AP1018" s="30"/>
    </row>
    <row r="1019" spans="1:42">
      <c r="AP1019" s="30"/>
    </row>
    <row r="1020" spans="1:42">
      <c r="AP1020" s="30"/>
    </row>
    <row r="1021" spans="1:42">
      <c r="AP1021" s="30"/>
    </row>
    <row r="1022" spans="1:42">
      <c r="AP1022" s="30"/>
    </row>
    <row r="1023" spans="1:42">
      <c r="AP1023" s="30"/>
    </row>
    <row r="1024" spans="1:42">
      <c r="AP1024" s="30"/>
    </row>
    <row r="1025" spans="42:42">
      <c r="AP1025" s="30"/>
    </row>
    <row r="1026" spans="42:42">
      <c r="AP1026" s="30"/>
    </row>
    <row r="1027" spans="42:42">
      <c r="AP1027" s="30"/>
    </row>
    <row r="1028" spans="42:42">
      <c r="AP1028" s="30"/>
    </row>
    <row r="1029" spans="42:42">
      <c r="AP1029" s="30"/>
    </row>
    <row r="1030" spans="42:42">
      <c r="AP1030" s="30"/>
    </row>
    <row r="1031" spans="42:42">
      <c r="AP1031" s="30"/>
    </row>
    <row r="1032" spans="42:42">
      <c r="AP1032" s="30"/>
    </row>
    <row r="1033" spans="42:42">
      <c r="AP1033" s="30"/>
    </row>
    <row r="1034" spans="42:42">
      <c r="AP1034" s="30"/>
    </row>
    <row r="1035" spans="42:42">
      <c r="AP1035" s="30"/>
    </row>
    <row r="1036" spans="42:42">
      <c r="AP1036" s="30"/>
    </row>
    <row r="1037" spans="42:42">
      <c r="AP1037" s="30"/>
    </row>
    <row r="1038" spans="42:42">
      <c r="AP1038" s="30"/>
    </row>
    <row r="1039" spans="42:42">
      <c r="AP1039" s="30"/>
    </row>
    <row r="1040" spans="42:42">
      <c r="AP1040" s="30"/>
    </row>
    <row r="1041" spans="42:42">
      <c r="AP1041" s="30"/>
    </row>
    <row r="1042" spans="42:42">
      <c r="AP1042" s="30"/>
    </row>
    <row r="1043" spans="42:42">
      <c r="AP1043" s="30"/>
    </row>
    <row r="1044" spans="42:42">
      <c r="AP1044" s="30"/>
    </row>
    <row r="1045" spans="42:42">
      <c r="AP1045" s="30"/>
    </row>
    <row r="1046" spans="42:42">
      <c r="AP1046" s="30"/>
    </row>
    <row r="1047" spans="42:42">
      <c r="AP1047" s="30"/>
    </row>
    <row r="1048" spans="42:42">
      <c r="AP1048" s="30"/>
    </row>
  </sheetData>
  <sheetProtection password="B53E" sheet="1" objects="1" scenarios="1" formatRows="0" autoFilter="0" pivotTables="0"/>
  <autoFilter ref="A12:AO162" xr:uid="{12DCA8A8-7038-6145-A5C1-D350411A3892}"/>
  <mergeCells count="16">
    <mergeCell ref="AJ11:AN11"/>
    <mergeCell ref="E10:E12"/>
    <mergeCell ref="F10:AD10"/>
    <mergeCell ref="AO10:AO12"/>
    <mergeCell ref="F11:J11"/>
    <mergeCell ref="K11:O11"/>
    <mergeCell ref="P11:T11"/>
    <mergeCell ref="U11:Y11"/>
    <mergeCell ref="AE10:AN10"/>
    <mergeCell ref="Z11:AD11"/>
    <mergeCell ref="AE11:AI11"/>
    <mergeCell ref="A4:B4"/>
    <mergeCell ref="A10:A12"/>
    <mergeCell ref="B10:B12"/>
    <mergeCell ref="D10:D12"/>
    <mergeCell ref="C10:C12"/>
  </mergeCells>
  <phoneticPr fontId="16" type="noConversion"/>
  <conditionalFormatting sqref="A4:A7">
    <cfRule type="duplicateValues" dxfId="28" priority="647"/>
  </conditionalFormatting>
  <conditionalFormatting sqref="A8">
    <cfRule type="duplicateValues" dxfId="27" priority="648"/>
  </conditionalFormatting>
  <conditionalFormatting sqref="A9">
    <cfRule type="duplicateValues" dxfId="26" priority="630"/>
  </conditionalFormatting>
  <dataValidations count="5">
    <dataValidation type="list" allowBlank="1" showInputMessage="1" showErrorMessage="1" sqref="V13:Y1012 Q13:T1012 AK13:AN1012 AA13:AD1012 AF13:AI1012 I14:J1012 G13:H1012 L13:M1012 N14:O1012" xr:uid="{20B70732-8256-1649-87F2-112A2DE71000}">
      <formula1>"Bolívares,Dólares"</formula1>
    </dataValidation>
    <dataValidation type="list" allowBlank="1" showInputMessage="1" showErrorMessage="1" sqref="I13 N13" xr:uid="{CA729222-08FF-CD43-A6E2-FCD21736C66F}">
      <formula1>"Sin impacto,Con impacto"</formula1>
    </dataValidation>
    <dataValidation type="list" allowBlank="1" showInputMessage="1" showErrorMessage="1" sqref="J13 O13" xr:uid="{D6FCCE78-1787-CD48-B556-C5FC7D8EB5AB}">
      <formula1>"Quincenal,Mensual,Bimestral,Trimestral,Cuatrimestral,Semestral,Anual"</formula1>
    </dataValidation>
    <dataValidation type="list" allowBlank="1" showInputMessage="1" showErrorMessage="1" sqref="B8" xr:uid="{EB534989-C9AA-2D49-8BFC-B634549F8ACB}">
      <formula1>"No Aplica,TCR-BCV USD,TCR-BCV EURO,TCR-LIBRE"</formula1>
    </dataValidation>
    <dataValidation type="list" allowBlank="1" showInputMessage="1" showErrorMessage="1" sqref="B7" xr:uid="{FFE417FC-442E-9F42-88F5-D695604821BC}">
      <formula1>"Si,No"</formula1>
    </dataValidation>
  </dataValidations>
  <printOptions headings="1"/>
  <pageMargins left="0.25" right="0.25" top="0.75" bottom="0.75" header="0.3" footer="0.3"/>
  <pageSetup scale="10" orientation="landscape" horizontalDpi="0" verticalDpi="0"/>
  <ignoredErrors>
    <ignoredError sqref="K13 K54:K116" unlocked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CEA97-7FAB-0748-B049-86FF3444F348}">
  <sheetPr codeName="Hoja13"/>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121</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8A73-F4AE-DA46-B42C-37A7244B1AA7}">
  <sheetPr codeName="Hoja14"/>
  <dimension ref="A1:S1028"/>
  <sheetViews>
    <sheetView showGridLines="0" zoomScale="90" zoomScaleNormal="90" workbookViewId="0"/>
  </sheetViews>
  <sheetFormatPr baseColWidth="10" defaultColWidth="10.83203125" defaultRowHeight="14"/>
  <cols>
    <col min="1" max="2" width="45.83203125" style="33" customWidth="1"/>
    <col min="3" max="4" width="55.83203125" style="33" customWidth="1"/>
    <col min="5" max="5" width="14.5" style="33" customWidth="1"/>
    <col min="6" max="6" width="20.83203125" style="33" customWidth="1"/>
    <col min="7" max="7" width="5.6640625" style="33" customWidth="1"/>
    <col min="8" max="19" width="10.83203125" style="33"/>
    <col min="20" max="20" width="11.5" style="33" bestFit="1" customWidth="1"/>
    <col min="21" max="16384" width="10.83203125" style="33"/>
  </cols>
  <sheetData>
    <row r="1" spans="1:19" ht="80" customHeight="1">
      <c r="H1" s="176"/>
      <c r="I1" s="176"/>
      <c r="J1" s="342"/>
      <c r="K1" s="342"/>
      <c r="L1" s="342"/>
    </row>
    <row r="2" spans="1:19" ht="40" customHeight="1">
      <c r="A2" s="83"/>
      <c r="B2" s="83"/>
      <c r="C2" s="83"/>
      <c r="D2" s="83"/>
      <c r="E2" s="83"/>
      <c r="F2" s="83"/>
    </row>
    <row r="3" spans="1:19" ht="20" customHeight="1">
      <c r="A3" s="83"/>
      <c r="B3" s="83"/>
      <c r="C3" s="83"/>
      <c r="D3" s="83"/>
      <c r="E3" s="83"/>
      <c r="F3" s="83"/>
    </row>
    <row r="4" spans="1:19" ht="16" customHeight="1">
      <c r="A4" s="343" t="s">
        <v>86</v>
      </c>
      <c r="B4" s="343"/>
      <c r="C4" s="92"/>
      <c r="D4" s="92"/>
      <c r="E4" s="93"/>
      <c r="F4" s="93"/>
    </row>
    <row r="5" spans="1:19" s="35" customFormat="1" ht="20" customHeight="1">
      <c r="A5" s="86" t="s">
        <v>295</v>
      </c>
      <c r="B5" s="95" t="inlineStr">
        <is>
          <t xml:space="preserve">Total Efectivo Mensual ($)</t>
        </is>
      </c>
      <c r="C5" s="86"/>
      <c r="D5" s="86"/>
      <c r="E5" s="93"/>
      <c r="F5" s="93"/>
    </row>
    <row r="6" spans="1:19">
      <c r="A6" s="23"/>
      <c r="B6" s="23"/>
      <c r="C6" s="23"/>
      <c r="D6" s="23"/>
      <c r="E6" s="23"/>
      <c r="F6" s="22"/>
    </row>
    <row r="7" spans="1:19" ht="16" customHeight="1">
      <c r="A7" s="344" t="s">
        <v>128</v>
      </c>
      <c r="B7" s="344" t="s">
        <v>127</v>
      </c>
      <c r="C7" s="344" t="s">
        <v>289</v>
      </c>
      <c r="D7" s="344" t="s">
        <v>129</v>
      </c>
      <c r="E7" s="349" t="s">
        <v>88</v>
      </c>
      <c r="F7" s="351" t="inlineStr">
        <is>
          <t xml:space="preserve">TEM / TEMz / CIM / PCTA</t>
        </is>
      </c>
    </row>
    <row r="8" spans="1:19" ht="16" customHeight="1">
      <c r="A8" s="345"/>
      <c r="B8" s="345"/>
      <c r="C8" s="345"/>
      <c r="D8" s="345"/>
      <c r="E8" s="349"/>
      <c r="F8" s="352"/>
    </row>
    <row r="9" spans="1:19" ht="17" customHeight="1" thickBot="1">
      <c r="A9" s="346"/>
      <c r="B9" s="346"/>
      <c r="C9" s="346"/>
      <c r="D9" s="346"/>
      <c r="E9" s="350"/>
      <c r="F9" s="353"/>
      <c r="H9" s="177"/>
      <c r="I9" s="177"/>
      <c r="J9" s="177"/>
      <c r="K9" s="177"/>
      <c r="L9" s="177"/>
      <c r="M9" s="177"/>
      <c r="N9" s="177"/>
      <c r="O9" s="177"/>
    </row>
    <row r="10" spans="1:19" s="206" customFormat="1" ht="19" customHeight="1" thickTop="1">
      <c r="A10" s="203"/>
      <c r="B10" s="204"/>
      <c r="C10" s="204"/>
      <c r="D10" s="204"/>
      <c r="E10" s="204"/>
      <c r="F10" s="205"/>
      <c r="H10" s="207" t="s">
        <v>152</v>
      </c>
      <c r="I10" s="347"/>
      <c r="J10" s="347"/>
      <c r="K10" s="347"/>
      <c r="L10" s="347"/>
      <c r="M10" s="347"/>
      <c r="N10" s="347"/>
      <c r="O10" s="347"/>
    </row>
    <row r="11" spans="1:19" s="206" customFormat="1" ht="19" customHeight="1">
      <c r="A11" s="208"/>
      <c r="B11" s="209"/>
      <c r="C11" s="209"/>
      <c r="D11" s="209"/>
      <c r="E11" s="209"/>
      <c r="F11" s="210"/>
      <c r="H11" s="211" t="s">
        <v>324</v>
      </c>
      <c r="I11" s="348"/>
      <c r="J11" s="348"/>
      <c r="K11" s="348"/>
      <c r="L11" s="348"/>
      <c r="M11" s="348"/>
      <c r="N11" s="348"/>
      <c r="O11" s="348"/>
    </row>
    <row r="12" spans="1:19" s="206" customFormat="1" ht="19" customHeight="1">
      <c r="A12" s="208"/>
      <c r="B12" s="209"/>
      <c r="C12" s="209"/>
      <c r="D12" s="209"/>
      <c r="E12" s="209"/>
      <c r="F12" s="210"/>
      <c r="H12" s="212"/>
      <c r="I12" s="212"/>
      <c r="J12" s="212"/>
      <c r="K12" s="212"/>
      <c r="L12" s="212"/>
      <c r="M12" s="212"/>
      <c r="N12" s="213"/>
      <c r="O12" s="212"/>
      <c r="S12" s="214"/>
    </row>
    <row r="13" spans="1:19" s="206" customFormat="1" ht="19" customHeight="1">
      <c r="A13" s="208"/>
      <c r="B13" s="209"/>
      <c r="C13" s="209"/>
      <c r="D13" s="209"/>
      <c r="E13" s="209"/>
      <c r="F13" s="210"/>
      <c r="H13" s="212"/>
      <c r="I13" s="212"/>
      <c r="J13" s="212"/>
      <c r="K13" s="212"/>
      <c r="L13" s="212"/>
      <c r="M13" s="212"/>
      <c r="N13" s="215"/>
      <c r="O13" s="212"/>
      <c r="S13" s="214"/>
    </row>
    <row r="14" spans="1:19" s="206" customFormat="1" ht="19" customHeight="1">
      <c r="A14" s="208"/>
      <c r="B14" s="209"/>
      <c r="C14" s="209"/>
      <c r="D14" s="209"/>
      <c r="E14" s="209"/>
      <c r="F14" s="210"/>
      <c r="H14" s="212"/>
      <c r="I14" s="212"/>
      <c r="J14" s="212"/>
      <c r="K14" s="212"/>
      <c r="L14" s="212"/>
      <c r="M14" s="212"/>
      <c r="N14" s="213"/>
      <c r="O14" s="212"/>
      <c r="S14" s="214"/>
    </row>
    <row r="15" spans="1:19" s="206" customFormat="1" ht="19" customHeight="1">
      <c r="A15" s="208"/>
      <c r="B15" s="209"/>
      <c r="C15" s="209"/>
      <c r="D15" s="209"/>
      <c r="E15" s="209"/>
      <c r="F15" s="210"/>
      <c r="H15" s="212"/>
      <c r="I15" s="212"/>
      <c r="J15" s="212"/>
      <c r="K15" s="212"/>
      <c r="L15" s="212"/>
      <c r="M15" s="212"/>
      <c r="N15" s="215"/>
      <c r="O15" s="212"/>
      <c r="S15" s="214"/>
    </row>
    <row r="16" spans="1:19" s="206" customFormat="1" ht="19" customHeight="1">
      <c r="A16" s="208"/>
      <c r="B16" s="209"/>
      <c r="C16" s="209"/>
      <c r="D16" s="209"/>
      <c r="E16" s="209"/>
      <c r="F16" s="210"/>
      <c r="H16" s="212"/>
      <c r="I16" s="212"/>
      <c r="J16" s="212"/>
      <c r="K16" s="212"/>
      <c r="L16" s="212"/>
      <c r="M16" s="212"/>
      <c r="N16" s="212"/>
      <c r="O16" s="212"/>
      <c r="S16" s="214"/>
    </row>
    <row r="17" spans="1:19" s="206" customFormat="1" ht="19" customHeight="1">
      <c r="A17" s="208"/>
      <c r="B17" s="209"/>
      <c r="C17" s="209"/>
      <c r="D17" s="209"/>
      <c r="E17" s="209"/>
      <c r="F17" s="210"/>
      <c r="H17" s="212"/>
      <c r="I17" s="212"/>
      <c r="J17" s="212"/>
      <c r="K17" s="212"/>
      <c r="L17" s="212"/>
      <c r="M17" s="212"/>
      <c r="N17" s="212"/>
      <c r="O17" s="212"/>
      <c r="S17" s="214"/>
    </row>
    <row r="18" spans="1:19" s="206" customFormat="1" ht="19" customHeight="1">
      <c r="A18" s="208"/>
      <c r="B18" s="209"/>
      <c r="C18" s="209"/>
      <c r="D18" s="209"/>
      <c r="E18" s="209"/>
      <c r="F18" s="210"/>
      <c r="H18" s="212"/>
      <c r="I18" s="212"/>
      <c r="J18" s="212"/>
      <c r="K18" s="212"/>
      <c r="L18" s="212"/>
      <c r="M18" s="212"/>
      <c r="N18" s="212"/>
      <c r="O18" s="212"/>
      <c r="S18" s="214"/>
    </row>
    <row r="19" spans="1:19" s="206" customFormat="1" ht="19" customHeight="1">
      <c r="A19" s="208"/>
      <c r="B19" s="209"/>
      <c r="C19" s="209"/>
      <c r="D19" s="209"/>
      <c r="E19" s="209"/>
      <c r="F19" s="210"/>
      <c r="H19" s="212"/>
      <c r="I19" s="212"/>
      <c r="J19" s="212"/>
      <c r="K19" s="212"/>
      <c r="L19" s="212"/>
      <c r="M19" s="212"/>
      <c r="N19" s="212"/>
      <c r="O19" s="212"/>
      <c r="S19" s="214"/>
    </row>
    <row r="20" spans="1:19" s="206" customFormat="1" ht="19" customHeight="1">
      <c r="A20" s="208"/>
      <c r="B20" s="209"/>
      <c r="C20" s="209"/>
      <c r="D20" s="209"/>
      <c r="E20" s="209"/>
      <c r="F20" s="210"/>
      <c r="H20" s="212"/>
      <c r="I20" s="212"/>
      <c r="J20" s="212"/>
      <c r="K20" s="212"/>
      <c r="L20" s="212"/>
      <c r="M20" s="212"/>
      <c r="N20" s="212"/>
      <c r="O20" s="212"/>
      <c r="S20" s="214"/>
    </row>
    <row r="21" spans="1:19" s="206" customFormat="1" ht="19" customHeight="1">
      <c r="A21" s="208"/>
      <c r="B21" s="209"/>
      <c r="C21" s="209"/>
      <c r="D21" s="209"/>
      <c r="E21" s="209"/>
      <c r="F21" s="210"/>
      <c r="H21" s="212"/>
      <c r="I21" s="212"/>
      <c r="J21" s="212"/>
      <c r="K21" s="212"/>
      <c r="L21" s="212"/>
      <c r="M21" s="212"/>
      <c r="N21" s="212"/>
      <c r="O21" s="212"/>
      <c r="S21" s="214"/>
    </row>
    <row r="22" spans="1:19" s="206" customFormat="1" ht="19" customHeight="1">
      <c r="A22" s="208"/>
      <c r="B22" s="209"/>
      <c r="C22" s="209"/>
      <c r="D22" s="209"/>
      <c r="E22" s="209"/>
      <c r="F22" s="210"/>
      <c r="H22" s="212"/>
      <c r="I22" s="212"/>
      <c r="J22" s="212"/>
      <c r="K22" s="212"/>
      <c r="L22" s="212"/>
      <c r="M22" s="212"/>
      <c r="N22" s="212"/>
      <c r="O22" s="212"/>
      <c r="S22" s="214"/>
    </row>
    <row r="23" spans="1:19" s="206" customFormat="1" ht="19" customHeight="1">
      <c r="A23" s="208"/>
      <c r="B23" s="209"/>
      <c r="C23" s="209"/>
      <c r="D23" s="209"/>
      <c r="E23" s="209"/>
      <c r="F23" s="210"/>
      <c r="H23" s="212"/>
      <c r="I23" s="212"/>
      <c r="J23" s="212"/>
      <c r="K23" s="212"/>
      <c r="L23" s="212"/>
      <c r="M23" s="212"/>
      <c r="N23" s="212"/>
      <c r="O23" s="212"/>
      <c r="S23" s="214"/>
    </row>
    <row r="24" spans="1:19" s="206" customFormat="1" ht="19" customHeight="1">
      <c r="A24" s="208"/>
      <c r="B24" s="209"/>
      <c r="C24" s="209"/>
      <c r="D24" s="209"/>
      <c r="E24" s="209"/>
      <c r="F24" s="210"/>
      <c r="H24" s="212"/>
      <c r="I24" s="212"/>
      <c r="J24" s="212"/>
      <c r="K24" s="212"/>
      <c r="L24" s="212"/>
      <c r="M24" s="212"/>
      <c r="N24" s="212"/>
      <c r="O24" s="212"/>
      <c r="S24" s="214"/>
    </row>
    <row r="25" spans="1:19" s="206" customFormat="1" ht="19" customHeight="1">
      <c r="A25" s="208"/>
      <c r="B25" s="209"/>
      <c r="C25" s="209"/>
      <c r="D25" s="209"/>
      <c r="E25" s="209"/>
      <c r="F25" s="210"/>
      <c r="H25" s="212"/>
      <c r="I25" s="212"/>
      <c r="J25" s="212"/>
      <c r="K25" s="212"/>
      <c r="L25" s="212"/>
      <c r="M25" s="212"/>
      <c r="N25" s="213"/>
      <c r="O25" s="212"/>
      <c r="S25" s="214"/>
    </row>
    <row r="26" spans="1:19" s="206" customFormat="1" ht="19" customHeight="1">
      <c r="A26" s="208"/>
      <c r="B26" s="209"/>
      <c r="C26" s="209"/>
      <c r="D26" s="209"/>
      <c r="E26" s="209"/>
      <c r="F26" s="210"/>
      <c r="S26" s="214"/>
    </row>
    <row r="27" spans="1:19" s="206" customFormat="1" ht="19" customHeight="1">
      <c r="A27" s="208"/>
      <c r="B27" s="209"/>
      <c r="C27" s="209"/>
      <c r="D27" s="209"/>
      <c r="E27" s="209"/>
      <c r="F27" s="210"/>
      <c r="S27" s="214"/>
    </row>
    <row r="28" spans="1:19" s="206" customFormat="1" ht="19" customHeight="1">
      <c r="A28" s="208"/>
      <c r="B28" s="209"/>
      <c r="C28" s="209"/>
      <c r="D28" s="209"/>
      <c r="E28" s="209"/>
      <c r="F28" s="210"/>
      <c r="S28" s="214"/>
    </row>
    <row r="29" spans="1:19" s="206" customFormat="1" ht="19" customHeight="1">
      <c r="A29" s="208"/>
      <c r="B29" s="209"/>
      <c r="C29" s="209"/>
      <c r="D29" s="209"/>
      <c r="E29" s="209"/>
      <c r="F29" s="210"/>
    </row>
    <row r="30" spans="1:19" s="206" customFormat="1" ht="19" customHeight="1">
      <c r="A30" s="208"/>
      <c r="B30" s="209"/>
      <c r="C30" s="209"/>
      <c r="D30" s="209"/>
      <c r="E30" s="209"/>
      <c r="F30" s="210"/>
    </row>
    <row r="31" spans="1:19" s="206" customFormat="1" ht="19" customHeight="1">
      <c r="A31" s="208"/>
      <c r="B31" s="209"/>
      <c r="C31" s="209"/>
      <c r="D31" s="209"/>
      <c r="E31" s="209"/>
      <c r="F31" s="210"/>
    </row>
    <row r="32" spans="1:19" s="206" customFormat="1" ht="19" customHeight="1">
      <c r="A32" s="208"/>
      <c r="B32" s="209"/>
      <c r="C32" s="209"/>
      <c r="D32" s="209"/>
      <c r="E32" s="209"/>
      <c r="F32" s="210"/>
    </row>
    <row r="33" spans="1:6" s="206" customFormat="1" ht="19" customHeight="1">
      <c r="A33" s="208"/>
      <c r="B33" s="209"/>
      <c r="C33" s="209"/>
      <c r="D33" s="209"/>
      <c r="E33" s="209"/>
      <c r="F33" s="210"/>
    </row>
    <row r="34" spans="1:6" s="206" customFormat="1" ht="19" customHeight="1">
      <c r="A34" s="208"/>
      <c r="B34" s="209"/>
      <c r="C34" s="209"/>
      <c r="D34" s="209"/>
      <c r="E34" s="209"/>
      <c r="F34" s="210"/>
    </row>
    <row r="35" spans="1:6" s="206" customFormat="1" ht="19" customHeight="1">
      <c r="A35" s="208"/>
      <c r="B35" s="209"/>
      <c r="C35" s="209"/>
      <c r="D35" s="209"/>
      <c r="E35" s="209"/>
      <c r="F35" s="210"/>
    </row>
    <row r="36" spans="1:6" s="206" customFormat="1" ht="19" customHeight="1">
      <c r="A36" s="208"/>
      <c r="B36" s="209"/>
      <c r="C36" s="209"/>
      <c r="D36" s="209"/>
      <c r="E36" s="209"/>
      <c r="F36" s="210"/>
    </row>
    <row r="37" spans="1:6" s="206" customFormat="1" ht="19" customHeight="1">
      <c r="A37" s="208"/>
      <c r="B37" s="209"/>
      <c r="C37" s="209"/>
      <c r="D37" s="209"/>
      <c r="E37" s="209"/>
      <c r="F37" s="210"/>
    </row>
    <row r="38" spans="1:6" s="206" customFormat="1" ht="19" customHeight="1">
      <c r="A38" s="208"/>
      <c r="B38" s="209"/>
      <c r="C38" s="209"/>
      <c r="D38" s="209"/>
      <c r="E38" s="209"/>
      <c r="F38" s="210"/>
    </row>
    <row r="39" spans="1:6" s="206" customFormat="1" ht="19" customHeight="1">
      <c r="A39" s="208"/>
      <c r="B39" s="209"/>
      <c r="C39" s="209"/>
      <c r="D39" s="209"/>
      <c r="E39" s="209"/>
      <c r="F39" s="210"/>
    </row>
    <row r="40" spans="1:6" s="206" customFormat="1" ht="19" customHeight="1">
      <c r="A40" s="208"/>
      <c r="B40" s="209"/>
      <c r="C40" s="209"/>
      <c r="D40" s="209"/>
      <c r="E40" s="209"/>
      <c r="F40" s="210"/>
    </row>
    <row r="41" spans="1:6" s="206" customFormat="1" ht="19" customHeight="1">
      <c r="A41" s="208"/>
      <c r="B41" s="209"/>
      <c r="C41" s="209"/>
      <c r="D41" s="209"/>
      <c r="E41" s="209"/>
      <c r="F41" s="210"/>
    </row>
    <row r="42" spans="1:6" s="206" customFormat="1" ht="19" customHeight="1">
      <c r="A42" s="208"/>
      <c r="B42" s="209"/>
      <c r="C42" s="209"/>
      <c r="D42" s="209"/>
      <c r="E42" s="209"/>
      <c r="F42" s="210"/>
    </row>
    <row r="43" spans="1:6" s="206" customFormat="1" ht="19" customHeight="1">
      <c r="A43" s="208"/>
      <c r="B43" s="209"/>
      <c r="C43" s="209"/>
      <c r="D43" s="209"/>
      <c r="E43" s="209"/>
      <c r="F43" s="210"/>
    </row>
    <row r="44" spans="1:6" s="206" customFormat="1" ht="19" customHeight="1">
      <c r="A44" s="208"/>
      <c r="B44" s="209"/>
      <c r="C44" s="209"/>
      <c r="D44" s="209"/>
      <c r="E44" s="209"/>
      <c r="F44" s="210"/>
    </row>
    <row r="45" spans="1:6" s="206" customFormat="1" ht="19" customHeight="1">
      <c r="A45" s="208"/>
      <c r="B45" s="209"/>
      <c r="C45" s="209"/>
      <c r="D45" s="209"/>
      <c r="E45" s="209"/>
      <c r="F45" s="210"/>
    </row>
    <row r="46" spans="1:6" s="206" customFormat="1" ht="19" customHeight="1">
      <c r="A46" s="208"/>
      <c r="B46" s="209"/>
      <c r="C46" s="209"/>
      <c r="D46" s="209"/>
      <c r="E46" s="209"/>
      <c r="F46" s="210"/>
    </row>
    <row r="47" spans="1:6" s="206" customFormat="1" ht="19" customHeight="1">
      <c r="A47" s="208"/>
      <c r="B47" s="209"/>
      <c r="C47" s="209"/>
      <c r="D47" s="209"/>
      <c r="E47" s="209"/>
      <c r="F47" s="210"/>
    </row>
    <row r="48" spans="1:6" s="206" customFormat="1" ht="19" customHeight="1">
      <c r="A48" s="208"/>
      <c r="B48" s="209"/>
      <c r="C48" s="209"/>
      <c r="D48" s="209"/>
      <c r="E48" s="209"/>
      <c r="F48" s="210"/>
    </row>
    <row r="49" spans="1:6" s="206" customFormat="1" ht="19" customHeight="1">
      <c r="A49" s="208"/>
      <c r="B49" s="209"/>
      <c r="C49" s="209"/>
      <c r="D49" s="209"/>
      <c r="E49" s="209"/>
      <c r="F49" s="210"/>
    </row>
    <row r="50" spans="1:6" s="206" customFormat="1" ht="19" customHeight="1">
      <c r="A50" s="208"/>
      <c r="B50" s="209"/>
      <c r="C50" s="209"/>
      <c r="D50" s="209"/>
      <c r="E50" s="209"/>
      <c r="F50" s="210"/>
    </row>
    <row r="51" spans="1:6" s="206" customFormat="1" ht="19" customHeight="1">
      <c r="A51" s="208"/>
      <c r="B51" s="209"/>
      <c r="C51" s="209"/>
      <c r="D51" s="209"/>
      <c r="E51" s="209"/>
      <c r="F51" s="210"/>
    </row>
    <row r="52" spans="1:6" s="206" customFormat="1" ht="19" customHeight="1">
      <c r="A52" s="208"/>
      <c r="B52" s="209"/>
      <c r="C52" s="209"/>
      <c r="D52" s="209"/>
      <c r="E52" s="209"/>
      <c r="F52" s="210"/>
    </row>
    <row r="53" spans="1:6" s="206" customFormat="1" ht="19" customHeight="1">
      <c r="A53" s="208"/>
      <c r="B53" s="209"/>
      <c r="C53" s="209"/>
      <c r="D53" s="209"/>
      <c r="E53" s="209"/>
      <c r="F53" s="210"/>
    </row>
    <row r="54" spans="1:6" s="206" customFormat="1" ht="19" customHeight="1">
      <c r="A54" s="208"/>
      <c r="B54" s="209"/>
      <c r="C54" s="209"/>
      <c r="D54" s="209"/>
      <c r="E54" s="209"/>
      <c r="F54" s="210"/>
    </row>
    <row r="55" spans="1:6" s="206" customFormat="1" ht="19" customHeight="1">
      <c r="A55" s="208"/>
      <c r="B55" s="209"/>
      <c r="C55" s="209"/>
      <c r="D55" s="209"/>
      <c r="E55" s="209"/>
      <c r="F55" s="210"/>
    </row>
    <row r="56" spans="1:6" s="206" customFormat="1" ht="19" customHeight="1">
      <c r="A56" s="208"/>
      <c r="B56" s="209"/>
      <c r="C56" s="209"/>
      <c r="D56" s="209"/>
      <c r="E56" s="209"/>
      <c r="F56" s="210"/>
    </row>
    <row r="57" spans="1:6" s="206" customFormat="1" ht="19" customHeight="1">
      <c r="A57" s="208"/>
      <c r="B57" s="209"/>
      <c r="C57" s="209"/>
      <c r="D57" s="209"/>
      <c r="E57" s="209"/>
      <c r="F57" s="210"/>
    </row>
    <row r="58" spans="1:6" s="206" customFormat="1" ht="19" customHeight="1">
      <c r="A58" s="208"/>
      <c r="B58" s="209"/>
      <c r="C58" s="209"/>
      <c r="D58" s="209"/>
      <c r="E58" s="209"/>
      <c r="F58" s="210"/>
    </row>
    <row r="59" spans="1:6" s="206" customFormat="1" ht="19" customHeight="1">
      <c r="A59" s="208"/>
      <c r="B59" s="209"/>
      <c r="C59" s="209"/>
      <c r="D59" s="209"/>
      <c r="E59" s="209"/>
      <c r="F59" s="210"/>
    </row>
    <row r="60" spans="1:6" s="206" customFormat="1" ht="19" customHeight="1">
      <c r="A60" s="208"/>
      <c r="B60" s="209"/>
      <c r="C60" s="209"/>
      <c r="D60" s="209"/>
      <c r="E60" s="209"/>
      <c r="F60" s="210"/>
    </row>
    <row r="61" spans="1:6" s="206" customFormat="1" ht="19" customHeight="1">
      <c r="A61" s="208"/>
      <c r="B61" s="209"/>
      <c r="C61" s="209"/>
      <c r="D61" s="209"/>
      <c r="E61" s="209"/>
      <c r="F61" s="210"/>
    </row>
    <row r="62" spans="1:6" s="206" customFormat="1" ht="19" customHeight="1">
      <c r="A62" s="208"/>
      <c r="B62" s="209"/>
      <c r="C62" s="209"/>
      <c r="D62" s="209"/>
      <c r="E62" s="209"/>
      <c r="F62" s="210"/>
    </row>
    <row r="63" spans="1:6" s="206" customFormat="1" ht="19" customHeight="1">
      <c r="A63" s="208"/>
      <c r="B63" s="209"/>
      <c r="C63" s="209"/>
      <c r="D63" s="209"/>
      <c r="E63" s="209"/>
      <c r="F63" s="210"/>
    </row>
    <row r="64" spans="1:6" s="206" customFormat="1" ht="19" customHeight="1">
      <c r="A64" s="208"/>
      <c r="B64" s="209"/>
      <c r="C64" s="209"/>
      <c r="D64" s="209"/>
      <c r="E64" s="209"/>
      <c r="F64" s="210"/>
    </row>
    <row r="65" spans="1:6" s="206" customFormat="1" ht="19" customHeight="1">
      <c r="A65" s="208"/>
      <c r="B65" s="209"/>
      <c r="C65" s="209"/>
      <c r="D65" s="209"/>
      <c r="E65" s="209"/>
      <c r="F65" s="210"/>
    </row>
    <row r="66" spans="1:6" s="206" customFormat="1" ht="19" customHeight="1">
      <c r="A66" s="208"/>
      <c r="B66" s="209"/>
      <c r="C66" s="209"/>
      <c r="D66" s="209"/>
      <c r="E66" s="209"/>
      <c r="F66" s="210"/>
    </row>
    <row r="67" spans="1:6" s="206" customFormat="1" ht="19" customHeight="1">
      <c r="A67" s="208"/>
      <c r="B67" s="209"/>
      <c r="C67" s="209"/>
      <c r="D67" s="209"/>
      <c r="E67" s="209"/>
      <c r="F67" s="210"/>
    </row>
    <row r="68" spans="1:6" s="206" customFormat="1" ht="19" customHeight="1">
      <c r="A68" s="208"/>
      <c r="B68" s="209"/>
      <c r="C68" s="209"/>
      <c r="D68" s="209"/>
      <c r="E68" s="209"/>
      <c r="F68" s="210"/>
    </row>
    <row r="69" spans="1:6" s="206" customFormat="1" ht="19" customHeight="1">
      <c r="A69" s="208"/>
      <c r="B69" s="209"/>
      <c r="C69" s="209"/>
      <c r="D69" s="209"/>
      <c r="E69" s="209"/>
      <c r="F69" s="210"/>
    </row>
    <row r="70" spans="1:6" s="206" customFormat="1" ht="19" customHeight="1">
      <c r="A70" s="208"/>
      <c r="B70" s="209"/>
      <c r="C70" s="209"/>
      <c r="D70" s="209"/>
      <c r="E70" s="209"/>
      <c r="F70" s="210"/>
    </row>
    <row r="71" spans="1:6" s="206" customFormat="1" ht="19" customHeight="1">
      <c r="A71" s="208"/>
      <c r="B71" s="209"/>
      <c r="C71" s="209"/>
      <c r="D71" s="209"/>
      <c r="E71" s="209"/>
      <c r="F71" s="210"/>
    </row>
    <row r="72" spans="1:6" s="206" customFormat="1" ht="19" customHeight="1">
      <c r="A72" s="208"/>
      <c r="B72" s="209"/>
      <c r="C72" s="209"/>
      <c r="D72" s="209"/>
      <c r="E72" s="209"/>
      <c r="F72" s="210"/>
    </row>
    <row r="73" spans="1:6" s="206" customFormat="1" ht="19" customHeight="1">
      <c r="A73" s="208"/>
      <c r="B73" s="209"/>
      <c r="C73" s="209"/>
      <c r="D73" s="209"/>
      <c r="E73" s="209"/>
      <c r="F73" s="210"/>
    </row>
    <row r="74" spans="1:6" s="206" customFormat="1" ht="19" customHeight="1">
      <c r="A74" s="208"/>
      <c r="B74" s="209"/>
      <c r="C74" s="209"/>
      <c r="D74" s="209"/>
      <c r="E74" s="209"/>
      <c r="F74" s="210"/>
    </row>
    <row r="75" spans="1:6" s="206" customFormat="1" ht="19" customHeight="1">
      <c r="A75" s="208"/>
      <c r="B75" s="209"/>
      <c r="C75" s="209"/>
      <c r="D75" s="209"/>
      <c r="E75" s="209"/>
      <c r="F75" s="210"/>
    </row>
    <row r="76" spans="1:6" s="206" customFormat="1" ht="19" customHeight="1">
      <c r="A76" s="208"/>
      <c r="B76" s="209"/>
      <c r="C76" s="209"/>
      <c r="D76" s="209"/>
      <c r="E76" s="209"/>
      <c r="F76" s="210"/>
    </row>
    <row r="77" spans="1:6" s="206" customFormat="1" ht="19" customHeight="1">
      <c r="A77" s="208"/>
      <c r="B77" s="209"/>
      <c r="C77" s="209"/>
      <c r="D77" s="209"/>
      <c r="E77" s="209"/>
      <c r="F77" s="210"/>
    </row>
    <row r="78" spans="1:6" s="206" customFormat="1" ht="19" customHeight="1">
      <c r="A78" s="208"/>
      <c r="B78" s="209"/>
      <c r="C78" s="209"/>
      <c r="D78" s="209"/>
      <c r="E78" s="209"/>
      <c r="F78" s="210"/>
    </row>
    <row r="79" spans="1:6" s="206" customFormat="1" ht="19" customHeight="1">
      <c r="A79" s="208"/>
      <c r="B79" s="209"/>
      <c r="C79" s="209"/>
      <c r="D79" s="209"/>
      <c r="E79" s="209"/>
      <c r="F79" s="210"/>
    </row>
    <row r="80" spans="1:6" s="206" customFormat="1" ht="19" customHeight="1">
      <c r="A80" s="208"/>
      <c r="B80" s="209"/>
      <c r="C80" s="209"/>
      <c r="D80" s="209"/>
      <c r="E80" s="209"/>
      <c r="F80" s="210"/>
    </row>
    <row r="81" spans="1:6" s="206" customFormat="1" ht="19" customHeight="1">
      <c r="A81" s="208"/>
      <c r="B81" s="209"/>
      <c r="C81" s="209"/>
      <c r="D81" s="209"/>
      <c r="E81" s="209"/>
      <c r="F81" s="210"/>
    </row>
    <row r="82" spans="1:6" s="206" customFormat="1" ht="19" customHeight="1">
      <c r="A82" s="208"/>
      <c r="B82" s="209"/>
      <c r="C82" s="209"/>
      <c r="D82" s="209"/>
      <c r="E82" s="209"/>
      <c r="F82" s="210"/>
    </row>
    <row r="83" spans="1:6" s="206" customFormat="1" ht="19" customHeight="1">
      <c r="A83" s="208"/>
      <c r="B83" s="209"/>
      <c r="C83" s="209"/>
      <c r="D83" s="209"/>
      <c r="E83" s="209"/>
      <c r="F83" s="210"/>
    </row>
    <row r="84" spans="1:6" s="206" customFormat="1" ht="19" customHeight="1">
      <c r="A84" s="208"/>
      <c r="B84" s="209"/>
      <c r="C84" s="209"/>
      <c r="D84" s="209"/>
      <c r="E84" s="209"/>
      <c r="F84" s="210"/>
    </row>
    <row r="85" spans="1:6" s="206" customFormat="1" ht="19" customHeight="1">
      <c r="A85" s="208"/>
      <c r="B85" s="209"/>
      <c r="C85" s="209"/>
      <c r="D85" s="209"/>
      <c r="E85" s="209"/>
      <c r="F85" s="210"/>
    </row>
    <row r="86" spans="1:6" s="206" customFormat="1" ht="19" customHeight="1">
      <c r="A86" s="208"/>
      <c r="B86" s="209"/>
      <c r="C86" s="209"/>
      <c r="D86" s="209"/>
      <c r="E86" s="209"/>
      <c r="F86" s="210"/>
    </row>
    <row r="87" spans="1:6" s="206" customFormat="1" ht="19" customHeight="1">
      <c r="A87" s="208"/>
      <c r="B87" s="209"/>
      <c r="C87" s="209"/>
      <c r="D87" s="209"/>
      <c r="E87" s="209"/>
      <c r="F87" s="210"/>
    </row>
    <row r="88" spans="1:6" s="206" customFormat="1" ht="19" customHeight="1">
      <c r="A88" s="208"/>
      <c r="B88" s="209"/>
      <c r="C88" s="209"/>
      <c r="D88" s="209"/>
      <c r="E88" s="209"/>
      <c r="F88" s="210"/>
    </row>
    <row r="89" spans="1:6" s="206" customFormat="1" ht="19" customHeight="1">
      <c r="A89" s="208"/>
      <c r="B89" s="209"/>
      <c r="C89" s="209"/>
      <c r="D89" s="209"/>
      <c r="E89" s="209"/>
      <c r="F89" s="210"/>
    </row>
    <row r="90" spans="1:6" s="206" customFormat="1" ht="19" customHeight="1">
      <c r="A90" s="208"/>
      <c r="B90" s="209"/>
      <c r="C90" s="209"/>
      <c r="D90" s="209"/>
      <c r="E90" s="209"/>
      <c r="F90" s="210"/>
    </row>
    <row r="91" spans="1:6" s="206" customFormat="1" ht="19" customHeight="1">
      <c r="A91" s="208"/>
      <c r="B91" s="209"/>
      <c r="C91" s="209"/>
      <c r="D91" s="209"/>
      <c r="E91" s="209"/>
      <c r="F91" s="210"/>
    </row>
    <row r="92" spans="1:6" s="206" customFormat="1" ht="19" customHeight="1">
      <c r="A92" s="208"/>
      <c r="B92" s="209"/>
      <c r="C92" s="209"/>
      <c r="D92" s="209"/>
      <c r="E92" s="209"/>
      <c r="F92" s="210"/>
    </row>
    <row r="93" spans="1:6" s="206" customFormat="1" ht="19" customHeight="1">
      <c r="A93" s="208"/>
      <c r="B93" s="209"/>
      <c r="C93" s="209"/>
      <c r="D93" s="209"/>
      <c r="E93" s="209"/>
      <c r="F93" s="210"/>
    </row>
    <row r="94" spans="1:6" s="206" customFormat="1" ht="19" customHeight="1">
      <c r="A94" s="208"/>
      <c r="B94" s="209"/>
      <c r="C94" s="209"/>
      <c r="D94" s="209"/>
      <c r="E94" s="209"/>
      <c r="F94" s="210"/>
    </row>
    <row r="95" spans="1:6" s="206" customFormat="1" ht="19" customHeight="1">
      <c r="A95" s="208"/>
      <c r="B95" s="209"/>
      <c r="C95" s="209"/>
      <c r="D95" s="209"/>
      <c r="E95" s="209"/>
      <c r="F95" s="210"/>
    </row>
    <row r="96" spans="1:6" s="206" customFormat="1" ht="19" customHeight="1">
      <c r="A96" s="208"/>
      <c r="B96" s="209"/>
      <c r="C96" s="209"/>
      <c r="D96" s="209"/>
      <c r="E96" s="209"/>
      <c r="F96" s="210"/>
    </row>
    <row r="97" spans="1:6" s="206" customFormat="1" ht="19" customHeight="1">
      <c r="A97" s="208"/>
      <c r="B97" s="209"/>
      <c r="C97" s="209"/>
      <c r="D97" s="209"/>
      <c r="E97" s="209"/>
      <c r="F97" s="210"/>
    </row>
    <row r="98" spans="1:6" s="206" customFormat="1" ht="19" customHeight="1">
      <c r="A98" s="208"/>
      <c r="B98" s="209"/>
      <c r="C98" s="209"/>
      <c r="D98" s="209"/>
      <c r="E98" s="209"/>
      <c r="F98" s="210"/>
    </row>
    <row r="99" spans="1:6" s="206" customFormat="1" ht="19" customHeight="1">
      <c r="A99" s="208"/>
      <c r="B99" s="209"/>
      <c r="C99" s="209"/>
      <c r="D99" s="209"/>
      <c r="E99" s="209"/>
      <c r="F99" s="210"/>
    </row>
    <row r="100" spans="1:6" s="206" customFormat="1" ht="19" customHeight="1">
      <c r="A100" s="208"/>
      <c r="B100" s="209"/>
      <c r="C100" s="209"/>
      <c r="D100" s="209"/>
      <c r="E100" s="209"/>
      <c r="F100" s="210"/>
    </row>
    <row r="101" spans="1:6" s="206" customFormat="1" ht="19" customHeight="1">
      <c r="A101" s="208"/>
      <c r="B101" s="209"/>
      <c r="C101" s="209"/>
      <c r="D101" s="209"/>
      <c r="E101" s="209"/>
      <c r="F101" s="210"/>
    </row>
    <row r="102" spans="1:6" s="206" customFormat="1" ht="19" customHeight="1">
      <c r="A102" s="208"/>
      <c r="B102" s="209"/>
      <c r="C102" s="209"/>
      <c r="D102" s="209"/>
      <c r="E102" s="209"/>
      <c r="F102" s="210"/>
    </row>
    <row r="103" spans="1:6" s="206" customFormat="1" ht="19" customHeight="1">
      <c r="A103" s="208"/>
      <c r="B103" s="209"/>
      <c r="C103" s="209"/>
      <c r="D103" s="209"/>
      <c r="E103" s="209"/>
      <c r="F103" s="210"/>
    </row>
    <row r="104" spans="1:6" s="206" customFormat="1" ht="19" customHeight="1">
      <c r="A104" s="208"/>
      <c r="B104" s="209"/>
      <c r="C104" s="209"/>
      <c r="D104" s="209"/>
      <c r="E104" s="209"/>
      <c r="F104" s="210"/>
    </row>
    <row r="105" spans="1:6" s="206" customFormat="1" ht="19" customHeight="1">
      <c r="A105" s="208"/>
      <c r="B105" s="209"/>
      <c r="C105" s="209"/>
      <c r="D105" s="209"/>
      <c r="E105" s="209"/>
      <c r="F105" s="210"/>
    </row>
    <row r="106" spans="1:6" s="206" customFormat="1" ht="19" customHeight="1">
      <c r="A106" s="208"/>
      <c r="B106" s="209"/>
      <c r="C106" s="209"/>
      <c r="D106" s="209"/>
      <c r="E106" s="209"/>
      <c r="F106" s="210"/>
    </row>
    <row r="107" spans="1:6" s="206" customFormat="1" ht="19" customHeight="1">
      <c r="A107" s="208"/>
      <c r="B107" s="209"/>
      <c r="C107" s="209"/>
      <c r="D107" s="209"/>
      <c r="E107" s="209"/>
      <c r="F107" s="210"/>
    </row>
    <row r="108" spans="1:6" s="206" customFormat="1" ht="19" customHeight="1">
      <c r="A108" s="208"/>
      <c r="B108" s="209"/>
      <c r="C108" s="209"/>
      <c r="D108" s="209"/>
      <c r="E108" s="209"/>
      <c r="F108" s="210"/>
    </row>
    <row r="109" spans="1:6" s="206" customFormat="1" ht="19" customHeight="1">
      <c r="A109" s="208"/>
      <c r="B109" s="209"/>
      <c r="C109" s="209"/>
      <c r="D109" s="209"/>
      <c r="E109" s="209"/>
      <c r="F109" s="210"/>
    </row>
    <row r="110" spans="1:6" s="206" customFormat="1" ht="19" customHeight="1">
      <c r="A110" s="208"/>
      <c r="B110" s="209"/>
      <c r="C110" s="209"/>
      <c r="D110" s="209"/>
      <c r="E110" s="209"/>
      <c r="F110" s="210"/>
    </row>
    <row r="111" spans="1:6" s="206" customFormat="1" ht="19" customHeight="1">
      <c r="A111" s="208"/>
      <c r="B111" s="209"/>
      <c r="C111" s="209"/>
      <c r="D111" s="209"/>
      <c r="E111" s="209"/>
      <c r="F111" s="210"/>
    </row>
    <row r="112" spans="1:6" s="206" customFormat="1" ht="19" customHeight="1">
      <c r="A112" s="208"/>
      <c r="B112" s="209"/>
      <c r="C112" s="209"/>
      <c r="D112" s="209"/>
      <c r="E112" s="209"/>
      <c r="F112" s="210"/>
    </row>
    <row r="113" spans="1:6" s="206" customFormat="1" ht="19" customHeight="1">
      <c r="A113" s="208"/>
      <c r="B113" s="209"/>
      <c r="C113" s="209"/>
      <c r="D113" s="209"/>
      <c r="E113" s="209"/>
      <c r="F113" s="210"/>
    </row>
    <row r="114" spans="1:6" s="206" customFormat="1" ht="19" customHeight="1">
      <c r="A114" s="208"/>
      <c r="B114" s="209"/>
      <c r="C114" s="209"/>
      <c r="D114" s="209"/>
      <c r="E114" s="209"/>
      <c r="F114" s="210"/>
    </row>
    <row r="115" spans="1:6" s="206" customFormat="1" ht="19" customHeight="1">
      <c r="A115" s="208"/>
      <c r="B115" s="209"/>
      <c r="C115" s="209"/>
      <c r="D115" s="209"/>
      <c r="E115" s="209"/>
      <c r="F115" s="210"/>
    </row>
    <row r="116" spans="1:6" s="206" customFormat="1" ht="19" customHeight="1">
      <c r="A116" s="208"/>
      <c r="B116" s="209"/>
      <c r="C116" s="209"/>
      <c r="D116" s="209"/>
      <c r="E116" s="209"/>
      <c r="F116" s="210"/>
    </row>
    <row r="117" spans="1:6" s="206" customFormat="1" ht="19" customHeight="1">
      <c r="A117" s="208"/>
      <c r="B117" s="209"/>
      <c r="C117" s="209"/>
      <c r="D117" s="209"/>
      <c r="E117" s="209"/>
      <c r="F117" s="210"/>
    </row>
    <row r="118" spans="1:6" s="206" customFormat="1" ht="19" customHeight="1">
      <c r="A118" s="208"/>
      <c r="B118" s="209"/>
      <c r="C118" s="209"/>
      <c r="D118" s="209"/>
      <c r="E118" s="209"/>
      <c r="F118" s="210"/>
    </row>
    <row r="119" spans="1:6" s="206" customFormat="1" ht="19" customHeight="1">
      <c r="A119" s="208"/>
      <c r="B119" s="209"/>
      <c r="C119" s="209"/>
      <c r="D119" s="209"/>
      <c r="E119" s="209"/>
      <c r="F119" s="210"/>
    </row>
    <row r="120" spans="1:6" s="206" customFormat="1" ht="19" customHeight="1">
      <c r="A120" s="208"/>
      <c r="B120" s="209"/>
      <c r="C120" s="209"/>
      <c r="D120" s="209"/>
      <c r="E120" s="209"/>
      <c r="F120" s="210"/>
    </row>
    <row r="121" spans="1:6" s="206" customFormat="1" ht="19" customHeight="1">
      <c r="A121" s="208"/>
      <c r="B121" s="209"/>
      <c r="C121" s="209"/>
      <c r="D121" s="209"/>
      <c r="E121" s="209"/>
      <c r="F121" s="210"/>
    </row>
    <row r="122" spans="1:6" s="206" customFormat="1" ht="19" customHeight="1">
      <c r="A122" s="208"/>
      <c r="B122" s="209"/>
      <c r="C122" s="209"/>
      <c r="D122" s="209"/>
      <c r="E122" s="209"/>
      <c r="F122" s="210"/>
    </row>
    <row r="123" spans="1:6" s="206" customFormat="1" ht="19" customHeight="1">
      <c r="A123" s="208"/>
      <c r="B123" s="209"/>
      <c r="C123" s="209"/>
      <c r="D123" s="209"/>
      <c r="E123" s="209"/>
      <c r="F123" s="210"/>
    </row>
    <row r="124" spans="1:6" s="206" customFormat="1" ht="19" customHeight="1">
      <c r="A124" s="208"/>
      <c r="B124" s="209"/>
      <c r="C124" s="209"/>
      <c r="D124" s="209"/>
      <c r="E124" s="209"/>
      <c r="F124" s="210"/>
    </row>
    <row r="125" spans="1:6" s="206" customFormat="1" ht="19" customHeight="1">
      <c r="A125" s="208"/>
      <c r="B125" s="209"/>
      <c r="C125" s="209"/>
      <c r="D125" s="209"/>
      <c r="E125" s="209"/>
      <c r="F125" s="210"/>
    </row>
    <row r="126" spans="1:6" s="206" customFormat="1" ht="19" customHeight="1">
      <c r="A126" s="208"/>
      <c r="B126" s="209"/>
      <c r="C126" s="209"/>
      <c r="D126" s="209"/>
      <c r="E126" s="209"/>
      <c r="F126" s="210"/>
    </row>
    <row r="127" spans="1:6" s="206" customFormat="1" ht="19" customHeight="1">
      <c r="A127" s="208"/>
      <c r="B127" s="209"/>
      <c r="C127" s="209"/>
      <c r="D127" s="209"/>
      <c r="E127" s="209"/>
      <c r="F127" s="210"/>
    </row>
    <row r="128" spans="1:6" s="206" customFormat="1" ht="19" customHeight="1">
      <c r="A128" s="208"/>
      <c r="B128" s="209"/>
      <c r="C128" s="209"/>
      <c r="D128" s="209"/>
      <c r="E128" s="209"/>
      <c r="F128" s="210"/>
    </row>
    <row r="129" spans="1:6" s="206" customFormat="1" ht="19" customHeight="1">
      <c r="A129" s="208"/>
      <c r="B129" s="209"/>
      <c r="C129" s="209"/>
      <c r="D129" s="209"/>
      <c r="E129" s="209"/>
      <c r="F129" s="210"/>
    </row>
    <row r="130" spans="1:6" s="206" customFormat="1" ht="19" customHeight="1">
      <c r="A130" s="208"/>
      <c r="B130" s="209"/>
      <c r="C130" s="209"/>
      <c r="D130" s="209"/>
      <c r="E130" s="209"/>
      <c r="F130" s="210"/>
    </row>
    <row r="131" spans="1:6" s="206" customFormat="1" ht="19" customHeight="1">
      <c r="A131" s="208"/>
      <c r="B131" s="209"/>
      <c r="C131" s="209"/>
      <c r="D131" s="209"/>
      <c r="E131" s="209"/>
      <c r="F131" s="210"/>
    </row>
    <row r="132" spans="1:6" s="206" customFormat="1" ht="19" customHeight="1">
      <c r="A132" s="208"/>
      <c r="B132" s="209"/>
      <c r="C132" s="209"/>
      <c r="D132" s="209"/>
      <c r="E132" s="209"/>
      <c r="F132" s="210"/>
    </row>
    <row r="133" spans="1:6" s="206" customFormat="1" ht="19" customHeight="1">
      <c r="A133" s="208"/>
      <c r="B133" s="209"/>
      <c r="C133" s="209"/>
      <c r="D133" s="209"/>
      <c r="E133" s="209"/>
      <c r="F133" s="210"/>
    </row>
    <row r="134" spans="1:6" s="206" customFormat="1" ht="19" customHeight="1">
      <c r="A134" s="208"/>
      <c r="B134" s="209"/>
      <c r="C134" s="209"/>
      <c r="D134" s="209"/>
      <c r="E134" s="209"/>
      <c r="F134" s="210"/>
    </row>
    <row r="135" spans="1:6" s="206" customFormat="1" ht="19" customHeight="1">
      <c r="A135" s="208"/>
      <c r="B135" s="209"/>
      <c r="C135" s="209"/>
      <c r="D135" s="209"/>
      <c r="E135" s="209"/>
      <c r="F135" s="210"/>
    </row>
    <row r="136" spans="1:6" s="206" customFormat="1" ht="19" customHeight="1">
      <c r="A136" s="208"/>
      <c r="B136" s="209"/>
      <c r="C136" s="209"/>
      <c r="D136" s="209"/>
      <c r="E136" s="209"/>
      <c r="F136" s="210"/>
    </row>
    <row r="137" spans="1:6" s="206" customFormat="1" ht="19" customHeight="1">
      <c r="A137" s="208"/>
      <c r="B137" s="209"/>
      <c r="C137" s="209"/>
      <c r="D137" s="209"/>
      <c r="E137" s="209"/>
      <c r="F137" s="210"/>
    </row>
    <row r="138" spans="1:6" s="206" customFormat="1" ht="19" customHeight="1">
      <c r="A138" s="208"/>
      <c r="B138" s="209"/>
      <c r="C138" s="209"/>
      <c r="D138" s="209"/>
      <c r="E138" s="209"/>
      <c r="F138" s="210"/>
    </row>
    <row r="139" spans="1:6" s="206" customFormat="1" ht="19" customHeight="1">
      <c r="A139" s="208"/>
      <c r="B139" s="209"/>
      <c r="C139" s="209"/>
      <c r="D139" s="209"/>
      <c r="E139" s="209"/>
      <c r="F139" s="210"/>
    </row>
    <row r="140" spans="1:6" s="206" customFormat="1" ht="19" customHeight="1">
      <c r="A140" s="208"/>
      <c r="B140" s="209"/>
      <c r="C140" s="209"/>
      <c r="D140" s="209"/>
      <c r="E140" s="209"/>
      <c r="F140" s="210"/>
    </row>
    <row r="141" spans="1:6" s="206" customFormat="1" ht="19" customHeight="1">
      <c r="A141" s="208"/>
      <c r="B141" s="209"/>
      <c r="C141" s="209"/>
      <c r="D141" s="209"/>
      <c r="E141" s="209"/>
      <c r="F141" s="210"/>
    </row>
    <row r="142" spans="1:6" s="206" customFormat="1" ht="19" customHeight="1">
      <c r="A142" s="208"/>
      <c r="B142" s="209"/>
      <c r="C142" s="209"/>
      <c r="D142" s="209"/>
      <c r="E142" s="209"/>
      <c r="F142" s="210"/>
    </row>
    <row r="143" spans="1:6" s="206" customFormat="1" ht="19" customHeight="1">
      <c r="A143" s="208"/>
      <c r="B143" s="209"/>
      <c r="C143" s="209"/>
      <c r="D143" s="209"/>
      <c r="E143" s="209"/>
      <c r="F143" s="210"/>
    </row>
    <row r="144" spans="1:6" s="206" customFormat="1" ht="19" customHeight="1">
      <c r="A144" s="208"/>
      <c r="B144" s="209"/>
      <c r="C144" s="209"/>
      <c r="D144" s="209"/>
      <c r="E144" s="209"/>
      <c r="F144" s="210"/>
    </row>
    <row r="145" spans="1:6" s="206" customFormat="1" ht="19" customHeight="1">
      <c r="A145" s="208"/>
      <c r="B145" s="209"/>
      <c r="C145" s="209"/>
      <c r="D145" s="209"/>
      <c r="E145" s="209"/>
      <c r="F145" s="210"/>
    </row>
    <row r="146" spans="1:6" s="206" customFormat="1" ht="19" customHeight="1">
      <c r="A146" s="208"/>
      <c r="B146" s="209"/>
      <c r="C146" s="209"/>
      <c r="D146" s="209"/>
      <c r="E146" s="209"/>
      <c r="F146" s="210"/>
    </row>
    <row r="147" spans="1:6" s="206" customFormat="1" ht="19" customHeight="1">
      <c r="A147" s="208"/>
      <c r="B147" s="209"/>
      <c r="C147" s="209"/>
      <c r="D147" s="209"/>
      <c r="E147" s="209"/>
      <c r="F147" s="210"/>
    </row>
    <row r="148" spans="1:6" s="206" customFormat="1" ht="19" customHeight="1">
      <c r="A148" s="208"/>
      <c r="B148" s="209"/>
      <c r="C148" s="209"/>
      <c r="D148" s="209"/>
      <c r="E148" s="209"/>
      <c r="F148" s="210"/>
    </row>
    <row r="149" spans="1:6" s="206" customFormat="1" ht="19" customHeight="1">
      <c r="A149" s="208"/>
      <c r="B149" s="209"/>
      <c r="C149" s="209"/>
      <c r="D149" s="209"/>
      <c r="E149" s="209"/>
      <c r="F149" s="210"/>
    </row>
    <row r="150" spans="1:6" s="206" customFormat="1" ht="19" customHeight="1">
      <c r="A150" s="208"/>
      <c r="B150" s="209"/>
      <c r="C150" s="209"/>
      <c r="D150" s="209"/>
      <c r="E150" s="209"/>
      <c r="F150" s="210"/>
    </row>
    <row r="151" spans="1:6" s="206" customFormat="1" ht="19" customHeight="1">
      <c r="A151" s="208"/>
      <c r="B151" s="209"/>
      <c r="C151" s="209"/>
      <c r="D151" s="209"/>
      <c r="E151" s="209"/>
      <c r="F151" s="210"/>
    </row>
    <row r="152" spans="1:6" s="206" customFormat="1" ht="19" customHeight="1">
      <c r="A152" s="208"/>
      <c r="B152" s="209"/>
      <c r="C152" s="209"/>
      <c r="D152" s="209"/>
      <c r="E152" s="209"/>
      <c r="F152" s="210"/>
    </row>
    <row r="153" spans="1:6" s="206" customFormat="1" ht="19" customHeight="1">
      <c r="A153" s="208"/>
      <c r="B153" s="209"/>
      <c r="C153" s="209"/>
      <c r="D153" s="209"/>
      <c r="E153" s="209"/>
      <c r="F153" s="210"/>
    </row>
    <row r="154" spans="1:6" s="206" customFormat="1" ht="19" customHeight="1">
      <c r="A154" s="208"/>
      <c r="B154" s="209"/>
      <c r="C154" s="209"/>
      <c r="D154" s="209"/>
      <c r="E154" s="209"/>
      <c r="F154" s="210"/>
    </row>
    <row r="155" spans="1:6" s="206" customFormat="1" ht="19" customHeight="1">
      <c r="A155" s="208"/>
      <c r="B155" s="209"/>
      <c r="C155" s="209"/>
      <c r="D155" s="209"/>
      <c r="E155" s="209"/>
      <c r="F155" s="210"/>
    </row>
    <row r="156" spans="1:6" s="206" customFormat="1" ht="19" customHeight="1">
      <c r="A156" s="208"/>
      <c r="B156" s="209"/>
      <c r="C156" s="209"/>
      <c r="D156" s="209"/>
      <c r="E156" s="209"/>
      <c r="F156" s="210"/>
    </row>
    <row r="157" spans="1:6" s="206" customFormat="1" ht="19" customHeight="1">
      <c r="A157" s="208"/>
      <c r="B157" s="209"/>
      <c r="C157" s="209"/>
      <c r="D157" s="209"/>
      <c r="E157" s="209"/>
      <c r="F157" s="210"/>
    </row>
    <row r="158" spans="1:6" s="206" customFormat="1" ht="19" customHeight="1">
      <c r="A158" s="208"/>
      <c r="B158" s="209"/>
      <c r="C158" s="209"/>
      <c r="D158" s="209"/>
      <c r="E158" s="209"/>
      <c r="F158" s="210"/>
    </row>
    <row r="159" spans="1:6" s="206" customFormat="1" ht="19" customHeight="1">
      <c r="A159" s="208"/>
      <c r="B159" s="209"/>
      <c r="C159" s="209"/>
      <c r="D159" s="209"/>
      <c r="E159" s="209"/>
      <c r="F159" s="210"/>
    </row>
    <row r="160" spans="1:6" s="206" customFormat="1" ht="19" customHeight="1">
      <c r="A160" s="208"/>
      <c r="B160" s="209"/>
      <c r="C160" s="209"/>
      <c r="D160" s="209"/>
      <c r="E160" s="209"/>
      <c r="F160" s="210"/>
    </row>
    <row r="161" spans="1:6" s="206" customFormat="1" ht="19" customHeight="1">
      <c r="A161" s="208"/>
      <c r="B161" s="209"/>
      <c r="C161" s="209"/>
      <c r="D161" s="209"/>
      <c r="E161" s="209"/>
      <c r="F161" s="210"/>
    </row>
    <row r="162" spans="1:6" s="206" customFormat="1" ht="19" customHeight="1">
      <c r="A162" s="208"/>
      <c r="B162" s="209"/>
      <c r="C162" s="209"/>
      <c r="D162" s="209"/>
      <c r="E162" s="209"/>
      <c r="F162" s="210"/>
    </row>
    <row r="163" spans="1:6" s="206" customFormat="1" ht="19" customHeight="1">
      <c r="A163" s="208"/>
      <c r="B163" s="209"/>
      <c r="C163" s="209"/>
      <c r="D163" s="209"/>
      <c r="E163" s="209"/>
      <c r="F163" s="210"/>
    </row>
    <row r="164" spans="1:6" s="206" customFormat="1" ht="19" customHeight="1">
      <c r="A164" s="208"/>
      <c r="B164" s="209"/>
      <c r="C164" s="209"/>
      <c r="D164" s="209"/>
      <c r="E164" s="209"/>
      <c r="F164" s="210"/>
    </row>
    <row r="165" spans="1:6" s="206" customFormat="1" ht="19" customHeight="1">
      <c r="A165" s="208"/>
      <c r="B165" s="209"/>
      <c r="C165" s="209"/>
      <c r="D165" s="209"/>
      <c r="E165" s="209"/>
      <c r="F165" s="210"/>
    </row>
    <row r="166" spans="1:6" s="206" customFormat="1" ht="19" customHeight="1">
      <c r="A166" s="208"/>
      <c r="B166" s="209"/>
      <c r="C166" s="209"/>
      <c r="D166" s="209"/>
      <c r="E166" s="209"/>
      <c r="F166" s="210"/>
    </row>
    <row r="167" spans="1:6" s="206" customFormat="1" ht="19" customHeight="1">
      <c r="A167" s="208"/>
      <c r="B167" s="209"/>
      <c r="C167" s="209"/>
      <c r="D167" s="209"/>
      <c r="E167" s="209"/>
      <c r="F167" s="210"/>
    </row>
    <row r="168" spans="1:6" s="206" customFormat="1" ht="19" customHeight="1">
      <c r="A168" s="208"/>
      <c r="B168" s="209"/>
      <c r="C168" s="209"/>
      <c r="D168" s="209"/>
      <c r="E168" s="209"/>
      <c r="F168" s="210"/>
    </row>
    <row r="169" spans="1:6" s="206" customFormat="1" ht="19" customHeight="1">
      <c r="A169" s="208"/>
      <c r="B169" s="209"/>
      <c r="C169" s="209"/>
      <c r="D169" s="209"/>
      <c r="E169" s="209"/>
      <c r="F169" s="210"/>
    </row>
    <row r="170" spans="1:6" s="206" customFormat="1" ht="19" customHeight="1">
      <c r="A170" s="208"/>
      <c r="B170" s="209"/>
      <c r="C170" s="209"/>
      <c r="D170" s="209"/>
      <c r="E170" s="209"/>
      <c r="F170" s="210"/>
    </row>
    <row r="171" spans="1:6" s="206" customFormat="1" ht="19" customHeight="1">
      <c r="A171" s="208"/>
      <c r="B171" s="209"/>
      <c r="C171" s="209"/>
      <c r="D171" s="209"/>
      <c r="E171" s="209"/>
      <c r="F171" s="210"/>
    </row>
    <row r="172" spans="1:6" s="206" customFormat="1" ht="19" customHeight="1">
      <c r="A172" s="208"/>
      <c r="B172" s="209"/>
      <c r="C172" s="209"/>
      <c r="D172" s="209"/>
      <c r="E172" s="209"/>
      <c r="F172" s="210"/>
    </row>
    <row r="173" spans="1:6" s="206" customFormat="1" ht="19" customHeight="1">
      <c r="A173" s="208"/>
      <c r="B173" s="209"/>
      <c r="C173" s="209"/>
      <c r="D173" s="209"/>
      <c r="E173" s="209"/>
      <c r="F173" s="210"/>
    </row>
    <row r="174" spans="1:6" s="206" customFormat="1" ht="19" customHeight="1">
      <c r="A174" s="208"/>
      <c r="B174" s="209"/>
      <c r="C174" s="209"/>
      <c r="D174" s="209"/>
      <c r="E174" s="209"/>
      <c r="F174" s="210"/>
    </row>
    <row r="175" spans="1:6" s="206" customFormat="1" ht="19" customHeight="1">
      <c r="A175" s="208"/>
      <c r="B175" s="209"/>
      <c r="C175" s="209"/>
      <c r="D175" s="209"/>
      <c r="E175" s="209"/>
      <c r="F175" s="210"/>
    </row>
    <row r="176" spans="1:6" s="206" customFormat="1" ht="19" customHeight="1">
      <c r="A176" s="208"/>
      <c r="B176" s="209"/>
      <c r="C176" s="209"/>
      <c r="D176" s="209"/>
      <c r="E176" s="209"/>
      <c r="F176" s="210"/>
    </row>
    <row r="177" spans="1:6" s="206" customFormat="1" ht="19" customHeight="1">
      <c r="A177" s="208"/>
      <c r="B177" s="209"/>
      <c r="C177" s="209"/>
      <c r="D177" s="209"/>
      <c r="E177" s="209"/>
      <c r="F177" s="210"/>
    </row>
    <row r="178" spans="1:6" s="206" customFormat="1" ht="19" customHeight="1">
      <c r="A178" s="208"/>
      <c r="B178" s="209"/>
      <c r="C178" s="209"/>
      <c r="D178" s="209"/>
      <c r="E178" s="209"/>
      <c r="F178" s="210"/>
    </row>
    <row r="179" spans="1:6" s="206" customFormat="1" ht="19" customHeight="1">
      <c r="A179" s="208"/>
      <c r="B179" s="209"/>
      <c r="C179" s="209"/>
      <c r="D179" s="209"/>
      <c r="E179" s="209"/>
      <c r="F179" s="210"/>
    </row>
    <row r="180" spans="1:6" s="206" customFormat="1" ht="19" customHeight="1">
      <c r="A180" s="208"/>
      <c r="B180" s="209"/>
      <c r="C180" s="209"/>
      <c r="D180" s="209"/>
      <c r="E180" s="209"/>
      <c r="F180" s="210"/>
    </row>
    <row r="181" spans="1:6" s="206" customFormat="1" ht="19" customHeight="1">
      <c r="A181" s="208"/>
      <c r="B181" s="209"/>
      <c r="C181" s="209"/>
      <c r="D181" s="209"/>
      <c r="E181" s="209"/>
      <c r="F181" s="210"/>
    </row>
    <row r="182" spans="1:6" s="206" customFormat="1" ht="19" customHeight="1">
      <c r="A182" s="208"/>
      <c r="B182" s="209"/>
      <c r="C182" s="209"/>
      <c r="D182" s="209"/>
      <c r="E182" s="209"/>
      <c r="F182" s="210"/>
    </row>
    <row r="183" spans="1:6" s="206" customFormat="1" ht="19" customHeight="1">
      <c r="A183" s="208"/>
      <c r="B183" s="209"/>
      <c r="C183" s="209"/>
      <c r="D183" s="209"/>
      <c r="E183" s="209"/>
      <c r="F183" s="210"/>
    </row>
    <row r="184" spans="1:6" s="206" customFormat="1" ht="19" customHeight="1">
      <c r="A184" s="208"/>
      <c r="B184" s="209"/>
      <c r="C184" s="209"/>
      <c r="D184" s="209"/>
      <c r="E184" s="209"/>
      <c r="F184" s="210"/>
    </row>
    <row r="185" spans="1:6" s="206" customFormat="1" ht="19" customHeight="1">
      <c r="A185" s="208"/>
      <c r="B185" s="209"/>
      <c r="C185" s="209"/>
      <c r="D185" s="209"/>
      <c r="E185" s="209"/>
      <c r="F185" s="210"/>
    </row>
    <row r="186" spans="1:6" s="206" customFormat="1" ht="19" customHeight="1">
      <c r="A186" s="208"/>
      <c r="B186" s="209"/>
      <c r="C186" s="209"/>
      <c r="D186" s="209"/>
      <c r="E186" s="209"/>
      <c r="F186" s="210"/>
    </row>
    <row r="187" spans="1:6" s="206" customFormat="1" ht="19" customHeight="1">
      <c r="A187" s="208"/>
      <c r="B187" s="209"/>
      <c r="C187" s="209"/>
      <c r="D187" s="209"/>
      <c r="E187" s="209"/>
      <c r="F187" s="210"/>
    </row>
    <row r="188" spans="1:6" s="206" customFormat="1" ht="19" customHeight="1">
      <c r="A188" s="208"/>
      <c r="B188" s="209"/>
      <c r="C188" s="209"/>
      <c r="D188" s="209"/>
      <c r="E188" s="209"/>
      <c r="F188" s="210"/>
    </row>
    <row r="189" spans="1:6" s="206" customFormat="1" ht="19" customHeight="1">
      <c r="A189" s="208"/>
      <c r="B189" s="209"/>
      <c r="C189" s="209"/>
      <c r="D189" s="209"/>
      <c r="E189" s="209"/>
      <c r="F189" s="210"/>
    </row>
    <row r="190" spans="1:6" s="206" customFormat="1" ht="19" customHeight="1">
      <c r="A190" s="208"/>
      <c r="B190" s="209"/>
      <c r="C190" s="209"/>
      <c r="D190" s="209"/>
      <c r="E190" s="209"/>
      <c r="F190" s="210"/>
    </row>
    <row r="191" spans="1:6" s="206" customFormat="1" ht="19" customHeight="1">
      <c r="A191" s="208"/>
      <c r="B191" s="209"/>
      <c r="C191" s="209"/>
      <c r="D191" s="209"/>
      <c r="E191" s="209"/>
      <c r="F191" s="210"/>
    </row>
    <row r="192" spans="1:6" s="206" customFormat="1" ht="19" customHeight="1">
      <c r="A192" s="208"/>
      <c r="B192" s="209"/>
      <c r="C192" s="209"/>
      <c r="D192" s="209"/>
      <c r="E192" s="209"/>
      <c r="F192" s="210"/>
    </row>
    <row r="193" spans="1:6" s="206" customFormat="1" ht="19" customHeight="1">
      <c r="A193" s="208"/>
      <c r="B193" s="209"/>
      <c r="C193" s="209"/>
      <c r="D193" s="209"/>
      <c r="E193" s="209"/>
      <c r="F193" s="210"/>
    </row>
    <row r="194" spans="1:6" s="206" customFormat="1" ht="19" customHeight="1">
      <c r="A194" s="208"/>
      <c r="B194" s="209"/>
      <c r="C194" s="209"/>
      <c r="D194" s="209"/>
      <c r="E194" s="209"/>
      <c r="F194" s="210"/>
    </row>
    <row r="195" spans="1:6" s="206" customFormat="1" ht="19" customHeight="1">
      <c r="A195" s="208"/>
      <c r="B195" s="209"/>
      <c r="C195" s="209"/>
      <c r="D195" s="209"/>
      <c r="E195" s="209"/>
      <c r="F195" s="210"/>
    </row>
    <row r="196" spans="1:6" s="206" customFormat="1" ht="19" customHeight="1">
      <c r="A196" s="208"/>
      <c r="B196" s="209"/>
      <c r="C196" s="209"/>
      <c r="D196" s="209"/>
      <c r="E196" s="209"/>
      <c r="F196" s="210"/>
    </row>
    <row r="197" spans="1:6" s="206" customFormat="1" ht="19" customHeight="1">
      <c r="A197" s="208"/>
      <c r="B197" s="209"/>
      <c r="C197" s="209"/>
      <c r="D197" s="209"/>
      <c r="E197" s="209"/>
      <c r="F197" s="210"/>
    </row>
    <row r="198" spans="1:6" s="206" customFormat="1" ht="19" customHeight="1">
      <c r="A198" s="208"/>
      <c r="B198" s="209"/>
      <c r="C198" s="209"/>
      <c r="D198" s="209"/>
      <c r="E198" s="209"/>
      <c r="F198" s="210"/>
    </row>
    <row r="199" spans="1:6" s="206" customFormat="1" ht="19" customHeight="1">
      <c r="A199" s="208"/>
      <c r="B199" s="209"/>
      <c r="C199" s="209"/>
      <c r="D199" s="209"/>
      <c r="E199" s="209"/>
      <c r="F199" s="210"/>
    </row>
    <row r="200" spans="1:6" s="206" customFormat="1" ht="19" customHeight="1">
      <c r="A200" s="208"/>
      <c r="B200" s="209"/>
      <c r="C200" s="209"/>
      <c r="D200" s="209"/>
      <c r="E200" s="209"/>
      <c r="F200" s="210"/>
    </row>
    <row r="201" spans="1:6" s="206" customFormat="1" ht="19" customHeight="1">
      <c r="A201" s="208"/>
      <c r="B201" s="209"/>
      <c r="C201" s="209"/>
      <c r="D201" s="209"/>
      <c r="E201" s="209"/>
      <c r="F201" s="210"/>
    </row>
    <row r="202" spans="1:6" s="206" customFormat="1" ht="19" customHeight="1">
      <c r="A202" s="208"/>
      <c r="B202" s="209"/>
      <c r="C202" s="209"/>
      <c r="D202" s="209"/>
      <c r="E202" s="209"/>
      <c r="F202" s="210"/>
    </row>
    <row r="203" spans="1:6" s="206" customFormat="1" ht="19" customHeight="1">
      <c r="A203" s="208"/>
      <c r="B203" s="209"/>
      <c r="C203" s="209"/>
      <c r="D203" s="209"/>
      <c r="E203" s="209"/>
      <c r="F203" s="210"/>
    </row>
    <row r="204" spans="1:6" s="206" customFormat="1" ht="19" customHeight="1">
      <c r="A204" s="208"/>
      <c r="B204" s="209"/>
      <c r="C204" s="209"/>
      <c r="D204" s="209"/>
      <c r="E204" s="209"/>
      <c r="F204" s="210"/>
    </row>
    <row r="205" spans="1:6" s="206" customFormat="1" ht="19" customHeight="1">
      <c r="A205" s="208"/>
      <c r="B205" s="209"/>
      <c r="C205" s="209"/>
      <c r="D205" s="209"/>
      <c r="E205" s="209"/>
      <c r="F205" s="210"/>
    </row>
    <row r="206" spans="1:6" s="206" customFormat="1" ht="19" customHeight="1">
      <c r="A206" s="208"/>
      <c r="B206" s="209"/>
      <c r="C206" s="209"/>
      <c r="D206" s="209"/>
      <c r="E206" s="209"/>
      <c r="F206" s="210"/>
    </row>
    <row r="207" spans="1:6" s="206" customFormat="1" ht="19" customHeight="1">
      <c r="A207" s="208"/>
      <c r="B207" s="209"/>
      <c r="C207" s="209"/>
      <c r="D207" s="209"/>
      <c r="E207" s="209"/>
      <c r="F207" s="210"/>
    </row>
    <row r="208" spans="1:6" s="206" customFormat="1" ht="19" customHeight="1">
      <c r="A208" s="208"/>
      <c r="B208" s="209"/>
      <c r="C208" s="209"/>
      <c r="D208" s="209"/>
      <c r="E208" s="209"/>
      <c r="F208" s="210"/>
    </row>
    <row r="209" spans="1:6" s="206" customFormat="1" ht="19" customHeight="1">
      <c r="A209" s="208"/>
      <c r="B209" s="209"/>
      <c r="C209" s="209"/>
      <c r="D209" s="209"/>
      <c r="E209" s="209"/>
      <c r="F209" s="210"/>
    </row>
    <row r="210" spans="1:6" s="206" customFormat="1" ht="19" customHeight="1">
      <c r="A210" s="208"/>
      <c r="B210" s="209"/>
      <c r="C210" s="209"/>
      <c r="D210" s="209"/>
      <c r="E210" s="209"/>
      <c r="F210" s="210"/>
    </row>
    <row r="211" spans="1:6" s="206" customFormat="1" ht="19" customHeight="1">
      <c r="A211" s="208"/>
      <c r="B211" s="209"/>
      <c r="C211" s="209"/>
      <c r="D211" s="209"/>
      <c r="E211" s="209"/>
      <c r="F211" s="210"/>
    </row>
    <row r="212" spans="1:6" s="206" customFormat="1" ht="19" customHeight="1">
      <c r="A212" s="208"/>
      <c r="B212" s="209"/>
      <c r="C212" s="209"/>
      <c r="D212" s="209"/>
      <c r="E212" s="209"/>
      <c r="F212" s="210"/>
    </row>
    <row r="213" spans="1:6" s="206" customFormat="1" ht="19" customHeight="1">
      <c r="A213" s="208"/>
      <c r="B213" s="209"/>
      <c r="C213" s="209"/>
      <c r="D213" s="209"/>
      <c r="E213" s="209"/>
      <c r="F213" s="210"/>
    </row>
    <row r="214" spans="1:6" s="206" customFormat="1" ht="19" customHeight="1">
      <c r="A214" s="208"/>
      <c r="B214" s="209"/>
      <c r="C214" s="209"/>
      <c r="D214" s="209"/>
      <c r="E214" s="209"/>
      <c r="F214" s="210"/>
    </row>
    <row r="215" spans="1:6" s="206" customFormat="1" ht="19" customHeight="1">
      <c r="A215" s="208"/>
      <c r="B215" s="209"/>
      <c r="C215" s="209"/>
      <c r="D215" s="209"/>
      <c r="E215" s="209"/>
      <c r="F215" s="210"/>
    </row>
    <row r="216" spans="1:6" s="206" customFormat="1" ht="19" customHeight="1">
      <c r="A216" s="208"/>
      <c r="B216" s="209"/>
      <c r="C216" s="209"/>
      <c r="D216" s="209"/>
      <c r="E216" s="209"/>
      <c r="F216" s="210"/>
    </row>
    <row r="217" spans="1:6" s="206" customFormat="1" ht="19" customHeight="1">
      <c r="A217" s="208"/>
      <c r="B217" s="209"/>
      <c r="C217" s="209"/>
      <c r="D217" s="209"/>
      <c r="E217" s="209"/>
      <c r="F217" s="210"/>
    </row>
    <row r="218" spans="1:6" s="206" customFormat="1" ht="19" customHeight="1">
      <c r="A218" s="208"/>
      <c r="B218" s="209"/>
      <c r="C218" s="209"/>
      <c r="D218" s="209"/>
      <c r="E218" s="209"/>
      <c r="F218" s="210"/>
    </row>
    <row r="219" spans="1:6" s="206" customFormat="1" ht="19" customHeight="1">
      <c r="A219" s="208"/>
      <c r="B219" s="209"/>
      <c r="C219" s="209"/>
      <c r="D219" s="209"/>
      <c r="E219" s="209"/>
      <c r="F219" s="210"/>
    </row>
    <row r="220" spans="1:6" s="206" customFormat="1" ht="19" customHeight="1">
      <c r="A220" s="208"/>
      <c r="B220" s="209"/>
      <c r="C220" s="209"/>
      <c r="D220" s="209"/>
      <c r="E220" s="209"/>
      <c r="F220" s="210"/>
    </row>
    <row r="221" spans="1:6" s="206" customFormat="1" ht="19" customHeight="1">
      <c r="A221" s="208"/>
      <c r="B221" s="209"/>
      <c r="C221" s="209"/>
      <c r="D221" s="209"/>
      <c r="E221" s="209"/>
      <c r="F221" s="210"/>
    </row>
    <row r="222" spans="1:6" s="206" customFormat="1" ht="19" customHeight="1">
      <c r="A222" s="208"/>
      <c r="B222" s="209"/>
      <c r="C222" s="209"/>
      <c r="D222" s="209"/>
      <c r="E222" s="209"/>
      <c r="F222" s="210"/>
    </row>
    <row r="223" spans="1:6" s="206" customFormat="1" ht="19" customHeight="1">
      <c r="A223" s="208"/>
      <c r="B223" s="209"/>
      <c r="C223" s="209"/>
      <c r="D223" s="209"/>
      <c r="E223" s="209"/>
      <c r="F223" s="210"/>
    </row>
    <row r="224" spans="1:6" s="206" customFormat="1" ht="19" customHeight="1">
      <c r="A224" s="208"/>
      <c r="B224" s="209"/>
      <c r="C224" s="209"/>
      <c r="D224" s="209"/>
      <c r="E224" s="209"/>
      <c r="F224" s="210"/>
    </row>
    <row r="225" spans="1:6" s="206" customFormat="1" ht="19" customHeight="1">
      <c r="A225" s="208"/>
      <c r="B225" s="209"/>
      <c r="C225" s="209"/>
      <c r="D225" s="209"/>
      <c r="E225" s="209"/>
      <c r="F225" s="210"/>
    </row>
    <row r="226" spans="1:6" s="206" customFormat="1" ht="19" customHeight="1">
      <c r="A226" s="208"/>
      <c r="B226" s="209"/>
      <c r="C226" s="209"/>
      <c r="D226" s="209"/>
      <c r="E226" s="209"/>
      <c r="F226" s="210"/>
    </row>
    <row r="227" spans="1:6" s="206" customFormat="1" ht="19" customHeight="1">
      <c r="A227" s="208"/>
      <c r="B227" s="209"/>
      <c r="C227" s="209"/>
      <c r="D227" s="209"/>
      <c r="E227" s="209"/>
      <c r="F227" s="210"/>
    </row>
    <row r="228" spans="1:6" s="206" customFormat="1" ht="19" customHeight="1">
      <c r="A228" s="208"/>
      <c r="B228" s="209"/>
      <c r="C228" s="209"/>
      <c r="D228" s="209"/>
      <c r="E228" s="209"/>
      <c r="F228" s="210"/>
    </row>
    <row r="229" spans="1:6" s="206" customFormat="1" ht="19" customHeight="1">
      <c r="A229" s="208"/>
      <c r="B229" s="209"/>
      <c r="C229" s="209"/>
      <c r="D229" s="209"/>
      <c r="E229" s="209"/>
      <c r="F229" s="210"/>
    </row>
    <row r="230" spans="1:6" s="206" customFormat="1" ht="19" customHeight="1">
      <c r="A230" s="208"/>
      <c r="B230" s="209"/>
      <c r="C230" s="209"/>
      <c r="D230" s="209"/>
      <c r="E230" s="209"/>
      <c r="F230" s="210"/>
    </row>
    <row r="231" spans="1:6" s="206" customFormat="1" ht="19" customHeight="1">
      <c r="A231" s="208"/>
      <c r="B231" s="209"/>
      <c r="C231" s="209"/>
      <c r="D231" s="209"/>
      <c r="E231" s="209"/>
      <c r="F231" s="210"/>
    </row>
    <row r="232" spans="1:6" s="206" customFormat="1" ht="19" customHeight="1">
      <c r="A232" s="208"/>
      <c r="B232" s="209"/>
      <c r="C232" s="209"/>
      <c r="D232" s="209"/>
      <c r="E232" s="209"/>
      <c r="F232" s="210"/>
    </row>
    <row r="233" spans="1:6" s="206" customFormat="1" ht="19" customHeight="1">
      <c r="A233" s="208"/>
      <c r="B233" s="209"/>
      <c r="C233" s="209"/>
      <c r="D233" s="209"/>
      <c r="E233" s="209"/>
      <c r="F233" s="210"/>
    </row>
    <row r="234" spans="1:6" s="206" customFormat="1" ht="19" customHeight="1">
      <c r="A234" s="208"/>
      <c r="B234" s="209"/>
      <c r="C234" s="209"/>
      <c r="D234" s="209"/>
      <c r="E234" s="209"/>
      <c r="F234" s="210"/>
    </row>
    <row r="235" spans="1:6" s="206" customFormat="1" ht="19" customHeight="1">
      <c r="A235" s="208"/>
      <c r="B235" s="209"/>
      <c r="C235" s="209"/>
      <c r="D235" s="209"/>
      <c r="E235" s="209"/>
      <c r="F235" s="210"/>
    </row>
    <row r="236" spans="1:6" s="206" customFormat="1" ht="19" customHeight="1">
      <c r="A236" s="208"/>
      <c r="B236" s="209"/>
      <c r="C236" s="209"/>
      <c r="D236" s="209"/>
      <c r="E236" s="209"/>
      <c r="F236" s="210"/>
    </row>
    <row r="237" spans="1:6" s="206" customFormat="1" ht="19" customHeight="1">
      <c r="A237" s="208"/>
      <c r="B237" s="209"/>
      <c r="C237" s="209"/>
      <c r="D237" s="209"/>
      <c r="E237" s="209"/>
      <c r="F237" s="210"/>
    </row>
    <row r="238" spans="1:6" s="206" customFormat="1" ht="19" customHeight="1">
      <c r="A238" s="208"/>
      <c r="B238" s="209"/>
      <c r="C238" s="209"/>
      <c r="D238" s="209"/>
      <c r="E238" s="209"/>
      <c r="F238" s="210"/>
    </row>
    <row r="239" spans="1:6" s="206" customFormat="1" ht="19" customHeight="1">
      <c r="A239" s="208"/>
      <c r="B239" s="209"/>
      <c r="C239" s="209"/>
      <c r="D239" s="209"/>
      <c r="E239" s="209"/>
      <c r="F239" s="210"/>
    </row>
    <row r="240" spans="1:6" s="206" customFormat="1" ht="19" customHeight="1">
      <c r="A240" s="208"/>
      <c r="B240" s="209"/>
      <c r="C240" s="209"/>
      <c r="D240" s="209"/>
      <c r="E240" s="209"/>
      <c r="F240" s="210"/>
    </row>
    <row r="241" spans="1:6" s="206" customFormat="1" ht="19" customHeight="1">
      <c r="A241" s="208"/>
      <c r="B241" s="209"/>
      <c r="C241" s="209"/>
      <c r="D241" s="209"/>
      <c r="E241" s="209"/>
      <c r="F241" s="210"/>
    </row>
    <row r="242" spans="1:6" s="206" customFormat="1" ht="19" customHeight="1">
      <c r="A242" s="208"/>
      <c r="B242" s="209"/>
      <c r="C242" s="209"/>
      <c r="D242" s="209"/>
      <c r="E242" s="209"/>
      <c r="F242" s="210"/>
    </row>
    <row r="243" spans="1:6" s="206" customFormat="1" ht="19" customHeight="1">
      <c r="A243" s="208"/>
      <c r="B243" s="209"/>
      <c r="C243" s="209"/>
      <c r="D243" s="209"/>
      <c r="E243" s="209"/>
      <c r="F243" s="210"/>
    </row>
    <row r="244" spans="1:6" s="206" customFormat="1" ht="19" customHeight="1">
      <c r="A244" s="208"/>
      <c r="B244" s="209"/>
      <c r="C244" s="209"/>
      <c r="D244" s="209"/>
      <c r="E244" s="209"/>
      <c r="F244" s="210"/>
    </row>
    <row r="245" spans="1:6" s="206" customFormat="1" ht="19" customHeight="1">
      <c r="A245" s="208"/>
      <c r="B245" s="209"/>
      <c r="C245" s="209"/>
      <c r="D245" s="209"/>
      <c r="E245" s="209"/>
      <c r="F245" s="210"/>
    </row>
    <row r="246" spans="1:6" s="206" customFormat="1" ht="19" customHeight="1">
      <c r="A246" s="208"/>
      <c r="B246" s="209"/>
      <c r="C246" s="209"/>
      <c r="D246" s="209"/>
      <c r="E246" s="209"/>
      <c r="F246" s="210"/>
    </row>
    <row r="247" spans="1:6" s="206" customFormat="1" ht="19" customHeight="1">
      <c r="A247" s="208"/>
      <c r="B247" s="209"/>
      <c r="C247" s="209"/>
      <c r="D247" s="209"/>
      <c r="E247" s="209"/>
      <c r="F247" s="210"/>
    </row>
    <row r="248" spans="1:6" s="206" customFormat="1" ht="19" customHeight="1">
      <c r="A248" s="208"/>
      <c r="B248" s="209"/>
      <c r="C248" s="209"/>
      <c r="D248" s="209"/>
      <c r="E248" s="209"/>
      <c r="F248" s="210"/>
    </row>
    <row r="249" spans="1:6" s="206" customFormat="1" ht="19" customHeight="1">
      <c r="A249" s="208"/>
      <c r="B249" s="209"/>
      <c r="C249" s="209"/>
      <c r="D249" s="209"/>
      <c r="E249" s="209"/>
      <c r="F249" s="210"/>
    </row>
    <row r="250" spans="1:6" s="206" customFormat="1" ht="19" customHeight="1">
      <c r="A250" s="208"/>
      <c r="B250" s="209"/>
      <c r="C250" s="209"/>
      <c r="D250" s="209"/>
      <c r="E250" s="209"/>
      <c r="F250" s="210"/>
    </row>
    <row r="251" spans="1:6" s="206" customFormat="1" ht="19" customHeight="1">
      <c r="A251" s="208"/>
      <c r="B251" s="209"/>
      <c r="C251" s="209"/>
      <c r="D251" s="209"/>
      <c r="E251" s="209"/>
      <c r="F251" s="210"/>
    </row>
    <row r="252" spans="1:6" s="206" customFormat="1" ht="19" customHeight="1">
      <c r="A252" s="208"/>
      <c r="B252" s="209"/>
      <c r="C252" s="209"/>
      <c r="D252" s="209"/>
      <c r="E252" s="209"/>
      <c r="F252" s="210"/>
    </row>
    <row r="253" spans="1:6" s="206" customFormat="1" ht="19" customHeight="1">
      <c r="A253" s="208"/>
      <c r="B253" s="209"/>
      <c r="C253" s="209"/>
      <c r="D253" s="209"/>
      <c r="E253" s="209"/>
      <c r="F253" s="210"/>
    </row>
    <row r="254" spans="1:6" s="206" customFormat="1" ht="19" customHeight="1">
      <c r="A254" s="208"/>
      <c r="B254" s="209"/>
      <c r="C254" s="209"/>
      <c r="D254" s="209"/>
      <c r="E254" s="209"/>
      <c r="F254" s="210"/>
    </row>
    <row r="255" spans="1:6" s="206" customFormat="1" ht="19" customHeight="1">
      <c r="A255" s="208"/>
      <c r="B255" s="209"/>
      <c r="C255" s="209"/>
      <c r="D255" s="209"/>
      <c r="E255" s="209"/>
      <c r="F255" s="210"/>
    </row>
    <row r="256" spans="1:6" s="206" customFormat="1" ht="19" customHeight="1">
      <c r="A256" s="208"/>
      <c r="B256" s="209"/>
      <c r="C256" s="209"/>
      <c r="D256" s="209"/>
      <c r="E256" s="209"/>
      <c r="F256" s="210"/>
    </row>
    <row r="257" spans="1:6" s="206" customFormat="1" ht="19" customHeight="1">
      <c r="A257" s="208"/>
      <c r="B257" s="209"/>
      <c r="C257" s="209"/>
      <c r="D257" s="209"/>
      <c r="E257" s="209"/>
      <c r="F257" s="210"/>
    </row>
    <row r="258" spans="1:6" s="206" customFormat="1" ht="19" customHeight="1">
      <c r="A258" s="208"/>
      <c r="B258" s="209"/>
      <c r="C258" s="209"/>
      <c r="D258" s="209"/>
      <c r="E258" s="209"/>
      <c r="F258" s="210"/>
    </row>
    <row r="259" spans="1:6" s="206" customFormat="1" ht="19" customHeight="1">
      <c r="A259" s="208"/>
      <c r="B259" s="209"/>
      <c r="C259" s="209"/>
      <c r="D259" s="209"/>
      <c r="E259" s="209"/>
      <c r="F259" s="210"/>
    </row>
    <row r="260" spans="1:6" s="206" customFormat="1" ht="19" customHeight="1">
      <c r="A260" s="208"/>
      <c r="B260" s="209"/>
      <c r="C260" s="209"/>
      <c r="D260" s="209"/>
      <c r="E260" s="209"/>
      <c r="F260" s="210"/>
    </row>
    <row r="261" spans="1:6" s="206" customFormat="1" ht="19" customHeight="1">
      <c r="A261" s="208"/>
      <c r="B261" s="209"/>
      <c r="C261" s="209"/>
      <c r="D261" s="209"/>
      <c r="E261" s="209"/>
      <c r="F261" s="210"/>
    </row>
    <row r="262" spans="1:6" s="206" customFormat="1" ht="19" customHeight="1">
      <c r="A262" s="208"/>
      <c r="B262" s="209"/>
      <c r="C262" s="209"/>
      <c r="D262" s="209"/>
      <c r="E262" s="209"/>
      <c r="F262" s="210"/>
    </row>
    <row r="263" spans="1:6" s="206" customFormat="1" ht="19" customHeight="1">
      <c r="A263" s="208"/>
      <c r="B263" s="209"/>
      <c r="C263" s="209"/>
      <c r="D263" s="209"/>
      <c r="E263" s="209"/>
      <c r="F263" s="210"/>
    </row>
    <row r="264" spans="1:6" s="206" customFormat="1" ht="19" customHeight="1">
      <c r="A264" s="208"/>
      <c r="B264" s="209"/>
      <c r="C264" s="209"/>
      <c r="D264" s="209"/>
      <c r="E264" s="209"/>
      <c r="F264" s="210"/>
    </row>
    <row r="265" spans="1:6" s="206" customFormat="1" ht="19" customHeight="1">
      <c r="A265" s="208"/>
      <c r="B265" s="209"/>
      <c r="C265" s="209"/>
      <c r="D265" s="209"/>
      <c r="E265" s="209"/>
      <c r="F265" s="210"/>
    </row>
    <row r="266" spans="1:6" s="206" customFormat="1" ht="19" customHeight="1">
      <c r="A266" s="208"/>
      <c r="B266" s="209"/>
      <c r="C266" s="209"/>
      <c r="D266" s="209"/>
      <c r="E266" s="209"/>
      <c r="F266" s="210"/>
    </row>
    <row r="267" spans="1:6" s="206" customFormat="1" ht="19" customHeight="1">
      <c r="A267" s="208"/>
      <c r="B267" s="209"/>
      <c r="C267" s="209"/>
      <c r="D267" s="209"/>
      <c r="E267" s="209"/>
      <c r="F267" s="210"/>
    </row>
    <row r="268" spans="1:6" s="206" customFormat="1" ht="19" customHeight="1">
      <c r="A268" s="208"/>
      <c r="B268" s="209"/>
      <c r="C268" s="209"/>
      <c r="D268" s="209"/>
      <c r="E268" s="209"/>
      <c r="F268" s="210"/>
    </row>
    <row r="269" spans="1:6" s="206" customFormat="1" ht="19" customHeight="1">
      <c r="A269" s="208"/>
      <c r="B269" s="209"/>
      <c r="C269" s="209"/>
      <c r="D269" s="209"/>
      <c r="E269" s="209"/>
      <c r="F269" s="210"/>
    </row>
    <row r="270" spans="1:6" s="206" customFormat="1" ht="19" customHeight="1">
      <c r="A270" s="208"/>
      <c r="B270" s="209"/>
      <c r="C270" s="209"/>
      <c r="D270" s="209"/>
      <c r="E270" s="209"/>
      <c r="F270" s="210"/>
    </row>
    <row r="271" spans="1:6" s="206" customFormat="1" ht="19" customHeight="1">
      <c r="A271" s="208"/>
      <c r="B271" s="209"/>
      <c r="C271" s="209"/>
      <c r="D271" s="209"/>
      <c r="E271" s="209"/>
      <c r="F271" s="210"/>
    </row>
    <row r="272" spans="1:6" s="206" customFormat="1" ht="19" customHeight="1">
      <c r="A272" s="208"/>
      <c r="B272" s="209"/>
      <c r="C272" s="209"/>
      <c r="D272" s="209"/>
      <c r="E272" s="209"/>
      <c r="F272" s="210"/>
    </row>
    <row r="273" spans="1:6" s="206" customFormat="1" ht="19" customHeight="1">
      <c r="A273" s="208"/>
      <c r="B273" s="209"/>
      <c r="C273" s="209"/>
      <c r="D273" s="209"/>
      <c r="E273" s="209"/>
      <c r="F273" s="210"/>
    </row>
    <row r="274" spans="1:6" s="206" customFormat="1" ht="19" customHeight="1">
      <c r="A274" s="208"/>
      <c r="B274" s="209"/>
      <c r="C274" s="209"/>
      <c r="D274" s="209"/>
      <c r="E274" s="209"/>
      <c r="F274" s="210"/>
    </row>
    <row r="275" spans="1:6" s="206" customFormat="1" ht="19" customHeight="1">
      <c r="A275" s="208"/>
      <c r="B275" s="209"/>
      <c r="C275" s="209"/>
      <c r="D275" s="209"/>
      <c r="E275" s="209"/>
      <c r="F275" s="210"/>
    </row>
    <row r="276" spans="1:6" s="206" customFormat="1" ht="19" customHeight="1">
      <c r="A276" s="208"/>
      <c r="B276" s="209"/>
      <c r="C276" s="209"/>
      <c r="D276" s="209"/>
      <c r="E276" s="209"/>
      <c r="F276" s="210"/>
    </row>
    <row r="277" spans="1:6" s="206" customFormat="1" ht="19" customHeight="1">
      <c r="A277" s="208"/>
      <c r="B277" s="209"/>
      <c r="C277" s="209"/>
      <c r="D277" s="209"/>
      <c r="E277" s="209"/>
      <c r="F277" s="210"/>
    </row>
    <row r="278" spans="1:6" s="206" customFormat="1" ht="19" customHeight="1">
      <c r="A278" s="208"/>
      <c r="B278" s="209"/>
      <c r="C278" s="209"/>
      <c r="D278" s="209"/>
      <c r="E278" s="209"/>
      <c r="F278" s="210"/>
    </row>
    <row r="279" spans="1:6" s="206" customFormat="1" ht="19" customHeight="1">
      <c r="A279" s="208"/>
      <c r="B279" s="209"/>
      <c r="C279" s="209"/>
      <c r="D279" s="209"/>
      <c r="E279" s="209"/>
      <c r="F279" s="210"/>
    </row>
    <row r="280" spans="1:6" s="206" customFormat="1" ht="19" customHeight="1">
      <c r="A280" s="208"/>
      <c r="B280" s="209"/>
      <c r="C280" s="209"/>
      <c r="D280" s="209"/>
      <c r="E280" s="209"/>
      <c r="F280" s="210"/>
    </row>
    <row r="281" spans="1:6" s="206" customFormat="1" ht="19" customHeight="1">
      <c r="A281" s="208"/>
      <c r="B281" s="209"/>
      <c r="C281" s="209"/>
      <c r="D281" s="209"/>
      <c r="E281" s="209"/>
      <c r="F281" s="210"/>
    </row>
    <row r="282" spans="1:6" s="206" customFormat="1" ht="19" customHeight="1">
      <c r="A282" s="208"/>
      <c r="B282" s="209"/>
      <c r="C282" s="209"/>
      <c r="D282" s="209"/>
      <c r="E282" s="209"/>
      <c r="F282" s="210"/>
    </row>
    <row r="283" spans="1:6" s="206" customFormat="1" ht="19" customHeight="1">
      <c r="A283" s="208"/>
      <c r="B283" s="209"/>
      <c r="C283" s="209"/>
      <c r="D283" s="209"/>
      <c r="E283" s="209"/>
      <c r="F283" s="210"/>
    </row>
    <row r="284" spans="1:6" s="206" customFormat="1" ht="19" customHeight="1">
      <c r="A284" s="208"/>
      <c r="B284" s="209"/>
      <c r="C284" s="209"/>
      <c r="D284" s="209"/>
      <c r="E284" s="209"/>
      <c r="F284" s="210"/>
    </row>
    <row r="285" spans="1:6" s="206" customFormat="1" ht="19" customHeight="1">
      <c r="A285" s="208"/>
      <c r="B285" s="209"/>
      <c r="C285" s="209"/>
      <c r="D285" s="209"/>
      <c r="E285" s="209"/>
      <c r="F285" s="210"/>
    </row>
    <row r="286" spans="1:6" s="206" customFormat="1" ht="19" customHeight="1">
      <c r="A286" s="208"/>
      <c r="B286" s="209"/>
      <c r="C286" s="209"/>
      <c r="D286" s="209"/>
      <c r="E286" s="209"/>
      <c r="F286" s="210"/>
    </row>
    <row r="287" spans="1:6" s="206" customFormat="1" ht="19" customHeight="1">
      <c r="A287" s="208"/>
      <c r="B287" s="209"/>
      <c r="C287" s="209"/>
      <c r="D287" s="209"/>
      <c r="E287" s="209"/>
      <c r="F287" s="210"/>
    </row>
    <row r="288" spans="1:6" s="206" customFormat="1" ht="19" customHeight="1">
      <c r="A288" s="208"/>
      <c r="B288" s="209"/>
      <c r="C288" s="209"/>
      <c r="D288" s="209"/>
      <c r="E288" s="209"/>
      <c r="F288" s="210"/>
    </row>
    <row r="289" spans="1:6" s="206" customFormat="1" ht="19" customHeight="1">
      <c r="A289" s="208"/>
      <c r="B289" s="209"/>
      <c r="C289" s="209"/>
      <c r="D289" s="209"/>
      <c r="E289" s="209"/>
      <c r="F289" s="210"/>
    </row>
    <row r="290" spans="1:6" s="206" customFormat="1" ht="19" customHeight="1">
      <c r="A290" s="208"/>
      <c r="B290" s="209"/>
      <c r="C290" s="209"/>
      <c r="D290" s="209"/>
      <c r="E290" s="209"/>
      <c r="F290" s="210"/>
    </row>
    <row r="291" spans="1:6" s="206" customFormat="1" ht="19" customHeight="1">
      <c r="A291" s="208"/>
      <c r="B291" s="209"/>
      <c r="C291" s="209"/>
      <c r="D291" s="209"/>
      <c r="E291" s="209"/>
      <c r="F291" s="210"/>
    </row>
    <row r="292" spans="1:6" s="206" customFormat="1" ht="19" customHeight="1">
      <c r="A292" s="208"/>
      <c r="B292" s="209"/>
      <c r="C292" s="209"/>
      <c r="D292" s="209"/>
      <c r="E292" s="209"/>
      <c r="F292" s="210"/>
    </row>
    <row r="293" spans="1:6" s="206" customFormat="1" ht="19" customHeight="1">
      <c r="A293" s="208"/>
      <c r="B293" s="209"/>
      <c r="C293" s="209"/>
      <c r="D293" s="209"/>
      <c r="E293" s="209"/>
      <c r="F293" s="210"/>
    </row>
    <row r="294" spans="1:6" s="206" customFormat="1" ht="19" customHeight="1">
      <c r="A294" s="208"/>
      <c r="B294" s="209"/>
      <c r="C294" s="209"/>
      <c r="D294" s="209"/>
      <c r="E294" s="209"/>
      <c r="F294" s="210"/>
    </row>
    <row r="295" spans="1:6" s="206" customFormat="1" ht="19" customHeight="1">
      <c r="A295" s="208"/>
      <c r="B295" s="209"/>
      <c r="C295" s="209"/>
      <c r="D295" s="209"/>
      <c r="E295" s="209"/>
      <c r="F295" s="210"/>
    </row>
    <row r="296" spans="1:6" s="206" customFormat="1" ht="19" customHeight="1">
      <c r="A296" s="208"/>
      <c r="B296" s="209"/>
      <c r="C296" s="209"/>
      <c r="D296" s="209"/>
      <c r="E296" s="209"/>
      <c r="F296" s="210"/>
    </row>
    <row r="297" spans="1:6" s="206" customFormat="1" ht="19" customHeight="1">
      <c r="A297" s="208"/>
      <c r="B297" s="209"/>
      <c r="C297" s="209"/>
      <c r="D297" s="209"/>
      <c r="E297" s="209"/>
      <c r="F297" s="210"/>
    </row>
    <row r="298" spans="1:6" s="206" customFormat="1" ht="19" customHeight="1">
      <c r="A298" s="208"/>
      <c r="B298" s="209"/>
      <c r="C298" s="209"/>
      <c r="D298" s="209"/>
      <c r="E298" s="209"/>
      <c r="F298" s="210"/>
    </row>
    <row r="299" spans="1:6" s="206" customFormat="1" ht="19" customHeight="1">
      <c r="A299" s="208"/>
      <c r="B299" s="209"/>
      <c r="C299" s="209"/>
      <c r="D299" s="209"/>
      <c r="E299" s="209"/>
      <c r="F299" s="210"/>
    </row>
    <row r="300" spans="1:6" s="206" customFormat="1" ht="19" customHeight="1">
      <c r="A300" s="208"/>
      <c r="B300" s="209"/>
      <c r="C300" s="209"/>
      <c r="D300" s="209"/>
      <c r="E300" s="209"/>
      <c r="F300" s="210"/>
    </row>
    <row r="301" spans="1:6" s="206" customFormat="1" ht="19" customHeight="1">
      <c r="A301" s="208"/>
      <c r="B301" s="209"/>
      <c r="C301" s="209"/>
      <c r="D301" s="209"/>
      <c r="E301" s="209"/>
      <c r="F301" s="210"/>
    </row>
    <row r="302" spans="1:6" s="206" customFormat="1" ht="19" customHeight="1">
      <c r="A302" s="208"/>
      <c r="B302" s="209"/>
      <c r="C302" s="209"/>
      <c r="D302" s="209"/>
      <c r="E302" s="209"/>
      <c r="F302" s="210"/>
    </row>
    <row r="303" spans="1:6" s="206" customFormat="1" ht="19" customHeight="1">
      <c r="A303" s="208"/>
      <c r="B303" s="209"/>
      <c r="C303" s="209"/>
      <c r="D303" s="209"/>
      <c r="E303" s="209"/>
      <c r="F303" s="210"/>
    </row>
    <row r="304" spans="1:6" s="206" customFormat="1" ht="19" customHeight="1">
      <c r="A304" s="208"/>
      <c r="B304" s="209"/>
      <c r="C304" s="209"/>
      <c r="D304" s="209"/>
      <c r="E304" s="209"/>
      <c r="F304" s="210"/>
    </row>
    <row r="305" spans="1:6" s="206" customFormat="1" ht="19" customHeight="1">
      <c r="A305" s="208"/>
      <c r="B305" s="209"/>
      <c r="C305" s="209"/>
      <c r="D305" s="209"/>
      <c r="E305" s="209"/>
      <c r="F305" s="210"/>
    </row>
    <row r="306" spans="1:6" s="206" customFormat="1" ht="19" customHeight="1">
      <c r="A306" s="208"/>
      <c r="B306" s="209"/>
      <c r="C306" s="209"/>
      <c r="D306" s="209"/>
      <c r="E306" s="209"/>
      <c r="F306" s="210"/>
    </row>
    <row r="307" spans="1:6" s="206" customFormat="1" ht="19" customHeight="1">
      <c r="A307" s="208"/>
      <c r="B307" s="209"/>
      <c r="C307" s="209"/>
      <c r="D307" s="209"/>
      <c r="E307" s="209"/>
      <c r="F307" s="210"/>
    </row>
    <row r="308" spans="1:6" s="206" customFormat="1" ht="19" customHeight="1">
      <c r="A308" s="208"/>
      <c r="B308" s="209"/>
      <c r="C308" s="209"/>
      <c r="D308" s="209"/>
      <c r="E308" s="209"/>
      <c r="F308" s="210"/>
    </row>
    <row r="309" spans="1:6" s="206" customFormat="1" ht="19" customHeight="1">
      <c r="A309" s="208"/>
      <c r="B309" s="209"/>
      <c r="C309" s="209"/>
      <c r="D309" s="209"/>
      <c r="E309" s="209"/>
      <c r="F309" s="210"/>
    </row>
    <row r="310" spans="1:6" s="206" customFormat="1" ht="19" customHeight="1">
      <c r="A310" s="208"/>
      <c r="B310" s="209"/>
      <c r="C310" s="209"/>
      <c r="D310" s="209"/>
      <c r="E310" s="209"/>
      <c r="F310" s="210"/>
    </row>
    <row r="311" spans="1:6" s="206" customFormat="1" ht="19" customHeight="1">
      <c r="A311" s="208"/>
      <c r="B311" s="209"/>
      <c r="C311" s="209"/>
      <c r="D311" s="209"/>
      <c r="E311" s="209"/>
      <c r="F311" s="210"/>
    </row>
    <row r="312" spans="1:6" s="206" customFormat="1" ht="19" customHeight="1">
      <c r="A312" s="208"/>
      <c r="B312" s="209"/>
      <c r="C312" s="209"/>
      <c r="D312" s="209"/>
      <c r="E312" s="209"/>
      <c r="F312" s="210"/>
    </row>
    <row r="313" spans="1:6" s="206" customFormat="1" ht="19" customHeight="1">
      <c r="A313" s="208"/>
      <c r="B313" s="209"/>
      <c r="C313" s="209"/>
      <c r="D313" s="209"/>
      <c r="E313" s="209"/>
      <c r="F313" s="210"/>
    </row>
    <row r="314" spans="1:6" s="206" customFormat="1" ht="19" customHeight="1">
      <c r="A314" s="208"/>
      <c r="B314" s="209"/>
      <c r="C314" s="209"/>
      <c r="D314" s="209"/>
      <c r="E314" s="209"/>
      <c r="F314" s="210"/>
    </row>
    <row r="315" spans="1:6" s="206" customFormat="1" ht="19" customHeight="1">
      <c r="A315" s="208"/>
      <c r="B315" s="209"/>
      <c r="C315" s="209"/>
      <c r="D315" s="209"/>
      <c r="E315" s="209"/>
      <c r="F315" s="210"/>
    </row>
    <row r="316" spans="1:6" s="206" customFormat="1" ht="19" customHeight="1">
      <c r="A316" s="208"/>
      <c r="B316" s="209"/>
      <c r="C316" s="209"/>
      <c r="D316" s="209"/>
      <c r="E316" s="209"/>
      <c r="F316" s="210"/>
    </row>
    <row r="317" spans="1:6" s="206" customFormat="1" ht="19" customHeight="1">
      <c r="A317" s="208"/>
      <c r="B317" s="209"/>
      <c r="C317" s="209"/>
      <c r="D317" s="209"/>
      <c r="E317" s="209"/>
      <c r="F317" s="210"/>
    </row>
    <row r="318" spans="1:6" s="206" customFormat="1" ht="19" customHeight="1">
      <c r="A318" s="208"/>
      <c r="B318" s="209"/>
      <c r="C318" s="209"/>
      <c r="D318" s="209"/>
      <c r="E318" s="209"/>
      <c r="F318" s="210"/>
    </row>
    <row r="319" spans="1:6" s="206" customFormat="1" ht="19" customHeight="1">
      <c r="A319" s="208"/>
      <c r="B319" s="209"/>
      <c r="C319" s="209"/>
      <c r="D319" s="209"/>
      <c r="E319" s="209"/>
      <c r="F319" s="210"/>
    </row>
    <row r="320" spans="1:6" s="206" customFormat="1" ht="19" customHeight="1">
      <c r="A320" s="208"/>
      <c r="B320" s="209"/>
      <c r="C320" s="209"/>
      <c r="D320" s="209"/>
      <c r="E320" s="209"/>
      <c r="F320" s="210"/>
    </row>
    <row r="321" spans="1:6" s="206" customFormat="1" ht="19" customHeight="1">
      <c r="A321" s="208"/>
      <c r="B321" s="209"/>
      <c r="C321" s="209"/>
      <c r="D321" s="209"/>
      <c r="E321" s="209"/>
      <c r="F321" s="210"/>
    </row>
    <row r="322" spans="1:6" s="206" customFormat="1" ht="19" customHeight="1">
      <c r="A322" s="208"/>
      <c r="B322" s="209"/>
      <c r="C322" s="209"/>
      <c r="D322" s="209"/>
      <c r="E322" s="209"/>
      <c r="F322" s="210"/>
    </row>
    <row r="323" spans="1:6" s="206" customFormat="1" ht="19" customHeight="1">
      <c r="A323" s="208"/>
      <c r="B323" s="209"/>
      <c r="C323" s="209"/>
      <c r="D323" s="209"/>
      <c r="E323" s="209"/>
      <c r="F323" s="210"/>
    </row>
    <row r="324" spans="1:6" s="206" customFormat="1" ht="19" customHeight="1">
      <c r="A324" s="208"/>
      <c r="B324" s="209"/>
      <c r="C324" s="209"/>
      <c r="D324" s="209"/>
      <c r="E324" s="209"/>
      <c r="F324" s="210"/>
    </row>
    <row r="325" spans="1:6" s="206" customFormat="1" ht="19" customHeight="1">
      <c r="A325" s="208"/>
      <c r="B325" s="209"/>
      <c r="C325" s="209"/>
      <c r="D325" s="209"/>
      <c r="E325" s="209"/>
      <c r="F325" s="210"/>
    </row>
    <row r="326" spans="1:6" s="206" customFormat="1" ht="19" customHeight="1">
      <c r="A326" s="208"/>
      <c r="B326" s="209"/>
      <c r="C326" s="209"/>
      <c r="D326" s="209"/>
      <c r="E326" s="209"/>
      <c r="F326" s="210"/>
    </row>
    <row r="327" spans="1:6" s="206" customFormat="1" ht="19" customHeight="1">
      <c r="A327" s="208"/>
      <c r="B327" s="209"/>
      <c r="C327" s="209"/>
      <c r="D327" s="209"/>
      <c r="E327" s="209"/>
      <c r="F327" s="210"/>
    </row>
    <row r="328" spans="1:6" s="206" customFormat="1" ht="19" customHeight="1">
      <c r="A328" s="208"/>
      <c r="B328" s="209"/>
      <c r="C328" s="209"/>
      <c r="D328" s="209"/>
      <c r="E328" s="209"/>
      <c r="F328" s="210"/>
    </row>
    <row r="329" spans="1:6" s="206" customFormat="1" ht="19" customHeight="1">
      <c r="A329" s="208"/>
      <c r="B329" s="209"/>
      <c r="C329" s="209"/>
      <c r="D329" s="209"/>
      <c r="E329" s="209"/>
      <c r="F329" s="210"/>
    </row>
    <row r="330" spans="1:6" s="206" customFormat="1" ht="19" customHeight="1">
      <c r="A330" s="208"/>
      <c r="B330" s="209"/>
      <c r="C330" s="209"/>
      <c r="D330" s="209"/>
      <c r="E330" s="209"/>
      <c r="F330" s="210"/>
    </row>
    <row r="331" spans="1:6" s="206" customFormat="1" ht="19" customHeight="1">
      <c r="A331" s="208"/>
      <c r="B331" s="209"/>
      <c r="C331" s="209"/>
      <c r="D331" s="209"/>
      <c r="E331" s="209"/>
      <c r="F331" s="210"/>
    </row>
    <row r="332" spans="1:6" s="206" customFormat="1" ht="19" customHeight="1">
      <c r="A332" s="208"/>
      <c r="B332" s="209"/>
      <c r="C332" s="209"/>
      <c r="D332" s="209"/>
      <c r="E332" s="209"/>
      <c r="F332" s="210"/>
    </row>
    <row r="333" spans="1:6" s="206" customFormat="1" ht="19" customHeight="1">
      <c r="A333" s="208"/>
      <c r="B333" s="209"/>
      <c r="C333" s="209"/>
      <c r="D333" s="209"/>
      <c r="E333" s="209"/>
      <c r="F333" s="210"/>
    </row>
    <row r="334" spans="1:6" s="206" customFormat="1" ht="19" customHeight="1">
      <c r="A334" s="208"/>
      <c r="B334" s="209"/>
      <c r="C334" s="209"/>
      <c r="D334" s="209"/>
      <c r="E334" s="209"/>
      <c r="F334" s="210"/>
    </row>
    <row r="335" spans="1:6" s="206" customFormat="1" ht="19" customHeight="1">
      <c r="A335" s="208"/>
      <c r="B335" s="209"/>
      <c r="C335" s="209"/>
      <c r="D335" s="209"/>
      <c r="E335" s="209"/>
      <c r="F335" s="210"/>
    </row>
    <row r="336" spans="1:6" s="206" customFormat="1" ht="19" customHeight="1">
      <c r="A336" s="208"/>
      <c r="B336" s="209"/>
      <c r="C336" s="209"/>
      <c r="D336" s="209"/>
      <c r="E336" s="209"/>
      <c r="F336" s="210"/>
    </row>
    <row r="337" spans="1:6" s="206" customFormat="1" ht="19" customHeight="1">
      <c r="A337" s="208"/>
      <c r="B337" s="209"/>
      <c r="C337" s="209"/>
      <c r="D337" s="209"/>
      <c r="E337" s="209"/>
      <c r="F337" s="210"/>
    </row>
    <row r="338" spans="1:6" s="206" customFormat="1" ht="19" customHeight="1">
      <c r="A338" s="208"/>
      <c r="B338" s="209"/>
      <c r="C338" s="209"/>
      <c r="D338" s="209"/>
      <c r="E338" s="209"/>
      <c r="F338" s="210"/>
    </row>
    <row r="339" spans="1:6" s="206" customFormat="1" ht="19" customHeight="1">
      <c r="A339" s="208"/>
      <c r="B339" s="209"/>
      <c r="C339" s="209"/>
      <c r="D339" s="209"/>
      <c r="E339" s="209"/>
      <c r="F339" s="210"/>
    </row>
    <row r="340" spans="1:6" s="206" customFormat="1" ht="19" customHeight="1">
      <c r="A340" s="208"/>
      <c r="B340" s="209"/>
      <c r="C340" s="209"/>
      <c r="D340" s="209"/>
      <c r="E340" s="209"/>
      <c r="F340" s="210"/>
    </row>
    <row r="341" spans="1:6" s="206" customFormat="1" ht="19" customHeight="1">
      <c r="A341" s="208"/>
      <c r="B341" s="209"/>
      <c r="C341" s="209"/>
      <c r="D341" s="209"/>
      <c r="E341" s="209"/>
      <c r="F341" s="210"/>
    </row>
    <row r="342" spans="1:6" s="206" customFormat="1" ht="19" customHeight="1">
      <c r="A342" s="208"/>
      <c r="B342" s="209"/>
      <c r="C342" s="209"/>
      <c r="D342" s="209"/>
      <c r="E342" s="209"/>
      <c r="F342" s="210"/>
    </row>
    <row r="343" spans="1:6" s="206" customFormat="1" ht="19" customHeight="1">
      <c r="A343" s="208"/>
      <c r="B343" s="209"/>
      <c r="C343" s="209"/>
      <c r="D343" s="209"/>
      <c r="E343" s="209"/>
      <c r="F343" s="210"/>
    </row>
    <row r="344" spans="1:6" s="206" customFormat="1" ht="19" customHeight="1">
      <c r="A344" s="208"/>
      <c r="B344" s="209"/>
      <c r="C344" s="209"/>
      <c r="D344" s="209"/>
      <c r="E344" s="209"/>
      <c r="F344" s="210"/>
    </row>
    <row r="345" spans="1:6" s="206" customFormat="1" ht="19" customHeight="1">
      <c r="A345" s="208"/>
      <c r="B345" s="209"/>
      <c r="C345" s="209"/>
      <c r="D345" s="209"/>
      <c r="E345" s="209"/>
      <c r="F345" s="210"/>
    </row>
    <row r="346" spans="1:6" s="206" customFormat="1" ht="19" customHeight="1">
      <c r="A346" s="208"/>
      <c r="B346" s="209"/>
      <c r="C346" s="209"/>
      <c r="D346" s="209"/>
      <c r="E346" s="209"/>
      <c r="F346" s="210"/>
    </row>
    <row r="347" spans="1:6" s="206" customFormat="1" ht="19" customHeight="1">
      <c r="A347" s="208"/>
      <c r="B347" s="209"/>
      <c r="C347" s="209"/>
      <c r="D347" s="209"/>
      <c r="E347" s="209"/>
      <c r="F347" s="210"/>
    </row>
    <row r="348" spans="1:6" s="206" customFormat="1" ht="19" customHeight="1">
      <c r="A348" s="208"/>
      <c r="B348" s="209"/>
      <c r="C348" s="209"/>
      <c r="D348" s="209"/>
      <c r="E348" s="209"/>
      <c r="F348" s="210"/>
    </row>
    <row r="349" spans="1:6" s="206" customFormat="1" ht="19" customHeight="1">
      <c r="A349" s="208"/>
      <c r="B349" s="209"/>
      <c r="C349" s="209"/>
      <c r="D349" s="209"/>
      <c r="E349" s="209"/>
      <c r="F349" s="210"/>
    </row>
    <row r="350" spans="1:6" s="206" customFormat="1" ht="19" customHeight="1">
      <c r="A350" s="208"/>
      <c r="B350" s="209"/>
      <c r="C350" s="209"/>
      <c r="D350" s="209"/>
      <c r="E350" s="209"/>
      <c r="F350" s="210"/>
    </row>
    <row r="351" spans="1:6" s="206" customFormat="1" ht="19" customHeight="1">
      <c r="A351" s="208"/>
      <c r="B351" s="209"/>
      <c r="C351" s="209"/>
      <c r="D351" s="209"/>
      <c r="E351" s="209"/>
      <c r="F351" s="210"/>
    </row>
    <row r="352" spans="1:6" s="206" customFormat="1" ht="19" customHeight="1">
      <c r="A352" s="208"/>
      <c r="B352" s="209"/>
      <c r="C352" s="209"/>
      <c r="D352" s="209"/>
      <c r="E352" s="209"/>
      <c r="F352" s="210"/>
    </row>
    <row r="353" spans="1:6" s="206" customFormat="1" ht="19" customHeight="1">
      <c r="A353" s="208"/>
      <c r="B353" s="209"/>
      <c r="C353" s="209"/>
      <c r="D353" s="209"/>
      <c r="E353" s="209"/>
      <c r="F353" s="210"/>
    </row>
    <row r="354" spans="1:6" s="206" customFormat="1" ht="19" customHeight="1">
      <c r="A354" s="208"/>
      <c r="B354" s="209"/>
      <c r="C354" s="209"/>
      <c r="D354" s="209"/>
      <c r="E354" s="209"/>
      <c r="F354" s="210"/>
    </row>
    <row r="355" spans="1:6" s="206" customFormat="1" ht="19" customHeight="1">
      <c r="A355" s="208"/>
      <c r="B355" s="209"/>
      <c r="C355" s="209"/>
      <c r="D355" s="209"/>
      <c r="E355" s="209"/>
      <c r="F355" s="210"/>
    </row>
    <row r="356" spans="1:6" s="206" customFormat="1" ht="19" customHeight="1">
      <c r="A356" s="208"/>
      <c r="B356" s="209"/>
      <c r="C356" s="209"/>
      <c r="D356" s="209"/>
      <c r="E356" s="209"/>
      <c r="F356" s="210"/>
    </row>
    <row r="357" spans="1:6" s="206" customFormat="1" ht="19" customHeight="1">
      <c r="A357" s="208"/>
      <c r="B357" s="209"/>
      <c r="C357" s="209"/>
      <c r="D357" s="209"/>
      <c r="E357" s="209"/>
      <c r="F357" s="210"/>
    </row>
    <row r="358" spans="1:6" s="206" customFormat="1" ht="19" customHeight="1">
      <c r="A358" s="208"/>
      <c r="B358" s="209"/>
      <c r="C358" s="209"/>
      <c r="D358" s="209"/>
      <c r="E358" s="209"/>
      <c r="F358" s="210"/>
    </row>
    <row r="359" spans="1:6" s="206" customFormat="1" ht="19" customHeight="1">
      <c r="A359" s="208"/>
      <c r="B359" s="209"/>
      <c r="C359" s="209"/>
      <c r="D359" s="209"/>
      <c r="E359" s="209"/>
      <c r="F359" s="210"/>
    </row>
    <row r="360" spans="1:6" s="206" customFormat="1" ht="19" customHeight="1">
      <c r="A360" s="208"/>
      <c r="B360" s="209"/>
      <c r="C360" s="209"/>
      <c r="D360" s="209"/>
      <c r="E360" s="209"/>
      <c r="F360" s="210"/>
    </row>
    <row r="361" spans="1:6" s="206" customFormat="1" ht="19" customHeight="1">
      <c r="A361" s="208"/>
      <c r="B361" s="209"/>
      <c r="C361" s="209"/>
      <c r="D361" s="209"/>
      <c r="E361" s="209"/>
      <c r="F361" s="210"/>
    </row>
    <row r="362" spans="1:6" s="206" customFormat="1" ht="19" customHeight="1">
      <c r="A362" s="208"/>
      <c r="B362" s="209"/>
      <c r="C362" s="209"/>
      <c r="D362" s="209"/>
      <c r="E362" s="209"/>
      <c r="F362" s="210"/>
    </row>
    <row r="363" spans="1:6" s="206" customFormat="1" ht="19" customHeight="1">
      <c r="A363" s="208"/>
      <c r="B363" s="209"/>
      <c r="C363" s="209"/>
      <c r="D363" s="209"/>
      <c r="E363" s="209"/>
      <c r="F363" s="210"/>
    </row>
    <row r="364" spans="1:6" s="206" customFormat="1" ht="19" customHeight="1">
      <c r="A364" s="208"/>
      <c r="B364" s="209"/>
      <c r="C364" s="209"/>
      <c r="D364" s="209"/>
      <c r="E364" s="209"/>
      <c r="F364" s="210"/>
    </row>
    <row r="365" spans="1:6" s="206" customFormat="1" ht="19" customHeight="1">
      <c r="A365" s="208"/>
      <c r="B365" s="209"/>
      <c r="C365" s="209"/>
      <c r="D365" s="209"/>
      <c r="E365" s="209"/>
      <c r="F365" s="210"/>
    </row>
    <row r="366" spans="1:6" s="206" customFormat="1" ht="19" customHeight="1">
      <c r="A366" s="208"/>
      <c r="B366" s="209"/>
      <c r="C366" s="209"/>
      <c r="D366" s="209"/>
      <c r="E366" s="209"/>
      <c r="F366" s="210"/>
    </row>
    <row r="367" spans="1:6" s="206" customFormat="1" ht="19" customHeight="1">
      <c r="A367" s="208"/>
      <c r="B367" s="209"/>
      <c r="C367" s="209"/>
      <c r="D367" s="209"/>
      <c r="E367" s="209"/>
      <c r="F367" s="210"/>
    </row>
    <row r="368" spans="1:6" s="206" customFormat="1" ht="19" customHeight="1">
      <c r="A368" s="208"/>
      <c r="B368" s="209"/>
      <c r="C368" s="209"/>
      <c r="D368" s="209"/>
      <c r="E368" s="209"/>
      <c r="F368" s="210"/>
    </row>
    <row r="369" spans="1:6" s="206" customFormat="1" ht="19" customHeight="1">
      <c r="A369" s="208"/>
      <c r="B369" s="209"/>
      <c r="C369" s="209"/>
      <c r="D369" s="209"/>
      <c r="E369" s="209"/>
      <c r="F369" s="210"/>
    </row>
    <row r="370" spans="1:6" s="206" customFormat="1" ht="19" customHeight="1">
      <c r="A370" s="208"/>
      <c r="B370" s="209"/>
      <c r="C370" s="209"/>
      <c r="D370" s="209"/>
      <c r="E370" s="209"/>
      <c r="F370" s="210"/>
    </row>
    <row r="371" spans="1:6" s="206" customFormat="1" ht="19" customHeight="1">
      <c r="A371" s="208"/>
      <c r="B371" s="209"/>
      <c r="C371" s="209"/>
      <c r="D371" s="209"/>
      <c r="E371" s="209"/>
      <c r="F371" s="210"/>
    </row>
    <row r="372" spans="1:6" s="206" customFormat="1" ht="19" customHeight="1">
      <c r="A372" s="208"/>
      <c r="B372" s="209"/>
      <c r="C372" s="209"/>
      <c r="D372" s="209"/>
      <c r="E372" s="209"/>
      <c r="F372" s="210"/>
    </row>
    <row r="373" spans="1:6" s="206" customFormat="1" ht="19" customHeight="1">
      <c r="A373" s="208"/>
      <c r="B373" s="209"/>
      <c r="C373" s="209"/>
      <c r="D373" s="209"/>
      <c r="E373" s="209"/>
      <c r="F373" s="210"/>
    </row>
    <row r="374" spans="1:6" s="206" customFormat="1" ht="19" customHeight="1">
      <c r="A374" s="208"/>
      <c r="B374" s="209"/>
      <c r="C374" s="209"/>
      <c r="D374" s="209"/>
      <c r="E374" s="209"/>
      <c r="F374" s="210"/>
    </row>
    <row r="375" spans="1:6" s="206" customFormat="1" ht="19" customHeight="1">
      <c r="A375" s="208"/>
      <c r="B375" s="209"/>
      <c r="C375" s="209"/>
      <c r="D375" s="209"/>
      <c r="E375" s="209"/>
      <c r="F375" s="210"/>
    </row>
    <row r="376" spans="1:6" s="206" customFormat="1" ht="19" customHeight="1">
      <c r="A376" s="208"/>
      <c r="B376" s="209"/>
      <c r="C376" s="209"/>
      <c r="D376" s="209"/>
      <c r="E376" s="209"/>
      <c r="F376" s="210"/>
    </row>
    <row r="377" spans="1:6" s="206" customFormat="1" ht="19" customHeight="1">
      <c r="A377" s="208"/>
      <c r="B377" s="209"/>
      <c r="C377" s="209"/>
      <c r="D377" s="209"/>
      <c r="E377" s="209"/>
      <c r="F377" s="210"/>
    </row>
    <row r="378" spans="1:6" s="206" customFormat="1" ht="19" customHeight="1">
      <c r="A378" s="208"/>
      <c r="B378" s="209"/>
      <c r="C378" s="209"/>
      <c r="D378" s="209"/>
      <c r="E378" s="209"/>
      <c r="F378" s="210"/>
    </row>
    <row r="379" spans="1:6" s="206" customFormat="1" ht="19" customHeight="1">
      <c r="A379" s="208"/>
      <c r="B379" s="209"/>
      <c r="C379" s="209"/>
      <c r="D379" s="209"/>
      <c r="E379" s="209"/>
      <c r="F379" s="210"/>
    </row>
    <row r="380" spans="1:6" s="206" customFormat="1" ht="19" customHeight="1">
      <c r="A380" s="208"/>
      <c r="B380" s="209"/>
      <c r="C380" s="209"/>
      <c r="D380" s="209"/>
      <c r="E380" s="209"/>
      <c r="F380" s="210"/>
    </row>
    <row r="381" spans="1:6" s="206" customFormat="1" ht="19" customHeight="1">
      <c r="A381" s="208"/>
      <c r="B381" s="209"/>
      <c r="C381" s="209"/>
      <c r="D381" s="209"/>
      <c r="E381" s="209"/>
      <c r="F381" s="210"/>
    </row>
    <row r="382" spans="1:6" s="206" customFormat="1" ht="19" customHeight="1">
      <c r="A382" s="208"/>
      <c r="B382" s="209"/>
      <c r="C382" s="209"/>
      <c r="D382" s="209"/>
      <c r="E382" s="209"/>
      <c r="F382" s="210"/>
    </row>
    <row r="383" spans="1:6" s="206" customFormat="1" ht="19" customHeight="1">
      <c r="A383" s="208"/>
      <c r="B383" s="209"/>
      <c r="C383" s="209"/>
      <c r="D383" s="209"/>
      <c r="E383" s="209"/>
      <c r="F383" s="210"/>
    </row>
    <row r="384" spans="1:6" s="206" customFormat="1" ht="19" customHeight="1">
      <c r="A384" s="208"/>
      <c r="B384" s="209"/>
      <c r="C384" s="209"/>
      <c r="D384" s="209"/>
      <c r="E384" s="209"/>
      <c r="F384" s="210"/>
    </row>
    <row r="385" spans="1:6" s="206" customFormat="1" ht="19" customHeight="1">
      <c r="A385" s="208"/>
      <c r="B385" s="209"/>
      <c r="C385" s="209"/>
      <c r="D385" s="209"/>
      <c r="E385" s="209"/>
      <c r="F385" s="210"/>
    </row>
    <row r="386" spans="1:6" s="206" customFormat="1" ht="19" customHeight="1">
      <c r="A386" s="208"/>
      <c r="B386" s="209"/>
      <c r="C386" s="209"/>
      <c r="D386" s="209"/>
      <c r="E386" s="209"/>
      <c r="F386" s="210"/>
    </row>
    <row r="387" spans="1:6" s="206" customFormat="1" ht="19" customHeight="1">
      <c r="A387" s="208"/>
      <c r="B387" s="209"/>
      <c r="C387" s="209"/>
      <c r="D387" s="209"/>
      <c r="E387" s="209"/>
      <c r="F387" s="210"/>
    </row>
    <row r="388" spans="1:6" s="206" customFormat="1" ht="19" customHeight="1">
      <c r="A388" s="208"/>
      <c r="B388" s="209"/>
      <c r="C388" s="209"/>
      <c r="D388" s="209"/>
      <c r="E388" s="209"/>
      <c r="F388" s="210"/>
    </row>
    <row r="389" spans="1:6" s="206" customFormat="1" ht="19" customHeight="1">
      <c r="A389" s="208"/>
      <c r="B389" s="209"/>
      <c r="C389" s="209"/>
      <c r="D389" s="209"/>
      <c r="E389" s="209"/>
      <c r="F389" s="210"/>
    </row>
    <row r="390" spans="1:6" s="206" customFormat="1" ht="19" customHeight="1">
      <c r="A390" s="208"/>
      <c r="B390" s="209"/>
      <c r="C390" s="209"/>
      <c r="D390" s="209"/>
      <c r="E390" s="209"/>
      <c r="F390" s="210"/>
    </row>
    <row r="391" spans="1:6" s="206" customFormat="1" ht="19" customHeight="1">
      <c r="A391" s="208"/>
      <c r="B391" s="209"/>
      <c r="C391" s="209"/>
      <c r="D391" s="209"/>
      <c r="E391" s="209"/>
      <c r="F391" s="210"/>
    </row>
    <row r="392" spans="1:6" s="206" customFormat="1" ht="19" customHeight="1">
      <c r="A392" s="208"/>
      <c r="B392" s="209"/>
      <c r="C392" s="209"/>
      <c r="D392" s="209"/>
      <c r="E392" s="209"/>
      <c r="F392" s="210"/>
    </row>
    <row r="393" spans="1:6" s="206" customFormat="1" ht="19" customHeight="1">
      <c r="A393" s="208"/>
      <c r="B393" s="209"/>
      <c r="C393" s="209"/>
      <c r="D393" s="209"/>
      <c r="E393" s="209"/>
      <c r="F393" s="210"/>
    </row>
    <row r="394" spans="1:6" s="206" customFormat="1" ht="19" customHeight="1">
      <c r="A394" s="208"/>
      <c r="B394" s="209"/>
      <c r="C394" s="209"/>
      <c r="D394" s="209"/>
      <c r="E394" s="209"/>
      <c r="F394" s="210"/>
    </row>
    <row r="395" spans="1:6" s="206" customFormat="1" ht="19" customHeight="1">
      <c r="A395" s="208"/>
      <c r="B395" s="209"/>
      <c r="C395" s="209"/>
      <c r="D395" s="209"/>
      <c r="E395" s="209"/>
      <c r="F395" s="210"/>
    </row>
    <row r="396" spans="1:6" s="206" customFormat="1" ht="19" customHeight="1">
      <c r="A396" s="208"/>
      <c r="B396" s="209"/>
      <c r="C396" s="209"/>
      <c r="D396" s="209"/>
      <c r="E396" s="209"/>
      <c r="F396" s="210"/>
    </row>
    <row r="397" spans="1:6" s="206" customFormat="1" ht="19" customHeight="1">
      <c r="A397" s="208"/>
      <c r="B397" s="209"/>
      <c r="C397" s="209"/>
      <c r="D397" s="209"/>
      <c r="E397" s="209"/>
      <c r="F397" s="210"/>
    </row>
    <row r="398" spans="1:6" s="206" customFormat="1" ht="19" customHeight="1">
      <c r="A398" s="208"/>
      <c r="B398" s="209"/>
      <c r="C398" s="209"/>
      <c r="D398" s="209"/>
      <c r="E398" s="209"/>
      <c r="F398" s="210"/>
    </row>
    <row r="399" spans="1:6" s="206" customFormat="1" ht="19" customHeight="1">
      <c r="A399" s="208"/>
      <c r="B399" s="209"/>
      <c r="C399" s="209"/>
      <c r="D399" s="209"/>
      <c r="E399" s="209"/>
      <c r="F399" s="210"/>
    </row>
    <row r="400" spans="1:6" s="206" customFormat="1" ht="19" customHeight="1">
      <c r="A400" s="208"/>
      <c r="B400" s="209"/>
      <c r="C400" s="209"/>
      <c r="D400" s="209"/>
      <c r="E400" s="209"/>
      <c r="F400" s="210"/>
    </row>
    <row r="401" spans="1:6" s="206" customFormat="1" ht="19" customHeight="1">
      <c r="A401" s="208"/>
      <c r="B401" s="209"/>
      <c r="C401" s="209"/>
      <c r="D401" s="209"/>
      <c r="E401" s="209"/>
      <c r="F401" s="210"/>
    </row>
    <row r="402" spans="1:6" s="206" customFormat="1" ht="19" customHeight="1">
      <c r="A402" s="208"/>
      <c r="B402" s="209"/>
      <c r="C402" s="209"/>
      <c r="D402" s="209"/>
      <c r="E402" s="209"/>
      <c r="F402" s="210"/>
    </row>
    <row r="403" spans="1:6" s="206" customFormat="1" ht="19" customHeight="1">
      <c r="A403" s="208"/>
      <c r="B403" s="209"/>
      <c r="C403" s="209"/>
      <c r="D403" s="209"/>
      <c r="E403" s="209"/>
      <c r="F403" s="210"/>
    </row>
    <row r="404" spans="1:6" s="206" customFormat="1" ht="19" customHeight="1">
      <c r="A404" s="208"/>
      <c r="B404" s="209"/>
      <c r="C404" s="209"/>
      <c r="D404" s="209"/>
      <c r="E404" s="209"/>
      <c r="F404" s="210"/>
    </row>
    <row r="405" spans="1:6" s="206" customFormat="1" ht="19" customHeight="1">
      <c r="A405" s="208"/>
      <c r="B405" s="209"/>
      <c r="C405" s="209"/>
      <c r="D405" s="209"/>
      <c r="E405" s="209"/>
      <c r="F405" s="210"/>
    </row>
    <row r="406" spans="1:6" s="206" customFormat="1" ht="19" customHeight="1">
      <c r="A406" s="208"/>
      <c r="B406" s="209"/>
      <c r="C406" s="209"/>
      <c r="D406" s="209"/>
      <c r="E406" s="209"/>
      <c r="F406" s="210"/>
    </row>
    <row r="407" spans="1:6" s="206" customFormat="1" ht="19" customHeight="1">
      <c r="A407" s="208"/>
      <c r="B407" s="209"/>
      <c r="C407" s="209"/>
      <c r="D407" s="209"/>
      <c r="E407" s="209"/>
      <c r="F407" s="210"/>
    </row>
    <row r="408" spans="1:6" s="206" customFormat="1" ht="19" customHeight="1">
      <c r="A408" s="208"/>
      <c r="B408" s="209"/>
      <c r="C408" s="209"/>
      <c r="D408" s="209"/>
      <c r="E408" s="209"/>
      <c r="F408" s="210"/>
    </row>
    <row r="409" spans="1:6" s="206" customFormat="1" ht="19" customHeight="1">
      <c r="A409" s="208"/>
      <c r="B409" s="209"/>
      <c r="C409" s="209"/>
      <c r="D409" s="209"/>
      <c r="E409" s="209"/>
      <c r="F409" s="210"/>
    </row>
    <row r="410" spans="1:6" s="206" customFormat="1" ht="19" customHeight="1">
      <c r="A410" s="208"/>
      <c r="B410" s="209"/>
      <c r="C410" s="209"/>
      <c r="D410" s="209"/>
      <c r="E410" s="209"/>
      <c r="F410" s="210"/>
    </row>
    <row r="411" spans="1:6" s="206" customFormat="1" ht="19" customHeight="1">
      <c r="A411" s="208"/>
      <c r="B411" s="209"/>
      <c r="C411" s="209"/>
      <c r="D411" s="209"/>
      <c r="E411" s="209"/>
      <c r="F411" s="210"/>
    </row>
    <row r="412" spans="1:6" s="206" customFormat="1" ht="19" customHeight="1">
      <c r="A412" s="208"/>
      <c r="B412" s="209"/>
      <c r="C412" s="209"/>
      <c r="D412" s="209"/>
      <c r="E412" s="209"/>
      <c r="F412" s="210"/>
    </row>
    <row r="413" spans="1:6" s="206" customFormat="1" ht="19" customHeight="1">
      <c r="A413" s="208"/>
      <c r="B413" s="209"/>
      <c r="C413" s="209"/>
      <c r="D413" s="209"/>
      <c r="E413" s="209"/>
      <c r="F413" s="210"/>
    </row>
    <row r="414" spans="1:6" s="206" customFormat="1" ht="19" customHeight="1">
      <c r="A414" s="208"/>
      <c r="B414" s="209"/>
      <c r="C414" s="209"/>
      <c r="D414" s="209"/>
      <c r="E414" s="209"/>
      <c r="F414" s="210"/>
    </row>
    <row r="415" spans="1:6" s="206" customFormat="1" ht="19" customHeight="1">
      <c r="A415" s="208"/>
      <c r="B415" s="209"/>
      <c r="C415" s="209"/>
      <c r="D415" s="209"/>
      <c r="E415" s="209"/>
      <c r="F415" s="210"/>
    </row>
    <row r="416" spans="1:6" s="206" customFormat="1" ht="19" customHeight="1">
      <c r="A416" s="208"/>
      <c r="B416" s="209"/>
      <c r="C416" s="209"/>
      <c r="D416" s="209"/>
      <c r="E416" s="209"/>
      <c r="F416" s="210"/>
    </row>
    <row r="417" spans="1:6" s="206" customFormat="1" ht="19" customHeight="1">
      <c r="A417" s="208"/>
      <c r="B417" s="209"/>
      <c r="C417" s="209"/>
      <c r="D417" s="209"/>
      <c r="E417" s="209"/>
      <c r="F417" s="210"/>
    </row>
    <row r="418" spans="1:6" s="206" customFormat="1" ht="19" customHeight="1">
      <c r="A418" s="208"/>
      <c r="B418" s="209"/>
      <c r="C418" s="209"/>
      <c r="D418" s="209"/>
      <c r="E418" s="209"/>
      <c r="F418" s="210"/>
    </row>
    <row r="419" spans="1:6" s="206" customFormat="1" ht="19" customHeight="1">
      <c r="A419" s="208"/>
      <c r="B419" s="209"/>
      <c r="C419" s="209"/>
      <c r="D419" s="209"/>
      <c r="E419" s="209"/>
      <c r="F419" s="210"/>
    </row>
    <row r="420" spans="1:6" s="206" customFormat="1" ht="19" customHeight="1">
      <c r="A420" s="208"/>
      <c r="B420" s="209"/>
      <c r="C420" s="209"/>
      <c r="D420" s="209"/>
      <c r="E420" s="209"/>
      <c r="F420" s="210"/>
    </row>
    <row r="421" spans="1:6" s="206" customFormat="1" ht="19" customHeight="1">
      <c r="A421" s="208"/>
      <c r="B421" s="209"/>
      <c r="C421" s="209"/>
      <c r="D421" s="209"/>
      <c r="E421" s="209"/>
      <c r="F421" s="210"/>
    </row>
    <row r="422" spans="1:6" s="206" customFormat="1" ht="19" customHeight="1">
      <c r="A422" s="208"/>
      <c r="B422" s="209"/>
      <c r="C422" s="209"/>
      <c r="D422" s="209"/>
      <c r="E422" s="209"/>
      <c r="F422" s="210"/>
    </row>
    <row r="423" spans="1:6" s="206" customFormat="1" ht="19" customHeight="1">
      <c r="A423" s="208"/>
      <c r="B423" s="209"/>
      <c r="C423" s="209"/>
      <c r="D423" s="209"/>
      <c r="E423" s="209"/>
      <c r="F423" s="210"/>
    </row>
    <row r="424" spans="1:6" s="206" customFormat="1" ht="19" customHeight="1">
      <c r="A424" s="208"/>
      <c r="B424" s="209"/>
      <c r="C424" s="209"/>
      <c r="D424" s="209"/>
      <c r="E424" s="209"/>
      <c r="F424" s="210"/>
    </row>
    <row r="425" spans="1:6" s="206" customFormat="1" ht="19" customHeight="1">
      <c r="A425" s="208"/>
      <c r="B425" s="209"/>
      <c r="C425" s="209"/>
      <c r="D425" s="209"/>
      <c r="E425" s="209"/>
      <c r="F425" s="210"/>
    </row>
    <row r="426" spans="1:6" s="206" customFormat="1" ht="19" customHeight="1">
      <c r="A426" s="208"/>
      <c r="B426" s="209"/>
      <c r="C426" s="209"/>
      <c r="D426" s="209"/>
      <c r="E426" s="209"/>
      <c r="F426" s="210"/>
    </row>
    <row r="427" spans="1:6" s="206" customFormat="1" ht="19" customHeight="1">
      <c r="A427" s="208"/>
      <c r="B427" s="209"/>
      <c r="C427" s="209"/>
      <c r="D427" s="209"/>
      <c r="E427" s="209"/>
      <c r="F427" s="210"/>
    </row>
    <row r="428" spans="1:6" s="206" customFormat="1" ht="19" customHeight="1">
      <c r="A428" s="208"/>
      <c r="B428" s="209"/>
      <c r="C428" s="209"/>
      <c r="D428" s="209"/>
      <c r="E428" s="209"/>
      <c r="F428" s="210"/>
    </row>
    <row r="429" spans="1:6" s="206" customFormat="1" ht="19" customHeight="1">
      <c r="A429" s="208"/>
      <c r="B429" s="209"/>
      <c r="C429" s="209"/>
      <c r="D429" s="209"/>
      <c r="E429" s="209"/>
      <c r="F429" s="210"/>
    </row>
    <row r="430" spans="1:6" s="206" customFormat="1" ht="19" customHeight="1">
      <c r="A430" s="208"/>
      <c r="B430" s="209"/>
      <c r="C430" s="209"/>
      <c r="D430" s="209"/>
      <c r="E430" s="209"/>
      <c r="F430" s="210"/>
    </row>
    <row r="431" spans="1:6" s="206" customFormat="1" ht="19" customHeight="1">
      <c r="A431" s="208"/>
      <c r="B431" s="209"/>
      <c r="C431" s="209"/>
      <c r="D431" s="209"/>
      <c r="E431" s="209"/>
      <c r="F431" s="210"/>
    </row>
    <row r="432" spans="1:6" s="206" customFormat="1" ht="19" customHeight="1">
      <c r="A432" s="208"/>
      <c r="B432" s="209"/>
      <c r="C432" s="209"/>
      <c r="D432" s="209"/>
      <c r="E432" s="209"/>
      <c r="F432" s="210"/>
    </row>
    <row r="433" spans="1:6" s="206" customFormat="1" ht="19" customHeight="1">
      <c r="A433" s="208"/>
      <c r="B433" s="209"/>
      <c r="C433" s="209"/>
      <c r="D433" s="209"/>
      <c r="E433" s="209"/>
      <c r="F433" s="210"/>
    </row>
    <row r="434" spans="1:6" s="206" customFormat="1" ht="19" customHeight="1">
      <c r="A434" s="208"/>
      <c r="B434" s="209"/>
      <c r="C434" s="209"/>
      <c r="D434" s="209"/>
      <c r="E434" s="209"/>
      <c r="F434" s="210"/>
    </row>
    <row r="435" spans="1:6" s="206" customFormat="1" ht="19" customHeight="1">
      <c r="A435" s="208"/>
      <c r="B435" s="209"/>
      <c r="C435" s="209"/>
      <c r="D435" s="209"/>
      <c r="E435" s="209"/>
      <c r="F435" s="210"/>
    </row>
    <row r="436" spans="1:6" s="206" customFormat="1" ht="19" customHeight="1">
      <c r="A436" s="208"/>
      <c r="B436" s="209"/>
      <c r="C436" s="209"/>
      <c r="D436" s="209"/>
      <c r="E436" s="209"/>
      <c r="F436" s="210"/>
    </row>
    <row r="437" spans="1:6" s="206" customFormat="1" ht="19" customHeight="1">
      <c r="A437" s="208"/>
      <c r="B437" s="209"/>
      <c r="C437" s="209"/>
      <c r="D437" s="209"/>
      <c r="E437" s="209"/>
      <c r="F437" s="210"/>
    </row>
    <row r="438" spans="1:6" s="206" customFormat="1" ht="19" customHeight="1">
      <c r="A438" s="208"/>
      <c r="B438" s="209"/>
      <c r="C438" s="209"/>
      <c r="D438" s="209"/>
      <c r="E438" s="209"/>
      <c r="F438" s="210"/>
    </row>
    <row r="439" spans="1:6" s="206" customFormat="1" ht="19" customHeight="1">
      <c r="A439" s="208"/>
      <c r="B439" s="209"/>
      <c r="C439" s="209"/>
      <c r="D439" s="209"/>
      <c r="E439" s="209"/>
      <c r="F439" s="210"/>
    </row>
    <row r="440" spans="1:6" s="206" customFormat="1" ht="19" customHeight="1">
      <c r="A440" s="208"/>
      <c r="B440" s="209"/>
      <c r="C440" s="209"/>
      <c r="D440" s="209"/>
      <c r="E440" s="209"/>
      <c r="F440" s="210"/>
    </row>
    <row r="441" spans="1:6" s="206" customFormat="1" ht="19" customHeight="1">
      <c r="A441" s="208"/>
      <c r="B441" s="209"/>
      <c r="C441" s="209"/>
      <c r="D441" s="209"/>
      <c r="E441" s="209"/>
      <c r="F441" s="210"/>
    </row>
    <row r="442" spans="1:6" s="206" customFormat="1" ht="19" customHeight="1">
      <c r="A442" s="208"/>
      <c r="B442" s="209"/>
      <c r="C442" s="209"/>
      <c r="D442" s="209"/>
      <c r="E442" s="209"/>
      <c r="F442" s="210"/>
    </row>
    <row r="443" spans="1:6" s="206" customFormat="1" ht="19" customHeight="1">
      <c r="A443" s="208"/>
      <c r="B443" s="209"/>
      <c r="C443" s="209"/>
      <c r="D443" s="209"/>
      <c r="E443" s="209"/>
      <c r="F443" s="210"/>
    </row>
    <row r="444" spans="1:6" s="206" customFormat="1" ht="19" customHeight="1">
      <c r="A444" s="208"/>
      <c r="B444" s="209"/>
      <c r="C444" s="209"/>
      <c r="D444" s="209"/>
      <c r="E444" s="209"/>
      <c r="F444" s="210"/>
    </row>
    <row r="445" spans="1:6" s="206" customFormat="1" ht="19" customHeight="1">
      <c r="A445" s="208"/>
      <c r="B445" s="209"/>
      <c r="C445" s="209"/>
      <c r="D445" s="209"/>
      <c r="E445" s="209"/>
      <c r="F445" s="210"/>
    </row>
    <row r="446" spans="1:6" s="206" customFormat="1" ht="19" customHeight="1">
      <c r="A446" s="208"/>
      <c r="B446" s="209"/>
      <c r="C446" s="209"/>
      <c r="D446" s="209"/>
      <c r="E446" s="209"/>
      <c r="F446" s="210"/>
    </row>
    <row r="447" spans="1:6" s="206" customFormat="1" ht="19" customHeight="1">
      <c r="A447" s="208"/>
      <c r="B447" s="209"/>
      <c r="C447" s="209"/>
      <c r="D447" s="209"/>
      <c r="E447" s="209"/>
      <c r="F447" s="210"/>
    </row>
    <row r="448" spans="1:6" s="206" customFormat="1" ht="19" customHeight="1">
      <c r="A448" s="208"/>
      <c r="B448" s="209"/>
      <c r="C448" s="209"/>
      <c r="D448" s="209"/>
      <c r="E448" s="209"/>
      <c r="F448" s="210"/>
    </row>
    <row r="449" spans="1:6" s="206" customFormat="1" ht="19" customHeight="1">
      <c r="A449" s="208"/>
      <c r="B449" s="209"/>
      <c r="C449" s="209"/>
      <c r="D449" s="209"/>
      <c r="E449" s="209"/>
      <c r="F449" s="210"/>
    </row>
    <row r="450" spans="1:6" s="206" customFormat="1" ht="19" customHeight="1">
      <c r="A450" s="208"/>
      <c r="B450" s="209"/>
      <c r="C450" s="209"/>
      <c r="D450" s="209"/>
      <c r="E450" s="209"/>
      <c r="F450" s="210"/>
    </row>
    <row r="451" spans="1:6" s="206" customFormat="1" ht="19" customHeight="1">
      <c r="A451" s="208"/>
      <c r="B451" s="209"/>
      <c r="C451" s="209"/>
      <c r="D451" s="209"/>
      <c r="E451" s="209"/>
      <c r="F451" s="210"/>
    </row>
    <row r="452" spans="1:6" s="206" customFormat="1" ht="19" customHeight="1">
      <c r="A452" s="208"/>
      <c r="B452" s="209"/>
      <c r="C452" s="209"/>
      <c r="D452" s="209"/>
      <c r="E452" s="209"/>
      <c r="F452" s="210"/>
    </row>
    <row r="453" spans="1:6" s="206" customFormat="1" ht="19" customHeight="1">
      <c r="A453" s="208"/>
      <c r="B453" s="209"/>
      <c r="C453" s="209"/>
      <c r="D453" s="209"/>
      <c r="E453" s="209"/>
      <c r="F453" s="210"/>
    </row>
    <row r="454" spans="1:6" s="206" customFormat="1" ht="19" customHeight="1">
      <c r="A454" s="208"/>
      <c r="B454" s="209"/>
      <c r="C454" s="209"/>
      <c r="D454" s="209"/>
      <c r="E454" s="209"/>
      <c r="F454" s="210"/>
    </row>
    <row r="455" spans="1:6" s="206" customFormat="1" ht="19" customHeight="1">
      <c r="A455" s="208"/>
      <c r="B455" s="209"/>
      <c r="C455" s="209"/>
      <c r="D455" s="209"/>
      <c r="E455" s="209"/>
      <c r="F455" s="210"/>
    </row>
    <row r="456" spans="1:6" s="206" customFormat="1" ht="19" customHeight="1">
      <c r="A456" s="208"/>
      <c r="B456" s="209"/>
      <c r="C456" s="209"/>
      <c r="D456" s="209"/>
      <c r="E456" s="209"/>
      <c r="F456" s="210"/>
    </row>
    <row r="457" spans="1:6" s="206" customFormat="1" ht="19" customHeight="1">
      <c r="A457" s="208"/>
      <c r="B457" s="209"/>
      <c r="C457" s="209"/>
      <c r="D457" s="209"/>
      <c r="E457" s="209"/>
      <c r="F457" s="210"/>
    </row>
    <row r="458" spans="1:6" s="206" customFormat="1" ht="19" customHeight="1">
      <c r="A458" s="208"/>
      <c r="B458" s="209"/>
      <c r="C458" s="209"/>
      <c r="D458" s="209"/>
      <c r="E458" s="209"/>
      <c r="F458" s="210"/>
    </row>
    <row r="459" spans="1:6" s="206" customFormat="1" ht="19" customHeight="1">
      <c r="A459" s="208"/>
      <c r="B459" s="209"/>
      <c r="C459" s="209"/>
      <c r="D459" s="209"/>
      <c r="E459" s="209"/>
      <c r="F459" s="210"/>
    </row>
    <row r="460" spans="1:6" s="206" customFormat="1" ht="19" customHeight="1">
      <c r="A460" s="208"/>
      <c r="B460" s="209"/>
      <c r="C460" s="209"/>
      <c r="D460" s="209"/>
      <c r="E460" s="209"/>
      <c r="F460" s="210"/>
    </row>
    <row r="461" spans="1:6" s="206" customFormat="1" ht="19" customHeight="1">
      <c r="A461" s="208"/>
      <c r="B461" s="209"/>
      <c r="C461" s="209"/>
      <c r="D461" s="209"/>
      <c r="E461" s="209"/>
      <c r="F461" s="210"/>
    </row>
    <row r="462" spans="1:6" s="206" customFormat="1" ht="19" customHeight="1">
      <c r="A462" s="208"/>
      <c r="B462" s="209"/>
      <c r="C462" s="209"/>
      <c r="D462" s="209"/>
      <c r="E462" s="209"/>
      <c r="F462" s="210"/>
    </row>
    <row r="463" spans="1:6" s="206" customFormat="1" ht="19" customHeight="1">
      <c r="A463" s="208"/>
      <c r="B463" s="209"/>
      <c r="C463" s="209"/>
      <c r="D463" s="209"/>
      <c r="E463" s="209"/>
      <c r="F463" s="210"/>
    </row>
    <row r="464" spans="1:6" s="206" customFormat="1" ht="19" customHeight="1">
      <c r="A464" s="208"/>
      <c r="B464" s="209"/>
      <c r="C464" s="209"/>
      <c r="D464" s="209"/>
      <c r="E464" s="209"/>
      <c r="F464" s="210"/>
    </row>
    <row r="465" spans="1:6" s="206" customFormat="1" ht="19" customHeight="1">
      <c r="A465" s="208"/>
      <c r="B465" s="209"/>
      <c r="C465" s="209"/>
      <c r="D465" s="209"/>
      <c r="E465" s="209"/>
      <c r="F465" s="210"/>
    </row>
    <row r="466" spans="1:6" s="206" customFormat="1" ht="19" customHeight="1">
      <c r="A466" s="208"/>
      <c r="B466" s="209"/>
      <c r="C466" s="209"/>
      <c r="D466" s="209"/>
      <c r="E466" s="209"/>
      <c r="F466" s="210"/>
    </row>
    <row r="467" spans="1:6" s="206" customFormat="1" ht="19" customHeight="1">
      <c r="A467" s="208"/>
      <c r="B467" s="209"/>
      <c r="C467" s="209"/>
      <c r="D467" s="209"/>
      <c r="E467" s="209"/>
      <c r="F467" s="210"/>
    </row>
    <row r="468" spans="1:6" s="206" customFormat="1" ht="19" customHeight="1">
      <c r="A468" s="208"/>
      <c r="B468" s="209"/>
      <c r="C468" s="209"/>
      <c r="D468" s="209"/>
      <c r="E468" s="209"/>
      <c r="F468" s="210"/>
    </row>
    <row r="469" spans="1:6" s="206" customFormat="1" ht="19" customHeight="1">
      <c r="A469" s="208"/>
      <c r="B469" s="209"/>
      <c r="C469" s="209"/>
      <c r="D469" s="209"/>
      <c r="E469" s="209"/>
      <c r="F469" s="210"/>
    </row>
    <row r="470" spans="1:6" s="206" customFormat="1" ht="19" customHeight="1">
      <c r="A470" s="208"/>
      <c r="B470" s="209"/>
      <c r="C470" s="209"/>
      <c r="D470" s="209"/>
      <c r="E470" s="209"/>
      <c r="F470" s="210"/>
    </row>
    <row r="471" spans="1:6" s="206" customFormat="1" ht="19" customHeight="1">
      <c r="A471" s="208"/>
      <c r="B471" s="209"/>
      <c r="C471" s="209"/>
      <c r="D471" s="209"/>
      <c r="E471" s="209"/>
      <c r="F471" s="210"/>
    </row>
    <row r="472" spans="1:6" s="206" customFormat="1" ht="19" customHeight="1">
      <c r="A472" s="208"/>
      <c r="B472" s="209"/>
      <c r="C472" s="209"/>
      <c r="D472" s="209"/>
      <c r="E472" s="209"/>
      <c r="F472" s="210"/>
    </row>
    <row r="473" spans="1:6" s="206" customFormat="1" ht="19" customHeight="1">
      <c r="A473" s="208"/>
      <c r="B473" s="209"/>
      <c r="C473" s="209"/>
      <c r="D473" s="209"/>
      <c r="E473" s="209"/>
      <c r="F473" s="210"/>
    </row>
    <row r="474" spans="1:6" s="206" customFormat="1" ht="19" customHeight="1">
      <c r="A474" s="208"/>
      <c r="B474" s="209"/>
      <c r="C474" s="209"/>
      <c r="D474" s="209"/>
      <c r="E474" s="209"/>
      <c r="F474" s="210"/>
    </row>
    <row r="475" spans="1:6" s="206" customFormat="1" ht="19" customHeight="1">
      <c r="A475" s="208"/>
      <c r="B475" s="209"/>
      <c r="C475" s="209"/>
      <c r="D475" s="209"/>
      <c r="E475" s="209"/>
      <c r="F475" s="210"/>
    </row>
    <row r="476" spans="1:6" s="206" customFormat="1" ht="19" customHeight="1">
      <c r="A476" s="208"/>
      <c r="B476" s="209"/>
      <c r="C476" s="209"/>
      <c r="D476" s="209"/>
      <c r="E476" s="209"/>
      <c r="F476" s="210"/>
    </row>
    <row r="477" spans="1:6" s="206" customFormat="1" ht="19" customHeight="1">
      <c r="A477" s="208"/>
      <c r="B477" s="209"/>
      <c r="C477" s="209"/>
      <c r="D477" s="209"/>
      <c r="E477" s="209"/>
      <c r="F477" s="210"/>
    </row>
    <row r="478" spans="1:6" s="206" customFormat="1" ht="19" customHeight="1">
      <c r="A478" s="208"/>
      <c r="B478" s="209"/>
      <c r="C478" s="209"/>
      <c r="D478" s="209"/>
      <c r="E478" s="209"/>
      <c r="F478" s="210"/>
    </row>
    <row r="479" spans="1:6" s="206" customFormat="1" ht="19" customHeight="1">
      <c r="A479" s="208"/>
      <c r="B479" s="209"/>
      <c r="C479" s="209"/>
      <c r="D479" s="209"/>
      <c r="E479" s="209"/>
      <c r="F479" s="210"/>
    </row>
    <row r="480" spans="1:6" s="206" customFormat="1" ht="19" customHeight="1">
      <c r="A480" s="208"/>
      <c r="B480" s="209"/>
      <c r="C480" s="209"/>
      <c r="D480" s="209"/>
      <c r="E480" s="209"/>
      <c r="F480" s="210"/>
    </row>
    <row r="481" spans="1:6" s="206" customFormat="1" ht="19" customHeight="1">
      <c r="A481" s="208"/>
      <c r="B481" s="209"/>
      <c r="C481" s="209"/>
      <c r="D481" s="209"/>
      <c r="E481" s="209"/>
      <c r="F481" s="210"/>
    </row>
    <row r="482" spans="1:6" s="206" customFormat="1" ht="19" customHeight="1">
      <c r="A482" s="208"/>
      <c r="B482" s="209"/>
      <c r="C482" s="209"/>
      <c r="D482" s="209"/>
      <c r="E482" s="209"/>
      <c r="F482" s="210"/>
    </row>
    <row r="483" spans="1:6" s="206" customFormat="1" ht="19" customHeight="1">
      <c r="A483" s="208"/>
      <c r="B483" s="209"/>
      <c r="C483" s="209"/>
      <c r="D483" s="209"/>
      <c r="E483" s="209"/>
      <c r="F483" s="210"/>
    </row>
    <row r="484" spans="1:6" s="206" customFormat="1" ht="19" customHeight="1">
      <c r="A484" s="208"/>
      <c r="B484" s="209"/>
      <c r="C484" s="209"/>
      <c r="D484" s="209"/>
      <c r="E484" s="209"/>
      <c r="F484" s="210"/>
    </row>
    <row r="485" spans="1:6" s="206" customFormat="1" ht="19" customHeight="1">
      <c r="A485" s="208"/>
      <c r="B485" s="209"/>
      <c r="C485" s="209"/>
      <c r="D485" s="209"/>
      <c r="E485" s="209"/>
      <c r="F485" s="210"/>
    </row>
    <row r="486" spans="1:6" s="206" customFormat="1" ht="19" customHeight="1">
      <c r="A486" s="208"/>
      <c r="B486" s="209"/>
      <c r="C486" s="209"/>
      <c r="D486" s="209"/>
      <c r="E486" s="209"/>
      <c r="F486" s="210"/>
    </row>
    <row r="487" spans="1:6" s="206" customFormat="1" ht="19" customHeight="1">
      <c r="A487" s="208"/>
      <c r="B487" s="209"/>
      <c r="C487" s="209"/>
      <c r="D487" s="209"/>
      <c r="E487" s="209"/>
      <c r="F487" s="210"/>
    </row>
    <row r="488" spans="1:6" s="206" customFormat="1" ht="19" customHeight="1">
      <c r="A488" s="208"/>
      <c r="B488" s="209"/>
      <c r="C488" s="209"/>
      <c r="D488" s="209"/>
      <c r="E488" s="209"/>
      <c r="F488" s="210"/>
    </row>
    <row r="489" spans="1:6" s="206" customFormat="1" ht="19" customHeight="1">
      <c r="A489" s="208"/>
      <c r="B489" s="209"/>
      <c r="C489" s="209"/>
      <c r="D489" s="209"/>
      <c r="E489" s="209"/>
      <c r="F489" s="210"/>
    </row>
    <row r="490" spans="1:6" s="206" customFormat="1" ht="19" customHeight="1">
      <c r="A490" s="208"/>
      <c r="B490" s="209"/>
      <c r="C490" s="209"/>
      <c r="D490" s="209"/>
      <c r="E490" s="209"/>
      <c r="F490" s="210"/>
    </row>
    <row r="491" spans="1:6" s="206" customFormat="1" ht="19" customHeight="1">
      <c r="A491" s="208"/>
      <c r="B491" s="209"/>
      <c r="C491" s="209"/>
      <c r="D491" s="209"/>
      <c r="E491" s="209"/>
      <c r="F491" s="210"/>
    </row>
    <row r="492" spans="1:6" s="206" customFormat="1" ht="19" customHeight="1">
      <c r="A492" s="208"/>
      <c r="B492" s="209"/>
      <c r="C492" s="209"/>
      <c r="D492" s="209"/>
      <c r="E492" s="209"/>
      <c r="F492" s="210"/>
    </row>
    <row r="493" spans="1:6" s="206" customFormat="1" ht="19" customHeight="1">
      <c r="A493" s="208"/>
      <c r="B493" s="209"/>
      <c r="C493" s="209"/>
      <c r="D493" s="209"/>
      <c r="E493" s="209"/>
      <c r="F493" s="210"/>
    </row>
    <row r="494" spans="1:6" s="206" customFormat="1" ht="19" customHeight="1">
      <c r="A494" s="208"/>
      <c r="B494" s="209"/>
      <c r="C494" s="209"/>
      <c r="D494" s="209"/>
      <c r="E494" s="209"/>
      <c r="F494" s="210"/>
    </row>
    <row r="495" spans="1:6" s="206" customFormat="1" ht="19" customHeight="1">
      <c r="A495" s="208"/>
      <c r="B495" s="209"/>
      <c r="C495" s="209"/>
      <c r="D495" s="209"/>
      <c r="E495" s="209"/>
      <c r="F495" s="210"/>
    </row>
    <row r="496" spans="1:6" s="206" customFormat="1" ht="19" customHeight="1">
      <c r="A496" s="208"/>
      <c r="B496" s="209"/>
      <c r="C496" s="209"/>
      <c r="D496" s="209"/>
      <c r="E496" s="209"/>
      <c r="F496" s="210"/>
    </row>
    <row r="497" spans="1:6" s="206" customFormat="1" ht="19" customHeight="1">
      <c r="A497" s="208"/>
      <c r="B497" s="209"/>
      <c r="C497" s="209"/>
      <c r="D497" s="209"/>
      <c r="E497" s="209"/>
      <c r="F497" s="210"/>
    </row>
    <row r="498" spans="1:6" s="206" customFormat="1" ht="19" customHeight="1">
      <c r="A498" s="208"/>
      <c r="B498" s="209"/>
      <c r="C498" s="209"/>
      <c r="D498" s="209"/>
      <c r="E498" s="209"/>
      <c r="F498" s="210"/>
    </row>
    <row r="499" spans="1:6" s="206" customFormat="1" ht="19" customHeight="1">
      <c r="A499" s="208"/>
      <c r="B499" s="209"/>
      <c r="C499" s="209"/>
      <c r="D499" s="209"/>
      <c r="E499" s="209"/>
      <c r="F499" s="210"/>
    </row>
    <row r="500" spans="1:6" s="206" customFormat="1" ht="19" customHeight="1">
      <c r="A500" s="208"/>
      <c r="B500" s="209"/>
      <c r="C500" s="209"/>
      <c r="D500" s="209"/>
      <c r="E500" s="209"/>
      <c r="F500" s="210"/>
    </row>
    <row r="501" spans="1:6" s="206" customFormat="1" ht="19" customHeight="1">
      <c r="A501" s="208"/>
      <c r="B501" s="209"/>
      <c r="C501" s="209"/>
      <c r="D501" s="209"/>
      <c r="E501" s="209"/>
      <c r="F501" s="210"/>
    </row>
    <row r="502" spans="1:6" s="206" customFormat="1" ht="19" customHeight="1">
      <c r="A502" s="208"/>
      <c r="B502" s="209"/>
      <c r="C502" s="209"/>
      <c r="D502" s="209"/>
      <c r="E502" s="209"/>
      <c r="F502" s="210"/>
    </row>
    <row r="503" spans="1:6" s="206" customFormat="1" ht="19" customHeight="1">
      <c r="A503" s="208"/>
      <c r="B503" s="209"/>
      <c r="C503" s="209"/>
      <c r="D503" s="209"/>
      <c r="E503" s="209"/>
      <c r="F503" s="210"/>
    </row>
    <row r="504" spans="1:6" s="206" customFormat="1" ht="19" customHeight="1">
      <c r="A504" s="208"/>
      <c r="B504" s="209"/>
      <c r="C504" s="209"/>
      <c r="D504" s="209"/>
      <c r="E504" s="209"/>
      <c r="F504" s="210"/>
    </row>
    <row r="505" spans="1:6" s="206" customFormat="1" ht="19" customHeight="1">
      <c r="A505" s="208"/>
      <c r="B505" s="209"/>
      <c r="C505" s="209"/>
      <c r="D505" s="209"/>
      <c r="E505" s="209"/>
      <c r="F505" s="210"/>
    </row>
    <row r="506" spans="1:6" s="206" customFormat="1" ht="19" customHeight="1">
      <c r="A506" s="208"/>
      <c r="B506" s="209"/>
      <c r="C506" s="209"/>
      <c r="D506" s="209"/>
      <c r="E506" s="209"/>
      <c r="F506" s="210"/>
    </row>
    <row r="507" spans="1:6" s="206" customFormat="1" ht="19" customHeight="1">
      <c r="A507" s="208"/>
      <c r="B507" s="209"/>
      <c r="C507" s="209"/>
      <c r="D507" s="209"/>
      <c r="E507" s="209"/>
      <c r="F507" s="210"/>
    </row>
    <row r="508" spans="1:6" s="206" customFormat="1" ht="19" customHeight="1">
      <c r="A508" s="208"/>
      <c r="B508" s="209"/>
      <c r="C508" s="209"/>
      <c r="D508" s="209"/>
      <c r="E508" s="209"/>
      <c r="F508" s="210"/>
    </row>
    <row r="509" spans="1:6" s="206" customFormat="1" ht="19" customHeight="1">
      <c r="A509" s="208"/>
      <c r="B509" s="209"/>
      <c r="C509" s="209"/>
      <c r="D509" s="209"/>
      <c r="E509" s="209"/>
      <c r="F509" s="210"/>
    </row>
    <row r="510" spans="1:6" s="206" customFormat="1" ht="19" customHeight="1">
      <c r="A510" s="208"/>
      <c r="B510" s="209"/>
      <c r="C510" s="209"/>
      <c r="D510" s="209"/>
      <c r="E510" s="209"/>
      <c r="F510" s="210"/>
    </row>
    <row r="511" spans="1:6" s="206" customFormat="1" ht="19" customHeight="1">
      <c r="A511" s="208"/>
      <c r="B511" s="209"/>
      <c r="C511" s="209"/>
      <c r="D511" s="209"/>
      <c r="E511" s="209"/>
      <c r="F511" s="210"/>
    </row>
    <row r="512" spans="1:6" s="206" customFormat="1" ht="19" customHeight="1">
      <c r="A512" s="208"/>
      <c r="B512" s="209"/>
      <c r="C512" s="209"/>
      <c r="D512" s="209"/>
      <c r="E512" s="209"/>
      <c r="F512" s="210"/>
    </row>
    <row r="513" spans="1:6" s="206" customFormat="1" ht="19" customHeight="1">
      <c r="A513" s="208"/>
      <c r="B513" s="209"/>
      <c r="C513" s="209"/>
      <c r="D513" s="209"/>
      <c r="E513" s="209"/>
      <c r="F513" s="210"/>
    </row>
    <row r="514" spans="1:6" s="206" customFormat="1" ht="19" customHeight="1">
      <c r="A514" s="208"/>
      <c r="B514" s="209"/>
      <c r="C514" s="209"/>
      <c r="D514" s="209"/>
      <c r="E514" s="209"/>
      <c r="F514" s="210"/>
    </row>
    <row r="515" spans="1:6" s="206" customFormat="1" ht="19" customHeight="1">
      <c r="A515" s="208"/>
      <c r="B515" s="209"/>
      <c r="C515" s="209"/>
      <c r="D515" s="209"/>
      <c r="E515" s="209"/>
      <c r="F515" s="210"/>
    </row>
    <row r="516" spans="1:6" s="206" customFormat="1" ht="19" customHeight="1">
      <c r="A516" s="208"/>
      <c r="B516" s="209"/>
      <c r="C516" s="209"/>
      <c r="D516" s="209"/>
      <c r="E516" s="209"/>
      <c r="F516" s="210"/>
    </row>
    <row r="517" spans="1:6" s="206" customFormat="1" ht="19" customHeight="1">
      <c r="A517" s="208"/>
      <c r="B517" s="209"/>
      <c r="C517" s="209"/>
      <c r="D517" s="209"/>
      <c r="E517" s="209"/>
      <c r="F517" s="210"/>
    </row>
    <row r="518" spans="1:6" s="206" customFormat="1" ht="19" customHeight="1">
      <c r="A518" s="208"/>
      <c r="B518" s="209"/>
      <c r="C518" s="209"/>
      <c r="D518" s="209"/>
      <c r="E518" s="209"/>
      <c r="F518" s="210"/>
    </row>
    <row r="519" spans="1:6" s="206" customFormat="1" ht="19" customHeight="1">
      <c r="A519" s="208"/>
      <c r="B519" s="209"/>
      <c r="C519" s="209"/>
      <c r="D519" s="209"/>
      <c r="E519" s="209"/>
      <c r="F519" s="210"/>
    </row>
    <row r="520" spans="1:6" s="206" customFormat="1" ht="19" customHeight="1">
      <c r="A520" s="208"/>
      <c r="B520" s="209"/>
      <c r="C520" s="209"/>
      <c r="D520" s="209"/>
      <c r="E520" s="209"/>
      <c r="F520" s="210"/>
    </row>
    <row r="521" spans="1:6" s="206" customFormat="1" ht="19" customHeight="1">
      <c r="A521" s="208"/>
      <c r="B521" s="209"/>
      <c r="C521" s="209"/>
      <c r="D521" s="209"/>
      <c r="E521" s="209"/>
      <c r="F521" s="210"/>
    </row>
    <row r="522" spans="1:6" s="206" customFormat="1" ht="19" customHeight="1">
      <c r="A522" s="208"/>
      <c r="B522" s="209"/>
      <c r="C522" s="209"/>
      <c r="D522" s="209"/>
      <c r="E522" s="209"/>
      <c r="F522" s="210"/>
    </row>
    <row r="523" spans="1:6" s="206" customFormat="1" ht="19" customHeight="1">
      <c r="A523" s="208"/>
      <c r="B523" s="209"/>
      <c r="C523" s="209"/>
      <c r="D523" s="209"/>
      <c r="E523" s="209"/>
      <c r="F523" s="210"/>
    </row>
    <row r="524" spans="1:6" s="206" customFormat="1" ht="19" customHeight="1">
      <c r="A524" s="208"/>
      <c r="B524" s="209"/>
      <c r="C524" s="209"/>
      <c r="D524" s="209"/>
      <c r="E524" s="209"/>
      <c r="F524" s="210"/>
    </row>
    <row r="525" spans="1:6" s="206" customFormat="1" ht="19" customHeight="1">
      <c r="A525" s="208"/>
      <c r="B525" s="209"/>
      <c r="C525" s="209"/>
      <c r="D525" s="209"/>
      <c r="E525" s="209"/>
      <c r="F525" s="210"/>
    </row>
    <row r="526" spans="1:6" s="206" customFormat="1" ht="19" customHeight="1">
      <c r="A526" s="208"/>
      <c r="B526" s="209"/>
      <c r="C526" s="209"/>
      <c r="D526" s="209"/>
      <c r="E526" s="209"/>
      <c r="F526" s="210"/>
    </row>
    <row r="527" spans="1:6" s="206" customFormat="1" ht="19" customHeight="1">
      <c r="A527" s="208"/>
      <c r="B527" s="209"/>
      <c r="C527" s="209"/>
      <c r="D527" s="209"/>
      <c r="E527" s="209"/>
      <c r="F527" s="210"/>
    </row>
    <row r="528" spans="1:6" s="206" customFormat="1" ht="19" customHeight="1">
      <c r="A528" s="208"/>
      <c r="B528" s="209"/>
      <c r="C528" s="209"/>
      <c r="D528" s="209"/>
      <c r="E528" s="209"/>
      <c r="F528" s="210"/>
    </row>
    <row r="529" spans="1:6" s="206" customFormat="1" ht="19" customHeight="1">
      <c r="A529" s="208"/>
      <c r="B529" s="209"/>
      <c r="C529" s="209"/>
      <c r="D529" s="209"/>
      <c r="E529" s="209"/>
      <c r="F529" s="210"/>
    </row>
    <row r="530" spans="1:6" s="206" customFormat="1" ht="19" customHeight="1">
      <c r="A530" s="208"/>
      <c r="B530" s="209"/>
      <c r="C530" s="209"/>
      <c r="D530" s="209"/>
      <c r="E530" s="209"/>
      <c r="F530" s="210"/>
    </row>
    <row r="531" spans="1:6" s="206" customFormat="1" ht="19" customHeight="1">
      <c r="A531" s="208"/>
      <c r="B531" s="209"/>
      <c r="C531" s="209"/>
      <c r="D531" s="209"/>
      <c r="E531" s="209"/>
      <c r="F531" s="210"/>
    </row>
    <row r="532" spans="1:6" s="206" customFormat="1" ht="19" customHeight="1">
      <c r="A532" s="208"/>
      <c r="B532" s="209"/>
      <c r="C532" s="209"/>
      <c r="D532" s="209"/>
      <c r="E532" s="209"/>
      <c r="F532" s="210"/>
    </row>
    <row r="533" spans="1:6" s="206" customFormat="1" ht="19" customHeight="1">
      <c r="A533" s="208"/>
      <c r="B533" s="209"/>
      <c r="C533" s="209"/>
      <c r="D533" s="209"/>
      <c r="E533" s="209"/>
      <c r="F533" s="210"/>
    </row>
    <row r="534" spans="1:6" s="206" customFormat="1" ht="19" customHeight="1">
      <c r="A534" s="208"/>
      <c r="B534" s="209"/>
      <c r="C534" s="209"/>
      <c r="D534" s="209"/>
      <c r="E534" s="209"/>
      <c r="F534" s="210"/>
    </row>
    <row r="535" spans="1:6" s="206" customFormat="1" ht="19" customHeight="1">
      <c r="A535" s="208"/>
      <c r="B535" s="209"/>
      <c r="C535" s="209"/>
      <c r="D535" s="209"/>
      <c r="E535" s="209"/>
      <c r="F535" s="210"/>
    </row>
    <row r="536" spans="1:6" s="206" customFormat="1" ht="19" customHeight="1">
      <c r="A536" s="208"/>
      <c r="B536" s="209"/>
      <c r="C536" s="209"/>
      <c r="D536" s="209"/>
      <c r="E536" s="209"/>
      <c r="F536" s="210"/>
    </row>
    <row r="537" spans="1:6" s="206" customFormat="1" ht="19" customHeight="1">
      <c r="A537" s="208"/>
      <c r="B537" s="209"/>
      <c r="C537" s="209"/>
      <c r="D537" s="209"/>
      <c r="E537" s="209"/>
      <c r="F537" s="210"/>
    </row>
    <row r="538" spans="1:6" s="206" customFormat="1" ht="19" customHeight="1">
      <c r="A538" s="208"/>
      <c r="B538" s="209"/>
      <c r="C538" s="209"/>
      <c r="D538" s="209"/>
      <c r="E538" s="209"/>
      <c r="F538" s="210"/>
    </row>
    <row r="539" spans="1:6" s="206" customFormat="1" ht="19" customHeight="1">
      <c r="A539" s="208"/>
      <c r="B539" s="209"/>
      <c r="C539" s="209"/>
      <c r="D539" s="209"/>
      <c r="E539" s="209"/>
      <c r="F539" s="210"/>
    </row>
    <row r="540" spans="1:6" s="206" customFormat="1" ht="19" customHeight="1">
      <c r="A540" s="208"/>
      <c r="B540" s="209"/>
      <c r="C540" s="209"/>
      <c r="D540" s="209"/>
      <c r="E540" s="209"/>
      <c r="F540" s="210"/>
    </row>
    <row r="541" spans="1:6" s="206" customFormat="1" ht="19" customHeight="1">
      <c r="A541" s="208"/>
      <c r="B541" s="209"/>
      <c r="C541" s="209"/>
      <c r="D541" s="209"/>
      <c r="E541" s="209"/>
      <c r="F541" s="210"/>
    </row>
    <row r="542" spans="1:6" s="206" customFormat="1" ht="19" customHeight="1">
      <c r="A542" s="208"/>
      <c r="B542" s="209"/>
      <c r="C542" s="209"/>
      <c r="D542" s="209"/>
      <c r="E542" s="209"/>
      <c r="F542" s="210"/>
    </row>
    <row r="543" spans="1:6" s="206" customFormat="1" ht="19" customHeight="1">
      <c r="A543" s="208"/>
      <c r="B543" s="209"/>
      <c r="C543" s="209"/>
      <c r="D543" s="209"/>
      <c r="E543" s="209"/>
      <c r="F543" s="210"/>
    </row>
    <row r="544" spans="1:6" s="206" customFormat="1" ht="19" customHeight="1">
      <c r="A544" s="208"/>
      <c r="B544" s="209"/>
      <c r="C544" s="209"/>
      <c r="D544" s="209"/>
      <c r="E544" s="209"/>
      <c r="F544" s="210"/>
    </row>
    <row r="545" spans="1:6" s="206" customFormat="1" ht="19" customHeight="1">
      <c r="A545" s="208"/>
      <c r="B545" s="209"/>
      <c r="C545" s="209"/>
      <c r="D545" s="209"/>
      <c r="E545" s="209"/>
      <c r="F545" s="210"/>
    </row>
    <row r="546" spans="1:6" s="206" customFormat="1" ht="19" customHeight="1">
      <c r="A546" s="208"/>
      <c r="B546" s="209"/>
      <c r="C546" s="209"/>
      <c r="D546" s="209"/>
      <c r="E546" s="209"/>
      <c r="F546" s="210"/>
    </row>
    <row r="547" spans="1:6" s="206" customFormat="1" ht="19" customHeight="1">
      <c r="A547" s="208"/>
      <c r="B547" s="209"/>
      <c r="C547" s="209"/>
      <c r="D547" s="209"/>
      <c r="E547" s="209"/>
      <c r="F547" s="210"/>
    </row>
    <row r="548" spans="1:6" s="206" customFormat="1" ht="19" customHeight="1">
      <c r="A548" s="208"/>
      <c r="B548" s="209"/>
      <c r="C548" s="209"/>
      <c r="D548" s="209"/>
      <c r="E548" s="209"/>
      <c r="F548" s="210"/>
    </row>
    <row r="549" spans="1:6" s="206" customFormat="1" ht="19" customHeight="1">
      <c r="A549" s="208"/>
      <c r="B549" s="209"/>
      <c r="C549" s="209"/>
      <c r="D549" s="209"/>
      <c r="E549" s="209"/>
      <c r="F549" s="210"/>
    </row>
    <row r="550" spans="1:6" s="206" customFormat="1" ht="19" customHeight="1">
      <c r="A550" s="208"/>
      <c r="B550" s="209"/>
      <c r="C550" s="209"/>
      <c r="D550" s="209"/>
      <c r="E550" s="209"/>
      <c r="F550" s="210"/>
    </row>
    <row r="551" spans="1:6" s="206" customFormat="1" ht="19" customHeight="1">
      <c r="A551" s="208"/>
      <c r="B551" s="209"/>
      <c r="C551" s="209"/>
      <c r="D551" s="209"/>
      <c r="E551" s="209"/>
      <c r="F551" s="210"/>
    </row>
    <row r="552" spans="1:6" s="206" customFormat="1" ht="19" customHeight="1">
      <c r="A552" s="208"/>
      <c r="B552" s="209"/>
      <c r="C552" s="209"/>
      <c r="D552" s="209"/>
      <c r="E552" s="209"/>
      <c r="F552" s="210"/>
    </row>
    <row r="553" spans="1:6" s="206" customFormat="1" ht="19" customHeight="1">
      <c r="A553" s="208"/>
      <c r="B553" s="209"/>
      <c r="C553" s="209"/>
      <c r="D553" s="209"/>
      <c r="E553" s="209"/>
      <c r="F553" s="210"/>
    </row>
    <row r="554" spans="1:6" s="206" customFormat="1" ht="19" customHeight="1">
      <c r="A554" s="208"/>
      <c r="B554" s="209"/>
      <c r="C554" s="209"/>
      <c r="D554" s="209"/>
      <c r="E554" s="209"/>
      <c r="F554" s="210"/>
    </row>
    <row r="555" spans="1:6" s="206" customFormat="1" ht="19" customHeight="1">
      <c r="A555" s="208"/>
      <c r="B555" s="209"/>
      <c r="C555" s="209"/>
      <c r="D555" s="209"/>
      <c r="E555" s="209"/>
      <c r="F555" s="210"/>
    </row>
    <row r="556" spans="1:6" s="206" customFormat="1" ht="19" customHeight="1">
      <c r="A556" s="208"/>
      <c r="B556" s="209"/>
      <c r="C556" s="209"/>
      <c r="D556" s="209"/>
      <c r="E556" s="209"/>
      <c r="F556" s="210"/>
    </row>
    <row r="557" spans="1:6" s="206" customFormat="1" ht="19" customHeight="1">
      <c r="A557" s="208"/>
      <c r="B557" s="209"/>
      <c r="C557" s="209"/>
      <c r="D557" s="209"/>
      <c r="E557" s="209"/>
      <c r="F557" s="210"/>
    </row>
    <row r="558" spans="1:6" s="206" customFormat="1" ht="19" customHeight="1">
      <c r="A558" s="208"/>
      <c r="B558" s="209"/>
      <c r="C558" s="209"/>
      <c r="D558" s="209"/>
      <c r="E558" s="209"/>
      <c r="F558" s="210"/>
    </row>
    <row r="559" spans="1:6" s="206" customFormat="1" ht="19" customHeight="1">
      <c r="A559" s="208"/>
      <c r="B559" s="209"/>
      <c r="C559" s="209"/>
      <c r="D559" s="209"/>
      <c r="E559" s="209"/>
      <c r="F559" s="210"/>
    </row>
    <row r="560" spans="1:6" s="206" customFormat="1" ht="19" customHeight="1">
      <c r="A560" s="208"/>
      <c r="B560" s="209"/>
      <c r="C560" s="209"/>
      <c r="D560" s="209"/>
      <c r="E560" s="209"/>
      <c r="F560" s="210"/>
    </row>
    <row r="561" spans="1:6" s="206" customFormat="1" ht="19" customHeight="1">
      <c r="A561" s="208"/>
      <c r="B561" s="209"/>
      <c r="C561" s="209"/>
      <c r="D561" s="209"/>
      <c r="E561" s="209"/>
      <c r="F561" s="210"/>
    </row>
    <row r="562" spans="1:6" s="206" customFormat="1" ht="19" customHeight="1">
      <c r="A562" s="208"/>
      <c r="B562" s="209"/>
      <c r="C562" s="209"/>
      <c r="D562" s="209"/>
      <c r="E562" s="209"/>
      <c r="F562" s="210"/>
    </row>
    <row r="563" spans="1:6" s="206" customFormat="1" ht="19" customHeight="1">
      <c r="A563" s="208"/>
      <c r="B563" s="209"/>
      <c r="C563" s="209"/>
      <c r="D563" s="209"/>
      <c r="E563" s="209"/>
      <c r="F563" s="210"/>
    </row>
    <row r="564" spans="1:6" s="206" customFormat="1" ht="19" customHeight="1">
      <c r="A564" s="208"/>
      <c r="B564" s="209"/>
      <c r="C564" s="209"/>
      <c r="D564" s="209"/>
      <c r="E564" s="209"/>
      <c r="F564" s="210"/>
    </row>
    <row r="565" spans="1:6" s="206" customFormat="1" ht="19" customHeight="1">
      <c r="A565" s="208"/>
      <c r="B565" s="209"/>
      <c r="C565" s="209"/>
      <c r="D565" s="209"/>
      <c r="E565" s="209"/>
      <c r="F565" s="210"/>
    </row>
    <row r="566" spans="1:6" s="206" customFormat="1" ht="19" customHeight="1">
      <c r="A566" s="208"/>
      <c r="B566" s="209"/>
      <c r="C566" s="209"/>
      <c r="D566" s="209"/>
      <c r="E566" s="209"/>
      <c r="F566" s="210"/>
    </row>
    <row r="567" spans="1:6" s="206" customFormat="1" ht="19" customHeight="1">
      <c r="A567" s="208"/>
      <c r="B567" s="209"/>
      <c r="C567" s="209"/>
      <c r="D567" s="209"/>
      <c r="E567" s="209"/>
      <c r="F567" s="210"/>
    </row>
    <row r="568" spans="1:6" s="206" customFormat="1" ht="19" customHeight="1">
      <c r="A568" s="208"/>
      <c r="B568" s="209"/>
      <c r="C568" s="209"/>
      <c r="D568" s="209"/>
      <c r="E568" s="209"/>
      <c r="F568" s="210"/>
    </row>
    <row r="569" spans="1:6" s="206" customFormat="1" ht="19" customHeight="1">
      <c r="A569" s="208"/>
      <c r="B569" s="209"/>
      <c r="C569" s="209"/>
      <c r="D569" s="209"/>
      <c r="E569" s="209"/>
      <c r="F569" s="210"/>
    </row>
    <row r="570" spans="1:6" s="206" customFormat="1" ht="19" customHeight="1">
      <c r="A570" s="208"/>
      <c r="B570" s="209"/>
      <c r="C570" s="209"/>
      <c r="D570" s="209"/>
      <c r="E570" s="209"/>
      <c r="F570" s="210"/>
    </row>
    <row r="571" spans="1:6" s="206" customFormat="1" ht="19" customHeight="1">
      <c r="A571" s="208"/>
      <c r="B571" s="209"/>
      <c r="C571" s="209"/>
      <c r="D571" s="209"/>
      <c r="E571" s="209"/>
      <c r="F571" s="210"/>
    </row>
    <row r="572" spans="1:6" s="206" customFormat="1" ht="19" customHeight="1">
      <c r="A572" s="208"/>
      <c r="B572" s="209"/>
      <c r="C572" s="209"/>
      <c r="D572" s="209"/>
      <c r="E572" s="209"/>
      <c r="F572" s="210"/>
    </row>
    <row r="573" spans="1:6" s="206" customFormat="1" ht="19" customHeight="1">
      <c r="A573" s="208"/>
      <c r="B573" s="209"/>
      <c r="C573" s="209"/>
      <c r="D573" s="209"/>
      <c r="E573" s="209"/>
      <c r="F573" s="210"/>
    </row>
    <row r="574" spans="1:6" s="206" customFormat="1" ht="19" customHeight="1">
      <c r="A574" s="208"/>
      <c r="B574" s="209"/>
      <c r="C574" s="209"/>
      <c r="D574" s="209"/>
      <c r="E574" s="209"/>
      <c r="F574" s="210"/>
    </row>
    <row r="575" spans="1:6" s="206" customFormat="1" ht="19" customHeight="1">
      <c r="A575" s="208"/>
      <c r="B575" s="209"/>
      <c r="C575" s="209"/>
      <c r="D575" s="209"/>
      <c r="E575" s="209"/>
      <c r="F575" s="210"/>
    </row>
    <row r="576" spans="1:6" s="206" customFormat="1" ht="19" customHeight="1">
      <c r="A576" s="208"/>
      <c r="B576" s="209"/>
      <c r="C576" s="209"/>
      <c r="D576" s="209"/>
      <c r="E576" s="209"/>
      <c r="F576" s="210"/>
    </row>
    <row r="577" spans="1:6" s="206" customFormat="1" ht="19" customHeight="1">
      <c r="A577" s="208"/>
      <c r="B577" s="209"/>
      <c r="C577" s="209"/>
      <c r="D577" s="209"/>
      <c r="E577" s="209"/>
      <c r="F577" s="210"/>
    </row>
    <row r="578" spans="1:6" s="206" customFormat="1" ht="19" customHeight="1">
      <c r="A578" s="208"/>
      <c r="B578" s="209"/>
      <c r="C578" s="209"/>
      <c r="D578" s="209"/>
      <c r="E578" s="209"/>
      <c r="F578" s="210"/>
    </row>
    <row r="579" spans="1:6" s="206" customFormat="1" ht="19" customHeight="1">
      <c r="A579" s="208"/>
      <c r="B579" s="209"/>
      <c r="C579" s="209"/>
      <c r="D579" s="209"/>
      <c r="E579" s="209"/>
      <c r="F579" s="210"/>
    </row>
    <row r="580" spans="1:6" s="206" customFormat="1" ht="19" customHeight="1">
      <c r="A580" s="208"/>
      <c r="B580" s="209"/>
      <c r="C580" s="209"/>
      <c r="D580" s="209"/>
      <c r="E580" s="209"/>
      <c r="F580" s="210"/>
    </row>
    <row r="581" spans="1:6" s="206" customFormat="1" ht="19" customHeight="1">
      <c r="A581" s="208"/>
      <c r="B581" s="209"/>
      <c r="C581" s="209"/>
      <c r="D581" s="209"/>
      <c r="E581" s="209"/>
      <c r="F581" s="210"/>
    </row>
    <row r="582" spans="1:6" s="206" customFormat="1" ht="19" customHeight="1">
      <c r="A582" s="208"/>
      <c r="B582" s="209"/>
      <c r="C582" s="209"/>
      <c r="D582" s="209"/>
      <c r="E582" s="209"/>
      <c r="F582" s="210"/>
    </row>
    <row r="583" spans="1:6" s="206" customFormat="1" ht="19" customHeight="1">
      <c r="A583" s="208"/>
      <c r="B583" s="209"/>
      <c r="C583" s="209"/>
      <c r="D583" s="209"/>
      <c r="E583" s="209"/>
      <c r="F583" s="210"/>
    </row>
    <row r="584" spans="1:6" s="206" customFormat="1" ht="19" customHeight="1">
      <c r="A584" s="208"/>
      <c r="B584" s="209"/>
      <c r="C584" s="209"/>
      <c r="D584" s="209"/>
      <c r="E584" s="209"/>
      <c r="F584" s="210"/>
    </row>
    <row r="585" spans="1:6" s="206" customFormat="1" ht="19" customHeight="1">
      <c r="A585" s="208"/>
      <c r="B585" s="209"/>
      <c r="C585" s="209"/>
      <c r="D585" s="209"/>
      <c r="E585" s="209"/>
      <c r="F585" s="210"/>
    </row>
    <row r="586" spans="1:6" s="206" customFormat="1" ht="19" customHeight="1">
      <c r="A586" s="208"/>
      <c r="B586" s="209"/>
      <c r="C586" s="209"/>
      <c r="D586" s="209"/>
      <c r="E586" s="209"/>
      <c r="F586" s="210"/>
    </row>
    <row r="587" spans="1:6" s="206" customFormat="1" ht="19" customHeight="1">
      <c r="A587" s="208"/>
      <c r="B587" s="209"/>
      <c r="C587" s="209"/>
      <c r="D587" s="209"/>
      <c r="E587" s="209"/>
      <c r="F587" s="210"/>
    </row>
    <row r="588" spans="1:6" s="206" customFormat="1" ht="19" customHeight="1">
      <c r="A588" s="208"/>
      <c r="B588" s="209"/>
      <c r="C588" s="209"/>
      <c r="D588" s="209"/>
      <c r="E588" s="209"/>
      <c r="F588" s="210"/>
    </row>
    <row r="589" spans="1:6" s="206" customFormat="1" ht="19" customHeight="1">
      <c r="A589" s="208"/>
      <c r="B589" s="209"/>
      <c r="C589" s="209"/>
      <c r="D589" s="209"/>
      <c r="E589" s="209"/>
      <c r="F589" s="210"/>
    </row>
    <row r="590" spans="1:6" s="206" customFormat="1" ht="19" customHeight="1">
      <c r="A590" s="208"/>
      <c r="B590" s="209"/>
      <c r="C590" s="209"/>
      <c r="D590" s="209"/>
      <c r="E590" s="209"/>
      <c r="F590" s="210"/>
    </row>
    <row r="591" spans="1:6" s="206" customFormat="1" ht="19" customHeight="1">
      <c r="A591" s="208"/>
      <c r="B591" s="209"/>
      <c r="C591" s="209"/>
      <c r="D591" s="209"/>
      <c r="E591" s="209"/>
      <c r="F591" s="210"/>
    </row>
    <row r="592" spans="1:6" s="206" customFormat="1" ht="19" customHeight="1">
      <c r="A592" s="208"/>
      <c r="B592" s="209"/>
      <c r="C592" s="209"/>
      <c r="D592" s="209"/>
      <c r="E592" s="209"/>
      <c r="F592" s="210"/>
    </row>
    <row r="593" spans="1:6" s="206" customFormat="1" ht="19" customHeight="1">
      <c r="A593" s="208"/>
      <c r="B593" s="209"/>
      <c r="C593" s="209"/>
      <c r="D593" s="209"/>
      <c r="E593" s="209"/>
      <c r="F593" s="210"/>
    </row>
    <row r="594" spans="1:6" s="206" customFormat="1" ht="19" customHeight="1">
      <c r="A594" s="208"/>
      <c r="B594" s="209"/>
      <c r="C594" s="209"/>
      <c r="D594" s="209"/>
      <c r="E594" s="209"/>
      <c r="F594" s="210"/>
    </row>
    <row r="595" spans="1:6" s="206" customFormat="1" ht="19" customHeight="1">
      <c r="A595" s="208"/>
      <c r="B595" s="209"/>
      <c r="C595" s="209"/>
      <c r="D595" s="209"/>
      <c r="E595" s="209"/>
      <c r="F595" s="210"/>
    </row>
    <row r="596" spans="1:6" s="206" customFormat="1" ht="19" customHeight="1">
      <c r="A596" s="208"/>
      <c r="B596" s="209"/>
      <c r="C596" s="209"/>
      <c r="D596" s="209"/>
      <c r="E596" s="209"/>
      <c r="F596" s="210"/>
    </row>
    <row r="597" spans="1:6" s="206" customFormat="1" ht="19" customHeight="1">
      <c r="A597" s="208"/>
      <c r="B597" s="209"/>
      <c r="C597" s="209"/>
      <c r="D597" s="209"/>
      <c r="E597" s="209"/>
      <c r="F597" s="210"/>
    </row>
    <row r="598" spans="1:6" s="206" customFormat="1" ht="19" customHeight="1">
      <c r="A598" s="208"/>
      <c r="B598" s="209"/>
      <c r="C598" s="209"/>
      <c r="D598" s="209"/>
      <c r="E598" s="209"/>
      <c r="F598" s="210"/>
    </row>
    <row r="599" spans="1:6" s="206" customFormat="1" ht="19" customHeight="1">
      <c r="A599" s="208"/>
      <c r="B599" s="209"/>
      <c r="C599" s="209"/>
      <c r="D599" s="209"/>
      <c r="E599" s="209"/>
      <c r="F599" s="210"/>
    </row>
    <row r="600" spans="1:6" s="206" customFormat="1" ht="19" customHeight="1">
      <c r="A600" s="208"/>
      <c r="B600" s="209"/>
      <c r="C600" s="209"/>
      <c r="D600" s="209"/>
      <c r="E600" s="209"/>
      <c r="F600" s="210"/>
    </row>
    <row r="601" spans="1:6" s="206" customFormat="1" ht="19" customHeight="1">
      <c r="A601" s="208"/>
      <c r="B601" s="209"/>
      <c r="C601" s="209"/>
      <c r="D601" s="209"/>
      <c r="E601" s="209"/>
      <c r="F601" s="210"/>
    </row>
    <row r="602" spans="1:6" s="206" customFormat="1" ht="19" customHeight="1">
      <c r="A602" s="208"/>
      <c r="B602" s="209"/>
      <c r="C602" s="209"/>
      <c r="D602" s="209"/>
      <c r="E602" s="209"/>
      <c r="F602" s="210"/>
    </row>
    <row r="603" spans="1:6" s="206" customFormat="1" ht="19" customHeight="1">
      <c r="A603" s="208"/>
      <c r="B603" s="209"/>
      <c r="C603" s="209"/>
      <c r="D603" s="209"/>
      <c r="E603" s="209"/>
      <c r="F603" s="210"/>
    </row>
    <row r="604" spans="1:6" s="206" customFormat="1" ht="19" customHeight="1">
      <c r="A604" s="208"/>
      <c r="B604" s="209"/>
      <c r="C604" s="209"/>
      <c r="D604" s="209"/>
      <c r="E604" s="209"/>
      <c r="F604" s="210"/>
    </row>
    <row r="605" spans="1:6" s="206" customFormat="1" ht="19" customHeight="1">
      <c r="A605" s="208"/>
      <c r="B605" s="209"/>
      <c r="C605" s="209"/>
      <c r="D605" s="209"/>
      <c r="E605" s="209"/>
      <c r="F605" s="210"/>
    </row>
    <row r="606" spans="1:6" s="206" customFormat="1" ht="19" customHeight="1">
      <c r="A606" s="208"/>
      <c r="B606" s="209"/>
      <c r="C606" s="209"/>
      <c r="D606" s="209"/>
      <c r="E606" s="209"/>
      <c r="F606" s="210"/>
    </row>
    <row r="607" spans="1:6" s="206" customFormat="1" ht="19" customHeight="1">
      <c r="A607" s="208"/>
      <c r="B607" s="209"/>
      <c r="C607" s="209"/>
      <c r="D607" s="209"/>
      <c r="E607" s="209"/>
      <c r="F607" s="210"/>
    </row>
    <row r="608" spans="1:6" s="206" customFormat="1" ht="19" customHeight="1">
      <c r="A608" s="208"/>
      <c r="B608" s="209"/>
      <c r="C608" s="209"/>
      <c r="D608" s="209"/>
      <c r="E608" s="209"/>
      <c r="F608" s="210"/>
    </row>
    <row r="609" spans="1:6" s="206" customFormat="1" ht="19" customHeight="1">
      <c r="A609" s="208"/>
      <c r="B609" s="209"/>
      <c r="C609" s="209"/>
      <c r="D609" s="209"/>
      <c r="E609" s="209"/>
      <c r="F609" s="210"/>
    </row>
    <row r="610" spans="1:6" s="206" customFormat="1" ht="19" customHeight="1">
      <c r="A610" s="208"/>
      <c r="B610" s="209"/>
      <c r="C610" s="209"/>
      <c r="D610" s="209"/>
      <c r="E610" s="209"/>
      <c r="F610" s="210"/>
    </row>
    <row r="611" spans="1:6" s="206" customFormat="1" ht="19" customHeight="1">
      <c r="A611" s="208"/>
      <c r="B611" s="209"/>
      <c r="C611" s="209"/>
      <c r="D611" s="209"/>
      <c r="E611" s="209"/>
      <c r="F611" s="210"/>
    </row>
    <row r="612" spans="1:6" s="206" customFormat="1" ht="19" customHeight="1">
      <c r="A612" s="208"/>
      <c r="B612" s="209"/>
      <c r="C612" s="209"/>
      <c r="D612" s="209"/>
      <c r="E612" s="209"/>
      <c r="F612" s="210"/>
    </row>
    <row r="613" spans="1:6" s="206" customFormat="1" ht="19" customHeight="1">
      <c r="A613" s="208"/>
      <c r="B613" s="209"/>
      <c r="C613" s="209"/>
      <c r="D613" s="209"/>
      <c r="E613" s="209"/>
      <c r="F613" s="210"/>
    </row>
    <row r="614" spans="1:6" s="206" customFormat="1" ht="19" customHeight="1">
      <c r="A614" s="208"/>
      <c r="B614" s="209"/>
      <c r="C614" s="209"/>
      <c r="D614" s="209"/>
      <c r="E614" s="209"/>
      <c r="F614" s="210"/>
    </row>
    <row r="615" spans="1:6" s="206" customFormat="1" ht="19" customHeight="1">
      <c r="A615" s="208"/>
      <c r="B615" s="209"/>
      <c r="C615" s="209"/>
      <c r="D615" s="209"/>
      <c r="E615" s="209"/>
      <c r="F615" s="210"/>
    </row>
    <row r="616" spans="1:6" s="206" customFormat="1" ht="19" customHeight="1">
      <c r="A616" s="208"/>
      <c r="B616" s="209"/>
      <c r="C616" s="209"/>
      <c r="D616" s="209"/>
      <c r="E616" s="209"/>
      <c r="F616" s="210"/>
    </row>
    <row r="617" spans="1:6" s="206" customFormat="1" ht="19" customHeight="1">
      <c r="A617" s="208"/>
      <c r="B617" s="209"/>
      <c r="C617" s="209"/>
      <c r="D617" s="209"/>
      <c r="E617" s="209"/>
      <c r="F617" s="210"/>
    </row>
    <row r="618" spans="1:6" s="206" customFormat="1" ht="19" customHeight="1">
      <c r="A618" s="208"/>
      <c r="B618" s="209"/>
      <c r="C618" s="209"/>
      <c r="D618" s="209"/>
      <c r="E618" s="209"/>
      <c r="F618" s="210"/>
    </row>
    <row r="619" spans="1:6" s="206" customFormat="1" ht="19" customHeight="1">
      <c r="A619" s="208"/>
      <c r="B619" s="209"/>
      <c r="C619" s="209"/>
      <c r="D619" s="209"/>
      <c r="E619" s="209"/>
      <c r="F619" s="210"/>
    </row>
    <row r="620" spans="1:6" s="206" customFormat="1" ht="19" customHeight="1">
      <c r="A620" s="208"/>
      <c r="B620" s="209"/>
      <c r="C620" s="209"/>
      <c r="D620" s="209"/>
      <c r="E620" s="209"/>
      <c r="F620" s="210"/>
    </row>
    <row r="621" spans="1:6" s="206" customFormat="1" ht="19" customHeight="1">
      <c r="A621" s="208"/>
      <c r="B621" s="209"/>
      <c r="C621" s="209"/>
      <c r="D621" s="209"/>
      <c r="E621" s="209"/>
      <c r="F621" s="210"/>
    </row>
    <row r="622" spans="1:6" s="206" customFormat="1" ht="19" customHeight="1">
      <c r="A622" s="208"/>
      <c r="B622" s="209"/>
      <c r="C622" s="209"/>
      <c r="D622" s="209"/>
      <c r="E622" s="209"/>
      <c r="F622" s="210"/>
    </row>
    <row r="623" spans="1:6" s="206" customFormat="1" ht="19" customHeight="1">
      <c r="A623" s="208"/>
      <c r="B623" s="209"/>
      <c r="C623" s="209"/>
      <c r="D623" s="209"/>
      <c r="E623" s="209"/>
      <c r="F623" s="210"/>
    </row>
    <row r="624" spans="1:6" s="206" customFormat="1" ht="19" customHeight="1">
      <c r="A624" s="208"/>
      <c r="B624" s="209"/>
      <c r="C624" s="209"/>
      <c r="D624" s="209"/>
      <c r="E624" s="209"/>
      <c r="F624" s="210"/>
    </row>
    <row r="625" spans="1:6" s="206" customFormat="1" ht="19" customHeight="1">
      <c r="A625" s="208"/>
      <c r="B625" s="209"/>
      <c r="C625" s="209"/>
      <c r="D625" s="209"/>
      <c r="E625" s="209"/>
      <c r="F625" s="210"/>
    </row>
    <row r="626" spans="1:6" s="206" customFormat="1" ht="19" customHeight="1">
      <c r="A626" s="208"/>
      <c r="B626" s="209"/>
      <c r="C626" s="209"/>
      <c r="D626" s="209"/>
      <c r="E626" s="209"/>
      <c r="F626" s="210"/>
    </row>
    <row r="627" spans="1:6" s="206" customFormat="1" ht="19" customHeight="1">
      <c r="A627" s="208"/>
      <c r="B627" s="209"/>
      <c r="C627" s="209"/>
      <c r="D627" s="209"/>
      <c r="E627" s="209"/>
      <c r="F627" s="210"/>
    </row>
    <row r="628" spans="1:6" s="206" customFormat="1" ht="19" customHeight="1">
      <c r="A628" s="208"/>
      <c r="B628" s="209"/>
      <c r="C628" s="209"/>
      <c r="D628" s="209"/>
      <c r="E628" s="209"/>
      <c r="F628" s="210"/>
    </row>
    <row r="629" spans="1:6" s="206" customFormat="1" ht="19" customHeight="1">
      <c r="A629" s="208"/>
      <c r="B629" s="209"/>
      <c r="C629" s="209"/>
      <c r="D629" s="209"/>
      <c r="E629" s="209"/>
      <c r="F629" s="210"/>
    </row>
    <row r="630" spans="1:6" s="206" customFormat="1" ht="19" customHeight="1">
      <c r="A630" s="208"/>
      <c r="B630" s="209"/>
      <c r="C630" s="209"/>
      <c r="D630" s="209"/>
      <c r="E630" s="209"/>
      <c r="F630" s="210"/>
    </row>
    <row r="631" spans="1:6" s="206" customFormat="1" ht="19" customHeight="1">
      <c r="A631" s="208"/>
      <c r="B631" s="209"/>
      <c r="C631" s="209"/>
      <c r="D631" s="209"/>
      <c r="E631" s="209"/>
      <c r="F631" s="210"/>
    </row>
    <row r="632" spans="1:6" s="206" customFormat="1" ht="19" customHeight="1">
      <c r="A632" s="208"/>
      <c r="B632" s="209"/>
      <c r="C632" s="209"/>
      <c r="D632" s="209"/>
      <c r="E632" s="209"/>
      <c r="F632" s="210"/>
    </row>
    <row r="633" spans="1:6" s="206" customFormat="1" ht="19" customHeight="1">
      <c r="A633" s="208"/>
      <c r="B633" s="209"/>
      <c r="C633" s="209"/>
      <c r="D633" s="209"/>
      <c r="E633" s="209"/>
      <c r="F633" s="210"/>
    </row>
    <row r="634" spans="1:6" s="206" customFormat="1" ht="19" customHeight="1">
      <c r="A634" s="208"/>
      <c r="B634" s="209"/>
      <c r="C634" s="209"/>
      <c r="D634" s="209"/>
      <c r="E634" s="209"/>
      <c r="F634" s="210"/>
    </row>
    <row r="635" spans="1:6" s="206" customFormat="1" ht="19" customHeight="1">
      <c r="A635" s="208"/>
      <c r="B635" s="209"/>
      <c r="C635" s="209"/>
      <c r="D635" s="209"/>
      <c r="E635" s="209"/>
      <c r="F635" s="210"/>
    </row>
    <row r="636" spans="1:6" s="206" customFormat="1" ht="19" customHeight="1">
      <c r="A636" s="208"/>
      <c r="B636" s="209"/>
      <c r="C636" s="209"/>
      <c r="D636" s="209"/>
      <c r="E636" s="209"/>
      <c r="F636" s="210"/>
    </row>
    <row r="637" spans="1:6" s="206" customFormat="1" ht="19" customHeight="1">
      <c r="A637" s="208"/>
      <c r="B637" s="209"/>
      <c r="C637" s="209"/>
      <c r="D637" s="209"/>
      <c r="E637" s="209"/>
      <c r="F637" s="210"/>
    </row>
    <row r="638" spans="1:6" s="206" customFormat="1" ht="19" customHeight="1">
      <c r="A638" s="208"/>
      <c r="B638" s="209"/>
      <c r="C638" s="209"/>
      <c r="D638" s="209"/>
      <c r="E638" s="209"/>
      <c r="F638" s="210"/>
    </row>
    <row r="639" spans="1:6" s="206" customFormat="1" ht="19" customHeight="1">
      <c r="A639" s="208"/>
      <c r="B639" s="209"/>
      <c r="C639" s="209"/>
      <c r="D639" s="209"/>
      <c r="E639" s="209"/>
      <c r="F639" s="210"/>
    </row>
    <row r="640" spans="1:6" s="206" customFormat="1" ht="19" customHeight="1">
      <c r="A640" s="208"/>
      <c r="B640" s="209"/>
      <c r="C640" s="209"/>
      <c r="D640" s="209"/>
      <c r="E640" s="209"/>
      <c r="F640" s="210"/>
    </row>
    <row r="641" spans="1:6" s="206" customFormat="1" ht="19" customHeight="1">
      <c r="A641" s="208"/>
      <c r="B641" s="209"/>
      <c r="C641" s="209"/>
      <c r="D641" s="209"/>
      <c r="E641" s="209"/>
      <c r="F641" s="210"/>
    </row>
    <row r="642" spans="1:6" s="206" customFormat="1" ht="19" customHeight="1">
      <c r="A642" s="208"/>
      <c r="B642" s="209"/>
      <c r="C642" s="209"/>
      <c r="D642" s="209"/>
      <c r="E642" s="209"/>
      <c r="F642" s="210"/>
    </row>
    <row r="643" spans="1:6" s="206" customFormat="1" ht="19" customHeight="1">
      <c r="A643" s="208"/>
      <c r="B643" s="209"/>
      <c r="C643" s="209"/>
      <c r="D643" s="209"/>
      <c r="E643" s="209"/>
      <c r="F643" s="210"/>
    </row>
    <row r="644" spans="1:6" s="206" customFormat="1" ht="19" customHeight="1">
      <c r="A644" s="208"/>
      <c r="B644" s="209"/>
      <c r="C644" s="209"/>
      <c r="D644" s="209"/>
      <c r="E644" s="209"/>
      <c r="F644" s="210"/>
    </row>
    <row r="645" spans="1:6" s="206" customFormat="1" ht="19" customHeight="1">
      <c r="A645" s="208"/>
      <c r="B645" s="209"/>
      <c r="C645" s="209"/>
      <c r="D645" s="209"/>
      <c r="E645" s="209"/>
      <c r="F645" s="210"/>
    </row>
    <row r="646" spans="1:6" s="206" customFormat="1" ht="19" customHeight="1">
      <c r="A646" s="208"/>
      <c r="B646" s="209"/>
      <c r="C646" s="209"/>
      <c r="D646" s="209"/>
      <c r="E646" s="209"/>
      <c r="F646" s="210"/>
    </row>
    <row r="647" spans="1:6" s="206" customFormat="1" ht="19" customHeight="1">
      <c r="A647" s="208"/>
      <c r="B647" s="209"/>
      <c r="C647" s="209"/>
      <c r="D647" s="209"/>
      <c r="E647" s="209"/>
      <c r="F647" s="210"/>
    </row>
    <row r="648" spans="1:6" s="206" customFormat="1" ht="19" customHeight="1">
      <c r="A648" s="208"/>
      <c r="B648" s="209"/>
      <c r="C648" s="209"/>
      <c r="D648" s="209"/>
      <c r="E648" s="209"/>
      <c r="F648" s="210"/>
    </row>
    <row r="649" spans="1:6" s="206" customFormat="1" ht="19" customHeight="1">
      <c r="A649" s="208"/>
      <c r="B649" s="209"/>
      <c r="C649" s="209"/>
      <c r="D649" s="209"/>
      <c r="E649" s="209"/>
      <c r="F649" s="210"/>
    </row>
    <row r="650" spans="1:6" s="206" customFormat="1" ht="19" customHeight="1">
      <c r="A650" s="208"/>
      <c r="B650" s="209"/>
      <c r="C650" s="209"/>
      <c r="D650" s="209"/>
      <c r="E650" s="209"/>
      <c r="F650" s="210"/>
    </row>
    <row r="651" spans="1:6" s="206" customFormat="1" ht="19" customHeight="1">
      <c r="A651" s="208"/>
      <c r="B651" s="209"/>
      <c r="C651" s="209"/>
      <c r="D651" s="209"/>
      <c r="E651" s="209"/>
      <c r="F651" s="210"/>
    </row>
    <row r="652" spans="1:6" s="206" customFormat="1" ht="19" customHeight="1">
      <c r="A652" s="208"/>
      <c r="B652" s="209"/>
      <c r="C652" s="209"/>
      <c r="D652" s="209"/>
      <c r="E652" s="209"/>
      <c r="F652" s="210"/>
    </row>
    <row r="653" spans="1:6" s="206" customFormat="1" ht="19" customHeight="1">
      <c r="A653" s="208"/>
      <c r="B653" s="209"/>
      <c r="C653" s="209"/>
      <c r="D653" s="209"/>
      <c r="E653" s="209"/>
      <c r="F653" s="210"/>
    </row>
    <row r="654" spans="1:6" s="206" customFormat="1" ht="19" customHeight="1">
      <c r="A654" s="208"/>
      <c r="B654" s="209"/>
      <c r="C654" s="209"/>
      <c r="D654" s="209"/>
      <c r="E654" s="209"/>
      <c r="F654" s="210"/>
    </row>
    <row r="655" spans="1:6" s="206" customFormat="1" ht="19" customHeight="1">
      <c r="A655" s="208"/>
      <c r="B655" s="209"/>
      <c r="C655" s="209"/>
      <c r="D655" s="209"/>
      <c r="E655" s="209"/>
      <c r="F655" s="210"/>
    </row>
    <row r="656" spans="1:6" s="206" customFormat="1" ht="19" customHeight="1">
      <c r="A656" s="208"/>
      <c r="B656" s="209"/>
      <c r="C656" s="209"/>
      <c r="D656" s="209"/>
      <c r="E656" s="209"/>
      <c r="F656" s="210"/>
    </row>
    <row r="657" spans="1:6" s="206" customFormat="1" ht="19" customHeight="1">
      <c r="A657" s="208"/>
      <c r="B657" s="209"/>
      <c r="C657" s="209"/>
      <c r="D657" s="209"/>
      <c r="E657" s="209"/>
      <c r="F657" s="210"/>
    </row>
    <row r="658" spans="1:6" s="206" customFormat="1" ht="19" customHeight="1">
      <c r="A658" s="208"/>
      <c r="B658" s="209"/>
      <c r="C658" s="209"/>
      <c r="D658" s="209"/>
      <c r="E658" s="209"/>
      <c r="F658" s="210"/>
    </row>
    <row r="659" spans="1:6" s="206" customFormat="1" ht="19" customHeight="1">
      <c r="A659" s="208"/>
      <c r="B659" s="209"/>
      <c r="C659" s="209"/>
      <c r="D659" s="209"/>
      <c r="E659" s="209"/>
      <c r="F659" s="210"/>
    </row>
    <row r="660" spans="1:6" s="206" customFormat="1" ht="19" customHeight="1">
      <c r="A660" s="208"/>
      <c r="B660" s="209"/>
      <c r="C660" s="209"/>
      <c r="D660" s="209"/>
      <c r="E660" s="209"/>
      <c r="F660" s="210"/>
    </row>
    <row r="661" spans="1:6" s="206" customFormat="1" ht="19" customHeight="1">
      <c r="A661" s="208"/>
      <c r="B661" s="209"/>
      <c r="C661" s="209"/>
      <c r="D661" s="209"/>
      <c r="E661" s="209"/>
      <c r="F661" s="210"/>
    </row>
    <row r="662" spans="1:6" s="206" customFormat="1" ht="19" customHeight="1">
      <c r="A662" s="208"/>
      <c r="B662" s="209"/>
      <c r="C662" s="209"/>
      <c r="D662" s="209"/>
      <c r="E662" s="209"/>
      <c r="F662" s="210"/>
    </row>
    <row r="663" spans="1:6" s="206" customFormat="1" ht="19" customHeight="1">
      <c r="A663" s="208"/>
      <c r="B663" s="209"/>
      <c r="C663" s="209"/>
      <c r="D663" s="209"/>
      <c r="E663" s="209"/>
      <c r="F663" s="210"/>
    </row>
    <row r="664" spans="1:6" s="206" customFormat="1" ht="19" customHeight="1">
      <c r="A664" s="208"/>
      <c r="B664" s="209"/>
      <c r="C664" s="209"/>
      <c r="D664" s="209"/>
      <c r="E664" s="209"/>
      <c r="F664" s="210"/>
    </row>
    <row r="665" spans="1:6" s="206" customFormat="1" ht="19" customHeight="1">
      <c r="A665" s="208"/>
      <c r="B665" s="209"/>
      <c r="C665" s="209"/>
      <c r="D665" s="209"/>
      <c r="E665" s="209"/>
      <c r="F665" s="210"/>
    </row>
    <row r="666" spans="1:6" s="206" customFormat="1" ht="19" customHeight="1">
      <c r="A666" s="208"/>
      <c r="B666" s="209"/>
      <c r="C666" s="209"/>
      <c r="D666" s="209"/>
      <c r="E666" s="209"/>
      <c r="F666" s="210"/>
    </row>
    <row r="667" spans="1:6" s="206" customFormat="1" ht="19" customHeight="1">
      <c r="A667" s="208"/>
      <c r="B667" s="209"/>
      <c r="C667" s="209"/>
      <c r="D667" s="209"/>
      <c r="E667" s="209"/>
      <c r="F667" s="210"/>
    </row>
    <row r="668" spans="1:6" s="206" customFormat="1" ht="19" customHeight="1">
      <c r="A668" s="208"/>
      <c r="B668" s="209"/>
      <c r="C668" s="209"/>
      <c r="D668" s="209"/>
      <c r="E668" s="209"/>
      <c r="F668" s="210"/>
    </row>
    <row r="669" spans="1:6" s="206" customFormat="1" ht="19" customHeight="1">
      <c r="A669" s="208"/>
      <c r="B669" s="209"/>
      <c r="C669" s="209"/>
      <c r="D669" s="209"/>
      <c r="E669" s="209"/>
      <c r="F669" s="210"/>
    </row>
    <row r="670" spans="1:6" s="206" customFormat="1" ht="19" customHeight="1">
      <c r="A670" s="208"/>
      <c r="B670" s="209"/>
      <c r="C670" s="209"/>
      <c r="D670" s="209"/>
      <c r="E670" s="209"/>
      <c r="F670" s="210"/>
    </row>
    <row r="671" spans="1:6" s="206" customFormat="1" ht="19" customHeight="1">
      <c r="A671" s="208"/>
      <c r="B671" s="209"/>
      <c r="C671" s="209"/>
      <c r="D671" s="209"/>
      <c r="E671" s="209"/>
      <c r="F671" s="210"/>
    </row>
    <row r="672" spans="1:6" s="206" customFormat="1" ht="19" customHeight="1">
      <c r="A672" s="208"/>
      <c r="B672" s="209"/>
      <c r="C672" s="209"/>
      <c r="D672" s="209"/>
      <c r="E672" s="209"/>
      <c r="F672" s="210"/>
    </row>
    <row r="673" spans="1:6" s="206" customFormat="1" ht="19" customHeight="1">
      <c r="A673" s="208"/>
      <c r="B673" s="209"/>
      <c r="C673" s="209"/>
      <c r="D673" s="209"/>
      <c r="E673" s="209"/>
      <c r="F673" s="210"/>
    </row>
    <row r="674" spans="1:6" s="206" customFormat="1" ht="19" customHeight="1">
      <c r="A674" s="208"/>
      <c r="B674" s="209"/>
      <c r="C674" s="209"/>
      <c r="D674" s="209"/>
      <c r="E674" s="209"/>
      <c r="F674" s="210"/>
    </row>
    <row r="675" spans="1:6" s="206" customFormat="1" ht="19" customHeight="1">
      <c r="A675" s="208"/>
      <c r="B675" s="209"/>
      <c r="C675" s="209"/>
      <c r="D675" s="209"/>
      <c r="E675" s="209"/>
      <c r="F675" s="210"/>
    </row>
    <row r="676" spans="1:6" s="206" customFormat="1" ht="19" customHeight="1">
      <c r="A676" s="208"/>
      <c r="B676" s="209"/>
      <c r="C676" s="209"/>
      <c r="D676" s="209"/>
      <c r="E676" s="209"/>
      <c r="F676" s="210"/>
    </row>
    <row r="677" spans="1:6" s="206" customFormat="1" ht="19" customHeight="1">
      <c r="A677" s="208"/>
      <c r="B677" s="209"/>
      <c r="C677" s="209"/>
      <c r="D677" s="209"/>
      <c r="E677" s="209"/>
      <c r="F677" s="210"/>
    </row>
    <row r="678" spans="1:6" s="206" customFormat="1" ht="19" customHeight="1">
      <c r="A678" s="208"/>
      <c r="B678" s="209"/>
      <c r="C678" s="209"/>
      <c r="D678" s="209"/>
      <c r="E678" s="209"/>
      <c r="F678" s="210"/>
    </row>
    <row r="679" spans="1:6" s="206" customFormat="1" ht="19" customHeight="1">
      <c r="A679" s="208"/>
      <c r="B679" s="209"/>
      <c r="C679" s="209"/>
      <c r="D679" s="209"/>
      <c r="E679" s="209"/>
      <c r="F679" s="210"/>
    </row>
    <row r="680" spans="1:6" s="206" customFormat="1" ht="19" customHeight="1">
      <c r="A680" s="208"/>
      <c r="B680" s="209"/>
      <c r="C680" s="209"/>
      <c r="D680" s="209"/>
      <c r="E680" s="209"/>
      <c r="F680" s="210"/>
    </row>
    <row r="681" spans="1:6" s="206" customFormat="1" ht="19" customHeight="1">
      <c r="A681" s="208"/>
      <c r="B681" s="209"/>
      <c r="C681" s="209"/>
      <c r="D681" s="209"/>
      <c r="E681" s="209"/>
      <c r="F681" s="210"/>
    </row>
    <row r="682" spans="1:6" s="206" customFormat="1" ht="19" customHeight="1">
      <c r="A682" s="208"/>
      <c r="B682" s="209"/>
      <c r="C682" s="209"/>
      <c r="D682" s="209"/>
      <c r="E682" s="209"/>
      <c r="F682" s="210"/>
    </row>
    <row r="683" spans="1:6" s="206" customFormat="1" ht="19" customHeight="1">
      <c r="A683" s="208"/>
      <c r="B683" s="209"/>
      <c r="C683" s="209"/>
      <c r="D683" s="209"/>
      <c r="E683" s="209"/>
      <c r="F683" s="210"/>
    </row>
    <row r="684" spans="1:6" s="206" customFormat="1" ht="19" customHeight="1">
      <c r="A684" s="208"/>
      <c r="B684" s="209"/>
      <c r="C684" s="209"/>
      <c r="D684" s="209"/>
      <c r="E684" s="209"/>
      <c r="F684" s="210"/>
    </row>
    <row r="685" spans="1:6" s="206" customFormat="1" ht="19" customHeight="1">
      <c r="A685" s="208"/>
      <c r="B685" s="209"/>
      <c r="C685" s="209"/>
      <c r="D685" s="209"/>
      <c r="E685" s="209"/>
      <c r="F685" s="210"/>
    </row>
    <row r="686" spans="1:6" s="206" customFormat="1" ht="19" customHeight="1">
      <c r="A686" s="208"/>
      <c r="B686" s="209"/>
      <c r="C686" s="209"/>
      <c r="D686" s="209"/>
      <c r="E686" s="209"/>
      <c r="F686" s="210"/>
    </row>
    <row r="687" spans="1:6" s="206" customFormat="1" ht="19" customHeight="1">
      <c r="A687" s="208"/>
      <c r="B687" s="209"/>
      <c r="C687" s="209"/>
      <c r="D687" s="209"/>
      <c r="E687" s="209"/>
      <c r="F687" s="210"/>
    </row>
    <row r="688" spans="1:6" s="206" customFormat="1" ht="19" customHeight="1">
      <c r="A688" s="208"/>
      <c r="B688" s="209"/>
      <c r="C688" s="209"/>
      <c r="D688" s="209"/>
      <c r="E688" s="209"/>
      <c r="F688" s="210"/>
    </row>
    <row r="689" spans="1:6" s="206" customFormat="1" ht="19" customHeight="1">
      <c r="A689" s="208"/>
      <c r="B689" s="209"/>
      <c r="C689" s="209"/>
      <c r="D689" s="209"/>
      <c r="E689" s="209"/>
      <c r="F689" s="210"/>
    </row>
    <row r="690" spans="1:6" s="206" customFormat="1" ht="19" customHeight="1">
      <c r="A690" s="208"/>
      <c r="B690" s="209"/>
      <c r="C690" s="209"/>
      <c r="D690" s="209"/>
      <c r="E690" s="209"/>
      <c r="F690" s="210"/>
    </row>
    <row r="691" spans="1:6" s="206" customFormat="1" ht="19" customHeight="1">
      <c r="A691" s="208"/>
      <c r="B691" s="209"/>
      <c r="C691" s="209"/>
      <c r="D691" s="209"/>
      <c r="E691" s="209"/>
      <c r="F691" s="210"/>
    </row>
    <row r="692" spans="1:6" s="206" customFormat="1" ht="19" customHeight="1">
      <c r="A692" s="208"/>
      <c r="B692" s="209"/>
      <c r="C692" s="209"/>
      <c r="D692" s="209"/>
      <c r="E692" s="209"/>
      <c r="F692" s="210"/>
    </row>
    <row r="693" spans="1:6" s="206" customFormat="1" ht="19" customHeight="1">
      <c r="A693" s="208"/>
      <c r="B693" s="209"/>
      <c r="C693" s="209"/>
      <c r="D693" s="209"/>
      <c r="E693" s="209"/>
      <c r="F693" s="210"/>
    </row>
    <row r="694" spans="1:6" s="206" customFormat="1" ht="19" customHeight="1">
      <c r="A694" s="208"/>
      <c r="B694" s="209"/>
      <c r="C694" s="209"/>
      <c r="D694" s="209"/>
      <c r="E694" s="209"/>
      <c r="F694" s="210"/>
    </row>
    <row r="695" spans="1:6" s="206" customFormat="1" ht="19" customHeight="1">
      <c r="A695" s="208"/>
      <c r="B695" s="209"/>
      <c r="C695" s="209"/>
      <c r="D695" s="209"/>
      <c r="E695" s="209"/>
      <c r="F695" s="210"/>
    </row>
    <row r="696" spans="1:6" s="206" customFormat="1" ht="19" customHeight="1">
      <c r="A696" s="208"/>
      <c r="B696" s="209"/>
      <c r="C696" s="209"/>
      <c r="D696" s="209"/>
      <c r="E696" s="209"/>
      <c r="F696" s="210"/>
    </row>
    <row r="697" spans="1:6" s="206" customFormat="1" ht="19" customHeight="1">
      <c r="A697" s="208"/>
      <c r="B697" s="209"/>
      <c r="C697" s="209"/>
      <c r="D697" s="209"/>
      <c r="E697" s="209"/>
      <c r="F697" s="210"/>
    </row>
    <row r="698" spans="1:6" s="206" customFormat="1" ht="19" customHeight="1">
      <c r="A698" s="208"/>
      <c r="B698" s="209"/>
      <c r="C698" s="209"/>
      <c r="D698" s="209"/>
      <c r="E698" s="209"/>
      <c r="F698" s="210"/>
    </row>
    <row r="699" spans="1:6" s="206" customFormat="1" ht="19" customHeight="1">
      <c r="A699" s="208"/>
      <c r="B699" s="209"/>
      <c r="C699" s="209"/>
      <c r="D699" s="209"/>
      <c r="E699" s="209"/>
      <c r="F699" s="210"/>
    </row>
    <row r="700" spans="1:6" s="206" customFormat="1" ht="19" customHeight="1">
      <c r="A700" s="208"/>
      <c r="B700" s="209"/>
      <c r="C700" s="209"/>
      <c r="D700" s="209"/>
      <c r="E700" s="209"/>
      <c r="F700" s="210"/>
    </row>
    <row r="701" spans="1:6" s="206" customFormat="1" ht="19" customHeight="1">
      <c r="A701" s="208"/>
      <c r="B701" s="209"/>
      <c r="C701" s="209"/>
      <c r="D701" s="209"/>
      <c r="E701" s="209"/>
      <c r="F701" s="210"/>
    </row>
    <row r="702" spans="1:6" s="206" customFormat="1" ht="19" customHeight="1">
      <c r="A702" s="208"/>
      <c r="B702" s="209"/>
      <c r="C702" s="209"/>
      <c r="D702" s="209"/>
      <c r="E702" s="209"/>
      <c r="F702" s="210"/>
    </row>
    <row r="703" spans="1:6" s="206" customFormat="1" ht="19" customHeight="1">
      <c r="A703" s="208"/>
      <c r="B703" s="209"/>
      <c r="C703" s="209"/>
      <c r="D703" s="209"/>
      <c r="E703" s="209"/>
      <c r="F703" s="210"/>
    </row>
    <row r="704" spans="1:6" s="206" customFormat="1" ht="19" customHeight="1">
      <c r="A704" s="208"/>
      <c r="B704" s="209"/>
      <c r="C704" s="209"/>
      <c r="D704" s="209"/>
      <c r="E704" s="209"/>
      <c r="F704" s="210"/>
    </row>
    <row r="705" spans="1:6" s="206" customFormat="1" ht="19" customHeight="1">
      <c r="A705" s="208"/>
      <c r="B705" s="209"/>
      <c r="C705" s="209"/>
      <c r="D705" s="209"/>
      <c r="E705" s="209"/>
      <c r="F705" s="210"/>
    </row>
    <row r="706" spans="1:6" s="206" customFormat="1" ht="19" customHeight="1">
      <c r="A706" s="208"/>
      <c r="B706" s="209"/>
      <c r="C706" s="209"/>
      <c r="D706" s="209"/>
      <c r="E706" s="209"/>
      <c r="F706" s="210"/>
    </row>
    <row r="707" spans="1:6" s="206" customFormat="1" ht="19" customHeight="1">
      <c r="A707" s="208"/>
      <c r="B707" s="209"/>
      <c r="C707" s="209"/>
      <c r="D707" s="209"/>
      <c r="E707" s="209"/>
      <c r="F707" s="210"/>
    </row>
    <row r="708" spans="1:6" s="206" customFormat="1" ht="19" customHeight="1">
      <c r="A708" s="208"/>
      <c r="B708" s="209"/>
      <c r="C708" s="209"/>
      <c r="D708" s="209"/>
      <c r="E708" s="209"/>
      <c r="F708" s="210"/>
    </row>
    <row r="709" spans="1:6" s="206" customFormat="1" ht="19" customHeight="1">
      <c r="A709" s="208"/>
      <c r="B709" s="209"/>
      <c r="C709" s="209"/>
      <c r="D709" s="209"/>
      <c r="E709" s="209"/>
      <c r="F709" s="210"/>
    </row>
    <row r="710" spans="1:6" s="206" customFormat="1" ht="19" customHeight="1">
      <c r="A710" s="208"/>
      <c r="B710" s="209"/>
      <c r="C710" s="209"/>
      <c r="D710" s="209"/>
      <c r="E710" s="209"/>
      <c r="F710" s="210"/>
    </row>
    <row r="711" spans="1:6" s="206" customFormat="1" ht="19" customHeight="1">
      <c r="A711" s="208"/>
      <c r="B711" s="209"/>
      <c r="C711" s="209"/>
      <c r="D711" s="209"/>
      <c r="E711" s="209"/>
      <c r="F711" s="210"/>
    </row>
    <row r="712" spans="1:6" s="206" customFormat="1" ht="19" customHeight="1">
      <c r="A712" s="208"/>
      <c r="B712" s="209"/>
      <c r="C712" s="209"/>
      <c r="D712" s="209"/>
      <c r="E712" s="209"/>
      <c r="F712" s="210"/>
    </row>
    <row r="713" spans="1:6" s="206" customFormat="1" ht="19" customHeight="1">
      <c r="A713" s="208"/>
      <c r="B713" s="209"/>
      <c r="C713" s="209"/>
      <c r="D713" s="209"/>
      <c r="E713" s="209"/>
      <c r="F713" s="210"/>
    </row>
    <row r="714" spans="1:6" s="206" customFormat="1" ht="19" customHeight="1">
      <c r="A714" s="208"/>
      <c r="B714" s="209"/>
      <c r="C714" s="209"/>
      <c r="D714" s="209"/>
      <c r="E714" s="209"/>
      <c r="F714" s="210"/>
    </row>
    <row r="715" spans="1:6" s="206" customFormat="1" ht="19" customHeight="1">
      <c r="A715" s="208"/>
      <c r="B715" s="209"/>
      <c r="C715" s="209"/>
      <c r="D715" s="209"/>
      <c r="E715" s="209"/>
      <c r="F715" s="210"/>
    </row>
    <row r="716" spans="1:6" s="206" customFormat="1" ht="19" customHeight="1">
      <c r="A716" s="208"/>
      <c r="B716" s="209"/>
      <c r="C716" s="209"/>
      <c r="D716" s="209"/>
      <c r="E716" s="209"/>
      <c r="F716" s="210"/>
    </row>
    <row r="717" spans="1:6" s="206" customFormat="1" ht="19" customHeight="1">
      <c r="A717" s="208"/>
      <c r="B717" s="209"/>
      <c r="C717" s="209"/>
      <c r="D717" s="209"/>
      <c r="E717" s="209"/>
      <c r="F717" s="210"/>
    </row>
    <row r="718" spans="1:6" s="206" customFormat="1" ht="19" customHeight="1">
      <c r="A718" s="208"/>
      <c r="B718" s="209"/>
      <c r="C718" s="209"/>
      <c r="D718" s="209"/>
      <c r="E718" s="209"/>
      <c r="F718" s="210"/>
    </row>
    <row r="719" spans="1:6" s="206" customFormat="1" ht="19" customHeight="1">
      <c r="A719" s="208"/>
      <c r="B719" s="209"/>
      <c r="C719" s="209"/>
      <c r="D719" s="209"/>
      <c r="E719" s="209"/>
      <c r="F719" s="210"/>
    </row>
    <row r="720" spans="1:6" s="206" customFormat="1" ht="19" customHeight="1">
      <c r="A720" s="208"/>
      <c r="B720" s="209"/>
      <c r="C720" s="209"/>
      <c r="D720" s="209"/>
      <c r="E720" s="209"/>
      <c r="F720" s="210"/>
    </row>
    <row r="721" spans="1:6" s="206" customFormat="1" ht="19" customHeight="1">
      <c r="A721" s="208"/>
      <c r="B721" s="209"/>
      <c r="C721" s="209"/>
      <c r="D721" s="209"/>
      <c r="E721" s="209"/>
      <c r="F721" s="210"/>
    </row>
    <row r="722" spans="1:6" s="206" customFormat="1" ht="19" customHeight="1">
      <c r="A722" s="208"/>
      <c r="B722" s="209"/>
      <c r="C722" s="209"/>
      <c r="D722" s="209"/>
      <c r="E722" s="209"/>
      <c r="F722" s="210"/>
    </row>
    <row r="723" spans="1:6" s="206" customFormat="1" ht="19" customHeight="1">
      <c r="A723" s="208"/>
      <c r="B723" s="209"/>
      <c r="C723" s="209"/>
      <c r="D723" s="209"/>
      <c r="E723" s="209"/>
      <c r="F723" s="210"/>
    </row>
    <row r="724" spans="1:6" s="206" customFormat="1" ht="19" customHeight="1">
      <c r="A724" s="208"/>
      <c r="B724" s="209"/>
      <c r="C724" s="209"/>
      <c r="D724" s="209"/>
      <c r="E724" s="209"/>
      <c r="F724" s="210"/>
    </row>
    <row r="725" spans="1:6" s="206" customFormat="1" ht="19" customHeight="1">
      <c r="A725" s="208"/>
      <c r="B725" s="209"/>
      <c r="C725" s="209"/>
      <c r="D725" s="209"/>
      <c r="E725" s="209"/>
      <c r="F725" s="210"/>
    </row>
    <row r="726" spans="1:6" s="206" customFormat="1" ht="19" customHeight="1">
      <c r="A726" s="208"/>
      <c r="B726" s="209"/>
      <c r="C726" s="209"/>
      <c r="D726" s="209"/>
      <c r="E726" s="209"/>
      <c r="F726" s="210"/>
    </row>
    <row r="727" spans="1:6" s="206" customFormat="1" ht="19" customHeight="1">
      <c r="A727" s="208"/>
      <c r="B727" s="209"/>
      <c r="C727" s="209"/>
      <c r="D727" s="209"/>
      <c r="E727" s="209"/>
      <c r="F727" s="210"/>
    </row>
    <row r="728" spans="1:6" s="206" customFormat="1" ht="19" customHeight="1">
      <c r="A728" s="208"/>
      <c r="B728" s="209"/>
      <c r="C728" s="209"/>
      <c r="D728" s="209"/>
      <c r="E728" s="209"/>
      <c r="F728" s="210"/>
    </row>
    <row r="729" spans="1:6" s="206" customFormat="1" ht="19" customHeight="1">
      <c r="A729" s="208"/>
      <c r="B729" s="209"/>
      <c r="C729" s="209"/>
      <c r="D729" s="209"/>
      <c r="E729" s="209"/>
      <c r="F729" s="210"/>
    </row>
    <row r="730" spans="1:6" s="206" customFormat="1" ht="19" customHeight="1">
      <c r="A730" s="208"/>
      <c r="B730" s="209"/>
      <c r="C730" s="209"/>
      <c r="D730" s="209"/>
      <c r="E730" s="209"/>
      <c r="F730" s="210"/>
    </row>
    <row r="731" spans="1:6" s="206" customFormat="1" ht="19" customHeight="1">
      <c r="A731" s="208"/>
      <c r="B731" s="209"/>
      <c r="C731" s="209"/>
      <c r="D731" s="209"/>
      <c r="E731" s="209"/>
      <c r="F731" s="210"/>
    </row>
    <row r="732" spans="1:6" s="206" customFormat="1" ht="19" customHeight="1">
      <c r="A732" s="208"/>
      <c r="B732" s="209"/>
      <c r="C732" s="209"/>
      <c r="D732" s="209"/>
      <c r="E732" s="209"/>
      <c r="F732" s="210"/>
    </row>
    <row r="733" spans="1:6" s="206" customFormat="1" ht="19" customHeight="1">
      <c r="A733" s="208"/>
      <c r="B733" s="209"/>
      <c r="C733" s="209"/>
      <c r="D733" s="209"/>
      <c r="E733" s="209"/>
      <c r="F733" s="210"/>
    </row>
    <row r="734" spans="1:6" s="206" customFormat="1" ht="19" customHeight="1">
      <c r="A734" s="208"/>
      <c r="B734" s="209"/>
      <c r="C734" s="209"/>
      <c r="D734" s="209"/>
      <c r="E734" s="209"/>
      <c r="F734" s="210"/>
    </row>
    <row r="735" spans="1:6" s="206" customFormat="1" ht="19" customHeight="1">
      <c r="A735" s="208"/>
      <c r="B735" s="209"/>
      <c r="C735" s="209"/>
      <c r="D735" s="209"/>
      <c r="E735" s="209"/>
      <c r="F735" s="210"/>
    </row>
    <row r="736" spans="1:6" s="206" customFormat="1" ht="19" customHeight="1">
      <c r="A736" s="208"/>
      <c r="B736" s="209"/>
      <c r="C736" s="209"/>
      <c r="D736" s="209"/>
      <c r="E736" s="209"/>
      <c r="F736" s="210"/>
    </row>
    <row r="737" spans="1:6" s="206" customFormat="1" ht="19" customHeight="1">
      <c r="A737" s="208"/>
      <c r="B737" s="209"/>
      <c r="C737" s="209"/>
      <c r="D737" s="209"/>
      <c r="E737" s="209"/>
      <c r="F737" s="210"/>
    </row>
    <row r="738" spans="1:6" s="206" customFormat="1" ht="19" customHeight="1">
      <c r="A738" s="208"/>
      <c r="B738" s="209"/>
      <c r="C738" s="209"/>
      <c r="D738" s="209"/>
      <c r="E738" s="209"/>
      <c r="F738" s="210"/>
    </row>
    <row r="739" spans="1:6" s="206" customFormat="1" ht="19" customHeight="1">
      <c r="A739" s="208"/>
      <c r="B739" s="209"/>
      <c r="C739" s="209"/>
      <c r="D739" s="209"/>
      <c r="E739" s="209"/>
      <c r="F739" s="210"/>
    </row>
    <row r="740" spans="1:6" s="206" customFormat="1" ht="19" customHeight="1">
      <c r="A740" s="208"/>
      <c r="B740" s="209"/>
      <c r="C740" s="209"/>
      <c r="D740" s="209"/>
      <c r="E740" s="209"/>
      <c r="F740" s="210"/>
    </row>
    <row r="741" spans="1:6" s="206" customFormat="1" ht="19" customHeight="1">
      <c r="A741" s="208"/>
      <c r="B741" s="209"/>
      <c r="C741" s="209"/>
      <c r="D741" s="209"/>
      <c r="E741" s="209"/>
      <c r="F741" s="210"/>
    </row>
    <row r="742" spans="1:6" s="206" customFormat="1" ht="19" customHeight="1">
      <c r="A742" s="208"/>
      <c r="B742" s="209"/>
      <c r="C742" s="209"/>
      <c r="D742" s="209"/>
      <c r="E742" s="209"/>
      <c r="F742" s="210"/>
    </row>
    <row r="743" spans="1:6" s="206" customFormat="1" ht="19" customHeight="1">
      <c r="A743" s="208"/>
      <c r="B743" s="209"/>
      <c r="C743" s="209"/>
      <c r="D743" s="209"/>
      <c r="E743" s="209"/>
      <c r="F743" s="210"/>
    </row>
    <row r="744" spans="1:6" s="206" customFormat="1" ht="19" customHeight="1">
      <c r="A744" s="208"/>
      <c r="B744" s="209"/>
      <c r="C744" s="209"/>
      <c r="D744" s="209"/>
      <c r="E744" s="209"/>
      <c r="F744" s="210"/>
    </row>
    <row r="745" spans="1:6" s="206" customFormat="1" ht="19" customHeight="1">
      <c r="A745" s="208"/>
      <c r="B745" s="209"/>
      <c r="C745" s="209"/>
      <c r="D745" s="209"/>
      <c r="E745" s="209"/>
      <c r="F745" s="210"/>
    </row>
    <row r="746" spans="1:6" s="206" customFormat="1" ht="19" customHeight="1">
      <c r="A746" s="208"/>
      <c r="B746" s="209"/>
      <c r="C746" s="209"/>
      <c r="D746" s="209"/>
      <c r="E746" s="209"/>
      <c r="F746" s="210"/>
    </row>
    <row r="747" spans="1:6" s="206" customFormat="1" ht="19" customHeight="1">
      <c r="A747" s="208"/>
      <c r="B747" s="209"/>
      <c r="C747" s="209"/>
      <c r="D747" s="209"/>
      <c r="E747" s="209"/>
      <c r="F747" s="210"/>
    </row>
    <row r="748" spans="1:6" s="206" customFormat="1" ht="19" customHeight="1">
      <c r="A748" s="208"/>
      <c r="B748" s="209"/>
      <c r="C748" s="209"/>
      <c r="D748" s="209"/>
      <c r="E748" s="209"/>
      <c r="F748" s="210"/>
    </row>
    <row r="749" spans="1:6" s="206" customFormat="1" ht="19" customHeight="1">
      <c r="A749" s="208"/>
      <c r="B749" s="209"/>
      <c r="C749" s="209"/>
      <c r="D749" s="209"/>
      <c r="E749" s="209"/>
      <c r="F749" s="210"/>
    </row>
    <row r="750" spans="1:6" s="206" customFormat="1" ht="19" customHeight="1">
      <c r="A750" s="208"/>
      <c r="B750" s="209"/>
      <c r="C750" s="209"/>
      <c r="D750" s="209"/>
      <c r="E750" s="209"/>
      <c r="F750" s="210"/>
    </row>
    <row r="751" spans="1:6" s="206" customFormat="1" ht="19" customHeight="1">
      <c r="A751" s="208"/>
      <c r="B751" s="209"/>
      <c r="C751" s="209"/>
      <c r="D751" s="209"/>
      <c r="E751" s="209"/>
      <c r="F751" s="210"/>
    </row>
    <row r="752" spans="1:6" s="206" customFormat="1" ht="19" customHeight="1">
      <c r="A752" s="208"/>
      <c r="B752" s="209"/>
      <c r="C752" s="209"/>
      <c r="D752" s="209"/>
      <c r="E752" s="209"/>
      <c r="F752" s="210"/>
    </row>
    <row r="753" spans="1:6" s="206" customFormat="1" ht="19" customHeight="1">
      <c r="A753" s="208"/>
      <c r="B753" s="209"/>
      <c r="C753" s="209"/>
      <c r="D753" s="209"/>
      <c r="E753" s="209"/>
      <c r="F753" s="210"/>
    </row>
    <row r="754" spans="1:6" s="206" customFormat="1" ht="19" customHeight="1">
      <c r="A754" s="208"/>
      <c r="B754" s="209"/>
      <c r="C754" s="209"/>
      <c r="D754" s="209"/>
      <c r="E754" s="209"/>
      <c r="F754" s="210"/>
    </row>
    <row r="755" spans="1:6" s="206" customFormat="1" ht="19" customHeight="1">
      <c r="A755" s="208"/>
      <c r="B755" s="209"/>
      <c r="C755" s="209"/>
      <c r="D755" s="209"/>
      <c r="E755" s="209"/>
      <c r="F755" s="210"/>
    </row>
    <row r="756" spans="1:6" s="206" customFormat="1" ht="19" customHeight="1">
      <c r="A756" s="208"/>
      <c r="B756" s="209"/>
      <c r="C756" s="209"/>
      <c r="D756" s="209"/>
      <c r="E756" s="209"/>
      <c r="F756" s="210"/>
    </row>
    <row r="757" spans="1:6" s="206" customFormat="1" ht="19" customHeight="1">
      <c r="A757" s="208"/>
      <c r="B757" s="209"/>
      <c r="C757" s="209"/>
      <c r="D757" s="209"/>
      <c r="E757" s="209"/>
      <c r="F757" s="210"/>
    </row>
    <row r="758" spans="1:6" s="206" customFormat="1" ht="19" customHeight="1">
      <c r="A758" s="208"/>
      <c r="B758" s="209"/>
      <c r="C758" s="209"/>
      <c r="D758" s="209"/>
      <c r="E758" s="209"/>
      <c r="F758" s="210"/>
    </row>
    <row r="759" spans="1:6" s="206" customFormat="1" ht="19" customHeight="1">
      <c r="A759" s="208"/>
      <c r="B759" s="209"/>
      <c r="C759" s="209"/>
      <c r="D759" s="209"/>
      <c r="E759" s="209"/>
      <c r="F759" s="210"/>
    </row>
    <row r="760" spans="1:6" s="206" customFormat="1" ht="19" customHeight="1">
      <c r="A760" s="208"/>
      <c r="B760" s="209"/>
      <c r="C760" s="209"/>
      <c r="D760" s="209"/>
      <c r="E760" s="209"/>
      <c r="F760" s="210"/>
    </row>
    <row r="761" spans="1:6" s="206" customFormat="1" ht="19" customHeight="1">
      <c r="A761" s="208"/>
      <c r="B761" s="209"/>
      <c r="C761" s="209"/>
      <c r="D761" s="209"/>
      <c r="E761" s="209"/>
      <c r="F761" s="210"/>
    </row>
    <row r="762" spans="1:6" s="206" customFormat="1" ht="19" customHeight="1">
      <c r="A762" s="208"/>
      <c r="B762" s="209"/>
      <c r="C762" s="209"/>
      <c r="D762" s="209"/>
      <c r="E762" s="209"/>
      <c r="F762" s="210"/>
    </row>
    <row r="763" spans="1:6" s="206" customFormat="1" ht="19" customHeight="1">
      <c r="A763" s="208"/>
      <c r="B763" s="209"/>
      <c r="C763" s="209"/>
      <c r="D763" s="209"/>
      <c r="E763" s="209"/>
      <c r="F763" s="210"/>
    </row>
    <row r="764" spans="1:6" s="206" customFormat="1" ht="19" customHeight="1">
      <c r="A764" s="208"/>
      <c r="B764" s="209"/>
      <c r="C764" s="209"/>
      <c r="D764" s="209"/>
      <c r="E764" s="209"/>
      <c r="F764" s="210"/>
    </row>
    <row r="765" spans="1:6" s="206" customFormat="1" ht="19" customHeight="1">
      <c r="A765" s="208"/>
      <c r="B765" s="209"/>
      <c r="C765" s="209"/>
      <c r="D765" s="209"/>
      <c r="E765" s="209"/>
      <c r="F765" s="210"/>
    </row>
    <row r="766" spans="1:6" s="206" customFormat="1" ht="19" customHeight="1">
      <c r="A766" s="208"/>
      <c r="B766" s="209"/>
      <c r="C766" s="209"/>
      <c r="D766" s="209"/>
      <c r="E766" s="209"/>
      <c r="F766" s="210"/>
    </row>
    <row r="767" spans="1:6" s="206" customFormat="1" ht="19" customHeight="1">
      <c r="A767" s="208"/>
      <c r="B767" s="209"/>
      <c r="C767" s="209"/>
      <c r="D767" s="209"/>
      <c r="E767" s="209"/>
      <c r="F767" s="210"/>
    </row>
    <row r="768" spans="1:6" s="206" customFormat="1" ht="19" customHeight="1">
      <c r="A768" s="208"/>
      <c r="B768" s="209"/>
      <c r="C768" s="209"/>
      <c r="D768" s="209"/>
      <c r="E768" s="209"/>
      <c r="F768" s="210"/>
    </row>
    <row r="769" spans="1:6" s="206" customFormat="1" ht="19" customHeight="1">
      <c r="A769" s="208"/>
      <c r="B769" s="209"/>
      <c r="C769" s="209"/>
      <c r="D769" s="209"/>
      <c r="E769" s="209"/>
      <c r="F769" s="210"/>
    </row>
    <row r="770" spans="1:6" s="206" customFormat="1" ht="19" customHeight="1">
      <c r="A770" s="208"/>
      <c r="B770" s="209"/>
      <c r="C770" s="209"/>
      <c r="D770" s="209"/>
      <c r="E770" s="209"/>
      <c r="F770" s="210"/>
    </row>
    <row r="771" spans="1:6" s="206" customFormat="1" ht="19" customHeight="1">
      <c r="A771" s="208"/>
      <c r="B771" s="209"/>
      <c r="C771" s="209"/>
      <c r="D771" s="209"/>
      <c r="E771" s="209"/>
      <c r="F771" s="210"/>
    </row>
    <row r="772" spans="1:6" s="206" customFormat="1" ht="19" customHeight="1">
      <c r="A772" s="208"/>
      <c r="B772" s="209"/>
      <c r="C772" s="209"/>
      <c r="D772" s="209"/>
      <c r="E772" s="209"/>
      <c r="F772" s="210"/>
    </row>
    <row r="773" spans="1:6" s="206" customFormat="1" ht="19" customHeight="1">
      <c r="A773" s="208"/>
      <c r="B773" s="209"/>
      <c r="C773" s="209"/>
      <c r="D773" s="209"/>
      <c r="E773" s="209"/>
      <c r="F773" s="210"/>
    </row>
    <row r="774" spans="1:6" s="206" customFormat="1" ht="19" customHeight="1">
      <c r="A774" s="208"/>
      <c r="B774" s="209"/>
      <c r="C774" s="209"/>
      <c r="D774" s="209"/>
      <c r="E774" s="209"/>
      <c r="F774" s="210"/>
    </row>
    <row r="775" spans="1:6" s="206" customFormat="1" ht="19" customHeight="1">
      <c r="A775" s="208"/>
      <c r="B775" s="209"/>
      <c r="C775" s="209"/>
      <c r="D775" s="209"/>
      <c r="E775" s="209"/>
      <c r="F775" s="210"/>
    </row>
    <row r="776" spans="1:6" s="206" customFormat="1" ht="19" customHeight="1">
      <c r="A776" s="208"/>
      <c r="B776" s="209"/>
      <c r="C776" s="209"/>
      <c r="D776" s="209"/>
      <c r="E776" s="209"/>
      <c r="F776" s="210"/>
    </row>
    <row r="777" spans="1:6" s="206" customFormat="1" ht="19" customHeight="1">
      <c r="A777" s="208"/>
      <c r="B777" s="209"/>
      <c r="C777" s="209"/>
      <c r="D777" s="209"/>
      <c r="E777" s="209"/>
      <c r="F777" s="210"/>
    </row>
    <row r="778" spans="1:6" s="206" customFormat="1" ht="19" customHeight="1">
      <c r="A778" s="208"/>
      <c r="B778" s="209"/>
      <c r="C778" s="209"/>
      <c r="D778" s="209"/>
      <c r="E778" s="209"/>
      <c r="F778" s="210"/>
    </row>
    <row r="779" spans="1:6" s="206" customFormat="1" ht="19" customHeight="1">
      <c r="A779" s="208"/>
      <c r="B779" s="209"/>
      <c r="C779" s="209"/>
      <c r="D779" s="209"/>
      <c r="E779" s="209"/>
      <c r="F779" s="210"/>
    </row>
    <row r="780" spans="1:6" s="206" customFormat="1" ht="19" customHeight="1">
      <c r="A780" s="208"/>
      <c r="B780" s="209"/>
      <c r="C780" s="209"/>
      <c r="D780" s="209"/>
      <c r="E780" s="209"/>
      <c r="F780" s="210"/>
    </row>
    <row r="781" spans="1:6" s="206" customFormat="1" ht="19" customHeight="1">
      <c r="A781" s="208"/>
      <c r="B781" s="209"/>
      <c r="C781" s="209"/>
      <c r="D781" s="209"/>
      <c r="E781" s="209"/>
      <c r="F781" s="210"/>
    </row>
    <row r="782" spans="1:6" s="206" customFormat="1" ht="19" customHeight="1">
      <c r="A782" s="208"/>
      <c r="B782" s="209"/>
      <c r="C782" s="209"/>
      <c r="D782" s="209"/>
      <c r="E782" s="209"/>
      <c r="F782" s="210"/>
    </row>
    <row r="783" spans="1:6" s="206" customFormat="1" ht="19" customHeight="1">
      <c r="A783" s="208"/>
      <c r="B783" s="209"/>
      <c r="C783" s="209"/>
      <c r="D783" s="209"/>
      <c r="E783" s="209"/>
      <c r="F783" s="210"/>
    </row>
    <row r="784" spans="1:6" s="206" customFormat="1" ht="19" customHeight="1">
      <c r="A784" s="208"/>
      <c r="B784" s="209"/>
      <c r="C784" s="209"/>
      <c r="D784" s="209"/>
      <c r="E784" s="209"/>
      <c r="F784" s="210"/>
    </row>
    <row r="785" spans="1:6" s="206" customFormat="1" ht="19" customHeight="1">
      <c r="A785" s="208"/>
      <c r="B785" s="209"/>
      <c r="C785" s="209"/>
      <c r="D785" s="209"/>
      <c r="E785" s="209"/>
      <c r="F785" s="210"/>
    </row>
    <row r="786" spans="1:6" s="206" customFormat="1" ht="19" customHeight="1">
      <c r="A786" s="208"/>
      <c r="B786" s="209"/>
      <c r="C786" s="209"/>
      <c r="D786" s="209"/>
      <c r="E786" s="209"/>
      <c r="F786" s="210"/>
    </row>
    <row r="787" spans="1:6" s="206" customFormat="1" ht="19" customHeight="1">
      <c r="A787" s="208"/>
      <c r="B787" s="209"/>
      <c r="C787" s="209"/>
      <c r="D787" s="209"/>
      <c r="E787" s="209"/>
      <c r="F787" s="210"/>
    </row>
    <row r="788" spans="1:6" s="206" customFormat="1" ht="19" customHeight="1">
      <c r="A788" s="208"/>
      <c r="B788" s="209"/>
      <c r="C788" s="209"/>
      <c r="D788" s="209"/>
      <c r="E788" s="209"/>
      <c r="F788" s="210"/>
    </row>
    <row r="789" spans="1:6" s="206" customFormat="1" ht="19" customHeight="1">
      <c r="A789" s="208"/>
      <c r="B789" s="209"/>
      <c r="C789" s="209"/>
      <c r="D789" s="209"/>
      <c r="E789" s="209"/>
      <c r="F789" s="210"/>
    </row>
    <row r="790" spans="1:6" s="206" customFormat="1" ht="19" customHeight="1">
      <c r="A790" s="208"/>
      <c r="B790" s="209"/>
      <c r="C790" s="209"/>
      <c r="D790" s="209"/>
      <c r="E790" s="209"/>
      <c r="F790" s="210"/>
    </row>
    <row r="791" spans="1:6" s="206" customFormat="1" ht="19" customHeight="1">
      <c r="A791" s="208"/>
      <c r="B791" s="209"/>
      <c r="C791" s="209"/>
      <c r="D791" s="209"/>
      <c r="E791" s="209"/>
      <c r="F791" s="210"/>
    </row>
    <row r="792" spans="1:6" s="206" customFormat="1" ht="19" customHeight="1">
      <c r="A792" s="208"/>
      <c r="B792" s="209"/>
      <c r="C792" s="209"/>
      <c r="D792" s="209"/>
      <c r="E792" s="209"/>
      <c r="F792" s="210"/>
    </row>
    <row r="793" spans="1:6" s="206" customFormat="1" ht="19" customHeight="1">
      <c r="A793" s="208"/>
      <c r="B793" s="209"/>
      <c r="C793" s="209"/>
      <c r="D793" s="209"/>
      <c r="E793" s="209"/>
      <c r="F793" s="210"/>
    </row>
    <row r="794" spans="1:6" s="206" customFormat="1" ht="19" customHeight="1">
      <c r="A794" s="208"/>
      <c r="B794" s="209"/>
      <c r="C794" s="209"/>
      <c r="D794" s="209"/>
      <c r="E794" s="209"/>
      <c r="F794" s="210"/>
    </row>
    <row r="795" spans="1:6" s="206" customFormat="1" ht="19" customHeight="1">
      <c r="A795" s="208"/>
      <c r="B795" s="209"/>
      <c r="C795" s="209"/>
      <c r="D795" s="209"/>
      <c r="E795" s="209"/>
      <c r="F795" s="210"/>
    </row>
    <row r="796" spans="1:6" s="206" customFormat="1" ht="19" customHeight="1">
      <c r="A796" s="208"/>
      <c r="B796" s="209"/>
      <c r="C796" s="209"/>
      <c r="D796" s="209"/>
      <c r="E796" s="209"/>
      <c r="F796" s="210"/>
    </row>
    <row r="797" spans="1:6" s="206" customFormat="1" ht="19" customHeight="1">
      <c r="A797" s="208"/>
      <c r="B797" s="209"/>
      <c r="C797" s="209"/>
      <c r="D797" s="209"/>
      <c r="E797" s="209"/>
      <c r="F797" s="210"/>
    </row>
    <row r="798" spans="1:6" s="206" customFormat="1" ht="19" customHeight="1">
      <c r="A798" s="208"/>
      <c r="B798" s="209"/>
      <c r="C798" s="209"/>
      <c r="D798" s="209"/>
      <c r="E798" s="209"/>
      <c r="F798" s="210"/>
    </row>
    <row r="799" spans="1:6" s="206" customFormat="1" ht="19" customHeight="1">
      <c r="A799" s="208"/>
      <c r="B799" s="209"/>
      <c r="C799" s="209"/>
      <c r="D799" s="209"/>
      <c r="E799" s="209"/>
      <c r="F799" s="210"/>
    </row>
    <row r="800" spans="1:6" s="206" customFormat="1" ht="19" customHeight="1">
      <c r="A800" s="208"/>
      <c r="B800" s="209"/>
      <c r="C800" s="209"/>
      <c r="D800" s="209"/>
      <c r="E800" s="209"/>
      <c r="F800" s="210"/>
    </row>
    <row r="801" spans="1:6" s="206" customFormat="1" ht="19" customHeight="1">
      <c r="A801" s="208"/>
      <c r="B801" s="209"/>
      <c r="C801" s="209"/>
      <c r="D801" s="209"/>
      <c r="E801" s="209"/>
      <c r="F801" s="210"/>
    </row>
    <row r="802" spans="1:6" s="206" customFormat="1" ht="19" customHeight="1">
      <c r="A802" s="208"/>
      <c r="B802" s="209"/>
      <c r="C802" s="209"/>
      <c r="D802" s="209"/>
      <c r="E802" s="209"/>
      <c r="F802" s="210"/>
    </row>
    <row r="803" spans="1:6" s="206" customFormat="1" ht="19" customHeight="1">
      <c r="A803" s="208"/>
      <c r="B803" s="209"/>
      <c r="C803" s="209"/>
      <c r="D803" s="209"/>
      <c r="E803" s="209"/>
      <c r="F803" s="210"/>
    </row>
    <row r="804" spans="1:6" s="206" customFormat="1" ht="19" customHeight="1">
      <c r="A804" s="208"/>
      <c r="B804" s="209"/>
      <c r="C804" s="209"/>
      <c r="D804" s="209"/>
      <c r="E804" s="209"/>
      <c r="F804" s="210"/>
    </row>
    <row r="805" spans="1:6" s="206" customFormat="1" ht="19" customHeight="1">
      <c r="A805" s="208"/>
      <c r="B805" s="209"/>
      <c r="C805" s="209"/>
      <c r="D805" s="209"/>
      <c r="E805" s="209"/>
      <c r="F805" s="210"/>
    </row>
    <row r="806" spans="1:6" s="206" customFormat="1" ht="19" customHeight="1">
      <c r="A806" s="208"/>
      <c r="B806" s="209"/>
      <c r="C806" s="209"/>
      <c r="D806" s="209"/>
      <c r="E806" s="209"/>
      <c r="F806" s="210"/>
    </row>
    <row r="807" spans="1:6" s="206" customFormat="1" ht="19" customHeight="1">
      <c r="A807" s="208"/>
      <c r="B807" s="209"/>
      <c r="C807" s="209"/>
      <c r="D807" s="209"/>
      <c r="E807" s="209"/>
      <c r="F807" s="210"/>
    </row>
    <row r="808" spans="1:6" s="206" customFormat="1" ht="19" customHeight="1">
      <c r="A808" s="208"/>
      <c r="B808" s="209"/>
      <c r="C808" s="209"/>
      <c r="D808" s="209"/>
      <c r="E808" s="209"/>
      <c r="F808" s="210"/>
    </row>
    <row r="809" spans="1:6" s="206" customFormat="1" ht="19" customHeight="1">
      <c r="A809" s="208"/>
      <c r="B809" s="209"/>
      <c r="C809" s="209"/>
      <c r="D809" s="209"/>
      <c r="E809" s="209"/>
      <c r="F809" s="210"/>
    </row>
    <row r="810" spans="1:6" s="206" customFormat="1" ht="19" customHeight="1">
      <c r="A810" s="208"/>
      <c r="B810" s="209"/>
      <c r="C810" s="209"/>
      <c r="D810" s="209"/>
      <c r="E810" s="209"/>
      <c r="F810" s="210"/>
    </row>
    <row r="811" spans="1:6" s="206" customFormat="1" ht="19" customHeight="1">
      <c r="A811" s="208"/>
      <c r="B811" s="209"/>
      <c r="C811" s="209"/>
      <c r="D811" s="209"/>
      <c r="E811" s="209"/>
      <c r="F811" s="210"/>
    </row>
    <row r="812" spans="1:6" s="206" customFormat="1" ht="19" customHeight="1">
      <c r="A812" s="208"/>
      <c r="B812" s="209"/>
      <c r="C812" s="209"/>
      <c r="D812" s="209"/>
      <c r="E812" s="209"/>
      <c r="F812" s="210"/>
    </row>
    <row r="813" spans="1:6" s="206" customFormat="1" ht="19" customHeight="1">
      <c r="A813" s="208"/>
      <c r="B813" s="209"/>
      <c r="C813" s="209"/>
      <c r="D813" s="209"/>
      <c r="E813" s="209"/>
      <c r="F813" s="210"/>
    </row>
    <row r="814" spans="1:6" s="206" customFormat="1" ht="19" customHeight="1">
      <c r="A814" s="208"/>
      <c r="B814" s="209"/>
      <c r="C814" s="209"/>
      <c r="D814" s="209"/>
      <c r="E814" s="209"/>
      <c r="F814" s="210"/>
    </row>
    <row r="815" spans="1:6" s="206" customFormat="1" ht="19" customHeight="1">
      <c r="A815" s="208"/>
      <c r="B815" s="209"/>
      <c r="C815" s="209"/>
      <c r="D815" s="209"/>
      <c r="E815" s="209"/>
      <c r="F815" s="210"/>
    </row>
    <row r="816" spans="1:6" s="206" customFormat="1" ht="19" customHeight="1">
      <c r="A816" s="208"/>
      <c r="B816" s="209"/>
      <c r="C816" s="209"/>
      <c r="D816" s="209"/>
      <c r="E816" s="209"/>
      <c r="F816" s="210"/>
    </row>
    <row r="817" spans="1:6" s="206" customFormat="1" ht="19" customHeight="1">
      <c r="A817" s="208"/>
      <c r="B817" s="209"/>
      <c r="C817" s="209"/>
      <c r="D817" s="209"/>
      <c r="E817" s="209"/>
      <c r="F817" s="210"/>
    </row>
    <row r="818" spans="1:6" s="206" customFormat="1" ht="19" customHeight="1">
      <c r="A818" s="208"/>
      <c r="B818" s="209"/>
      <c r="C818" s="209"/>
      <c r="D818" s="209"/>
      <c r="E818" s="209"/>
      <c r="F818" s="210"/>
    </row>
    <row r="819" spans="1:6" s="206" customFormat="1" ht="19" customHeight="1">
      <c r="A819" s="208"/>
      <c r="B819" s="209"/>
      <c r="C819" s="209"/>
      <c r="D819" s="209"/>
      <c r="E819" s="209"/>
      <c r="F819" s="210"/>
    </row>
    <row r="820" spans="1:6" s="206" customFormat="1" ht="19" customHeight="1">
      <c r="A820" s="208"/>
      <c r="B820" s="209"/>
      <c r="C820" s="209"/>
      <c r="D820" s="209"/>
      <c r="E820" s="209"/>
      <c r="F820" s="210"/>
    </row>
    <row r="821" spans="1:6" s="206" customFormat="1" ht="19" customHeight="1">
      <c r="A821" s="208"/>
      <c r="B821" s="209"/>
      <c r="C821" s="209"/>
      <c r="D821" s="209"/>
      <c r="E821" s="209"/>
      <c r="F821" s="210"/>
    </row>
    <row r="822" spans="1:6" s="206" customFormat="1" ht="19" customHeight="1">
      <c r="A822" s="208"/>
      <c r="B822" s="209"/>
      <c r="C822" s="209"/>
      <c r="D822" s="209"/>
      <c r="E822" s="209"/>
      <c r="F822" s="210"/>
    </row>
    <row r="823" spans="1:6" s="206" customFormat="1" ht="19" customHeight="1">
      <c r="A823" s="208"/>
      <c r="B823" s="209"/>
      <c r="C823" s="209"/>
      <c r="D823" s="209"/>
      <c r="E823" s="209"/>
      <c r="F823" s="210"/>
    </row>
    <row r="824" spans="1:6" s="206" customFormat="1" ht="19" customHeight="1">
      <c r="A824" s="208"/>
      <c r="B824" s="209"/>
      <c r="C824" s="209"/>
      <c r="D824" s="209"/>
      <c r="E824" s="209"/>
      <c r="F824" s="210"/>
    </row>
    <row r="825" spans="1:6" s="206" customFormat="1" ht="19" customHeight="1">
      <c r="A825" s="208"/>
      <c r="B825" s="209"/>
      <c r="C825" s="209"/>
      <c r="D825" s="209"/>
      <c r="E825" s="209"/>
      <c r="F825" s="210"/>
    </row>
    <row r="826" spans="1:6" s="206" customFormat="1" ht="19" customHeight="1">
      <c r="A826" s="208"/>
      <c r="B826" s="209"/>
      <c r="C826" s="209"/>
      <c r="D826" s="209"/>
      <c r="E826" s="209"/>
      <c r="F826" s="210"/>
    </row>
    <row r="827" spans="1:6" s="206" customFormat="1" ht="19" customHeight="1">
      <c r="A827" s="208"/>
      <c r="B827" s="209"/>
      <c r="C827" s="209"/>
      <c r="D827" s="209"/>
      <c r="E827" s="209"/>
      <c r="F827" s="210"/>
    </row>
    <row r="828" spans="1:6" s="206" customFormat="1" ht="19" customHeight="1">
      <c r="A828" s="208"/>
      <c r="B828" s="209"/>
      <c r="C828" s="209"/>
      <c r="D828" s="209"/>
      <c r="E828" s="209"/>
      <c r="F828" s="210"/>
    </row>
    <row r="829" spans="1:6" s="206" customFormat="1" ht="19" customHeight="1">
      <c r="A829" s="208"/>
      <c r="B829" s="209"/>
      <c r="C829" s="209"/>
      <c r="D829" s="209"/>
      <c r="E829" s="209"/>
      <c r="F829" s="210"/>
    </row>
    <row r="830" spans="1:6" s="206" customFormat="1" ht="19" customHeight="1">
      <c r="A830" s="208"/>
      <c r="B830" s="209"/>
      <c r="C830" s="209"/>
      <c r="D830" s="209"/>
      <c r="E830" s="209"/>
      <c r="F830" s="210"/>
    </row>
    <row r="831" spans="1:6" s="206" customFormat="1" ht="19" customHeight="1">
      <c r="A831" s="208"/>
      <c r="B831" s="209"/>
      <c r="C831" s="209"/>
      <c r="D831" s="209"/>
      <c r="E831" s="209"/>
      <c r="F831" s="210"/>
    </row>
    <row r="832" spans="1:6" s="206" customFormat="1" ht="19" customHeight="1">
      <c r="A832" s="208"/>
      <c r="B832" s="209"/>
      <c r="C832" s="209"/>
      <c r="D832" s="209"/>
      <c r="E832" s="209"/>
      <c r="F832" s="210"/>
    </row>
    <row r="833" spans="1:6" s="206" customFormat="1" ht="19" customHeight="1">
      <c r="A833" s="208"/>
      <c r="B833" s="209"/>
      <c r="C833" s="209"/>
      <c r="D833" s="209"/>
      <c r="E833" s="209"/>
      <c r="F833" s="210"/>
    </row>
    <row r="834" spans="1:6" s="206" customFormat="1" ht="19" customHeight="1">
      <c r="A834" s="208"/>
      <c r="B834" s="209"/>
      <c r="C834" s="209"/>
      <c r="D834" s="209"/>
      <c r="E834" s="209"/>
      <c r="F834" s="210"/>
    </row>
    <row r="835" spans="1:6" s="206" customFormat="1" ht="19" customHeight="1">
      <c r="A835" s="208"/>
      <c r="B835" s="209"/>
      <c r="C835" s="209"/>
      <c r="D835" s="209"/>
      <c r="E835" s="209"/>
      <c r="F835" s="210"/>
    </row>
    <row r="836" spans="1:6" s="206" customFormat="1" ht="19" customHeight="1">
      <c r="A836" s="208"/>
      <c r="B836" s="209"/>
      <c r="C836" s="209"/>
      <c r="D836" s="209"/>
      <c r="E836" s="209"/>
      <c r="F836" s="210"/>
    </row>
    <row r="837" spans="1:6" s="206" customFormat="1" ht="19" customHeight="1">
      <c r="A837" s="208"/>
      <c r="B837" s="209"/>
      <c r="C837" s="209"/>
      <c r="D837" s="209"/>
      <c r="E837" s="209"/>
      <c r="F837" s="210"/>
    </row>
    <row r="838" spans="1:6" s="206" customFormat="1" ht="19" customHeight="1">
      <c r="A838" s="208"/>
      <c r="B838" s="209"/>
      <c r="C838" s="209"/>
      <c r="D838" s="209"/>
      <c r="E838" s="209"/>
      <c r="F838" s="210"/>
    </row>
    <row r="839" spans="1:6" s="206" customFormat="1" ht="19" customHeight="1">
      <c r="A839" s="208"/>
      <c r="B839" s="209"/>
      <c r="C839" s="209"/>
      <c r="D839" s="209"/>
      <c r="E839" s="209"/>
      <c r="F839" s="210"/>
    </row>
    <row r="840" spans="1:6" s="206" customFormat="1" ht="19" customHeight="1">
      <c r="A840" s="208"/>
      <c r="B840" s="209"/>
      <c r="C840" s="209"/>
      <c r="D840" s="209"/>
      <c r="E840" s="209"/>
      <c r="F840" s="210"/>
    </row>
    <row r="841" spans="1:6" s="206" customFormat="1" ht="19" customHeight="1">
      <c r="A841" s="208"/>
      <c r="B841" s="209"/>
      <c r="C841" s="209"/>
      <c r="D841" s="209"/>
      <c r="E841" s="209"/>
      <c r="F841" s="210"/>
    </row>
    <row r="842" spans="1:6" s="206" customFormat="1" ht="19" customHeight="1">
      <c r="A842" s="208"/>
      <c r="B842" s="209"/>
      <c r="C842" s="209"/>
      <c r="D842" s="209"/>
      <c r="E842" s="209"/>
      <c r="F842" s="210"/>
    </row>
    <row r="843" spans="1:6" s="206" customFormat="1" ht="19" customHeight="1">
      <c r="A843" s="208"/>
      <c r="B843" s="209"/>
      <c r="C843" s="209"/>
      <c r="D843" s="209"/>
      <c r="E843" s="209"/>
      <c r="F843" s="210"/>
    </row>
    <row r="844" spans="1:6" s="206" customFormat="1" ht="19" customHeight="1">
      <c r="A844" s="208"/>
      <c r="B844" s="209"/>
      <c r="C844" s="209"/>
      <c r="D844" s="209"/>
      <c r="E844" s="209"/>
      <c r="F844" s="210"/>
    </row>
    <row r="845" spans="1:6" s="206" customFormat="1" ht="19" customHeight="1">
      <c r="A845" s="208"/>
      <c r="B845" s="209"/>
      <c r="C845" s="209"/>
      <c r="D845" s="209"/>
      <c r="E845" s="209"/>
      <c r="F845" s="210"/>
    </row>
    <row r="846" spans="1:6" s="206" customFormat="1" ht="19" customHeight="1">
      <c r="A846" s="208"/>
      <c r="B846" s="209"/>
      <c r="C846" s="209"/>
      <c r="D846" s="209"/>
      <c r="E846" s="209"/>
      <c r="F846" s="210"/>
    </row>
    <row r="847" spans="1:6" s="206" customFormat="1" ht="19" customHeight="1">
      <c r="A847" s="208"/>
      <c r="B847" s="209"/>
      <c r="C847" s="209"/>
      <c r="D847" s="209"/>
      <c r="E847" s="209"/>
      <c r="F847" s="210"/>
    </row>
    <row r="848" spans="1:6" s="206" customFormat="1" ht="19" customHeight="1">
      <c r="A848" s="208"/>
      <c r="B848" s="209"/>
      <c r="C848" s="209"/>
      <c r="D848" s="209"/>
      <c r="E848" s="209"/>
      <c r="F848" s="210"/>
    </row>
    <row r="849" spans="1:6" s="206" customFormat="1" ht="19" customHeight="1">
      <c r="A849" s="208"/>
      <c r="B849" s="209"/>
      <c r="C849" s="209"/>
      <c r="D849" s="209"/>
      <c r="E849" s="209"/>
      <c r="F849" s="210"/>
    </row>
    <row r="850" spans="1:6" s="206" customFormat="1" ht="19" customHeight="1">
      <c r="A850" s="208"/>
      <c r="B850" s="209"/>
      <c r="C850" s="209"/>
      <c r="D850" s="209"/>
      <c r="E850" s="209"/>
      <c r="F850" s="210"/>
    </row>
    <row r="851" spans="1:6" s="206" customFormat="1" ht="19" customHeight="1">
      <c r="A851" s="208"/>
      <c r="B851" s="209"/>
      <c r="C851" s="209"/>
      <c r="D851" s="209"/>
      <c r="E851" s="209"/>
      <c r="F851" s="210"/>
    </row>
    <row r="852" spans="1:6" s="206" customFormat="1" ht="19" customHeight="1">
      <c r="A852" s="208"/>
      <c r="B852" s="209"/>
      <c r="C852" s="209"/>
      <c r="D852" s="209"/>
      <c r="E852" s="209"/>
      <c r="F852" s="210"/>
    </row>
    <row r="853" spans="1:6" s="206" customFormat="1" ht="19" customHeight="1">
      <c r="A853" s="208"/>
      <c r="B853" s="209"/>
      <c r="C853" s="209"/>
      <c r="D853" s="209"/>
      <c r="E853" s="209"/>
      <c r="F853" s="210"/>
    </row>
    <row r="854" spans="1:6" s="206" customFormat="1" ht="19" customHeight="1">
      <c r="A854" s="208"/>
      <c r="B854" s="209"/>
      <c r="C854" s="209"/>
      <c r="D854" s="209"/>
      <c r="E854" s="209"/>
      <c r="F854" s="210"/>
    </row>
    <row r="855" spans="1:6" s="206" customFormat="1" ht="19" customHeight="1">
      <c r="A855" s="208"/>
      <c r="B855" s="209"/>
      <c r="C855" s="209"/>
      <c r="D855" s="209"/>
      <c r="E855" s="209"/>
      <c r="F855" s="210"/>
    </row>
    <row r="856" spans="1:6" s="206" customFormat="1" ht="19" customHeight="1">
      <c r="A856" s="208"/>
      <c r="B856" s="209"/>
      <c r="C856" s="209"/>
      <c r="D856" s="209"/>
      <c r="E856" s="209"/>
      <c r="F856" s="210"/>
    </row>
    <row r="857" spans="1:6" s="206" customFormat="1" ht="19" customHeight="1">
      <c r="A857" s="208"/>
      <c r="B857" s="209"/>
      <c r="C857" s="209"/>
      <c r="D857" s="209"/>
      <c r="E857" s="209"/>
      <c r="F857" s="210"/>
    </row>
    <row r="858" spans="1:6" s="206" customFormat="1" ht="19" customHeight="1">
      <c r="A858" s="208"/>
      <c r="B858" s="209"/>
      <c r="C858" s="209"/>
      <c r="D858" s="209"/>
      <c r="E858" s="209"/>
      <c r="F858" s="210"/>
    </row>
    <row r="859" spans="1:6" s="206" customFormat="1" ht="19" customHeight="1">
      <c r="A859" s="208"/>
      <c r="B859" s="209"/>
      <c r="C859" s="209"/>
      <c r="D859" s="209"/>
      <c r="E859" s="209"/>
      <c r="F859" s="210"/>
    </row>
    <row r="860" spans="1:6" s="206" customFormat="1" ht="19" customHeight="1">
      <c r="A860" s="208"/>
      <c r="B860" s="209"/>
      <c r="C860" s="209"/>
      <c r="D860" s="209"/>
      <c r="E860" s="209"/>
      <c r="F860" s="210"/>
    </row>
    <row r="861" spans="1:6" s="206" customFormat="1" ht="19" customHeight="1">
      <c r="A861" s="208"/>
      <c r="B861" s="209"/>
      <c r="C861" s="209"/>
      <c r="D861" s="209"/>
      <c r="E861" s="209"/>
      <c r="F861" s="210"/>
    </row>
    <row r="862" spans="1:6" s="206" customFormat="1" ht="19" customHeight="1">
      <c r="A862" s="208"/>
      <c r="B862" s="209"/>
      <c r="C862" s="209"/>
      <c r="D862" s="209"/>
      <c r="E862" s="209"/>
      <c r="F862" s="210"/>
    </row>
    <row r="863" spans="1:6" s="206" customFormat="1" ht="19" customHeight="1">
      <c r="A863" s="208"/>
      <c r="B863" s="209"/>
      <c r="C863" s="209"/>
      <c r="D863" s="209"/>
      <c r="E863" s="209"/>
      <c r="F863" s="210"/>
    </row>
    <row r="864" spans="1:6" s="206" customFormat="1" ht="19" customHeight="1">
      <c r="A864" s="208"/>
      <c r="B864" s="209"/>
      <c r="C864" s="209"/>
      <c r="D864" s="209"/>
      <c r="E864" s="209"/>
      <c r="F864" s="210"/>
    </row>
    <row r="865" spans="1:6" s="206" customFormat="1" ht="19" customHeight="1">
      <c r="A865" s="208"/>
      <c r="B865" s="209"/>
      <c r="C865" s="209"/>
      <c r="D865" s="209"/>
      <c r="E865" s="209"/>
      <c r="F865" s="210"/>
    </row>
    <row r="866" spans="1:6" s="206" customFormat="1" ht="19" customHeight="1">
      <c r="A866" s="208"/>
      <c r="B866" s="209"/>
      <c r="C866" s="209"/>
      <c r="D866" s="209"/>
      <c r="E866" s="209"/>
      <c r="F866" s="210"/>
    </row>
    <row r="867" spans="1:6" s="206" customFormat="1" ht="19" customHeight="1">
      <c r="A867" s="208"/>
      <c r="B867" s="209"/>
      <c r="C867" s="209"/>
      <c r="D867" s="209"/>
      <c r="E867" s="209"/>
      <c r="F867" s="210"/>
    </row>
    <row r="868" spans="1:6" s="206" customFormat="1" ht="19" customHeight="1">
      <c r="A868" s="208"/>
      <c r="B868" s="209"/>
      <c r="C868" s="209"/>
      <c r="D868" s="209"/>
      <c r="E868" s="209"/>
      <c r="F868" s="210"/>
    </row>
    <row r="869" spans="1:6" s="206" customFormat="1" ht="19" customHeight="1">
      <c r="A869" s="208"/>
      <c r="B869" s="209"/>
      <c r="C869" s="209"/>
      <c r="D869" s="209"/>
      <c r="E869" s="209"/>
      <c r="F869" s="210"/>
    </row>
    <row r="870" spans="1:6" s="206" customFormat="1" ht="19" customHeight="1">
      <c r="A870" s="208"/>
      <c r="B870" s="209"/>
      <c r="C870" s="209"/>
      <c r="D870" s="209"/>
      <c r="E870" s="209"/>
      <c r="F870" s="210"/>
    </row>
    <row r="871" spans="1:6" s="206" customFormat="1" ht="19" customHeight="1">
      <c r="A871" s="208"/>
      <c r="B871" s="209"/>
      <c r="C871" s="209"/>
      <c r="D871" s="209"/>
      <c r="E871" s="209"/>
      <c r="F871" s="210"/>
    </row>
    <row r="872" spans="1:6" s="206" customFormat="1" ht="19" customHeight="1">
      <c r="A872" s="208"/>
      <c r="B872" s="209"/>
      <c r="C872" s="209"/>
      <c r="D872" s="209"/>
      <c r="E872" s="209"/>
      <c r="F872" s="210"/>
    </row>
    <row r="873" spans="1:6" s="206" customFormat="1" ht="19" customHeight="1">
      <c r="A873" s="208"/>
      <c r="B873" s="209"/>
      <c r="C873" s="209"/>
      <c r="D873" s="209"/>
      <c r="E873" s="209"/>
      <c r="F873" s="210"/>
    </row>
    <row r="874" spans="1:6" s="206" customFormat="1" ht="19" customHeight="1">
      <c r="A874" s="208"/>
      <c r="B874" s="209"/>
      <c r="C874" s="209"/>
      <c r="D874" s="209"/>
      <c r="E874" s="209"/>
      <c r="F874" s="210"/>
    </row>
    <row r="875" spans="1:6" s="206" customFormat="1" ht="19" customHeight="1">
      <c r="A875" s="208"/>
      <c r="B875" s="209"/>
      <c r="C875" s="209"/>
      <c r="D875" s="209"/>
      <c r="E875" s="209"/>
      <c r="F875" s="210"/>
    </row>
    <row r="876" spans="1:6" s="206" customFormat="1" ht="19" customHeight="1">
      <c r="A876" s="208"/>
      <c r="B876" s="209"/>
      <c r="C876" s="209"/>
      <c r="D876" s="209"/>
      <c r="E876" s="209"/>
      <c r="F876" s="210"/>
    </row>
    <row r="877" spans="1:6" s="206" customFormat="1" ht="19" customHeight="1">
      <c r="A877" s="208"/>
      <c r="B877" s="209"/>
      <c r="C877" s="209"/>
      <c r="D877" s="209"/>
      <c r="E877" s="209"/>
      <c r="F877" s="210"/>
    </row>
    <row r="878" spans="1:6" s="206" customFormat="1" ht="19" customHeight="1">
      <c r="A878" s="208"/>
      <c r="B878" s="209"/>
      <c r="C878" s="209"/>
      <c r="D878" s="209"/>
      <c r="E878" s="209"/>
      <c r="F878" s="210"/>
    </row>
    <row r="879" spans="1:6" s="206" customFormat="1" ht="19" customHeight="1">
      <c r="A879" s="208"/>
      <c r="B879" s="209"/>
      <c r="C879" s="209"/>
      <c r="D879" s="209"/>
      <c r="E879" s="209"/>
      <c r="F879" s="210"/>
    </row>
    <row r="880" spans="1:6" s="206" customFormat="1" ht="19" customHeight="1">
      <c r="A880" s="208"/>
      <c r="B880" s="209"/>
      <c r="C880" s="209"/>
      <c r="D880" s="209"/>
      <c r="E880" s="209"/>
      <c r="F880" s="210"/>
    </row>
    <row r="881" spans="1:6" s="206" customFormat="1" ht="19" customHeight="1">
      <c r="A881" s="208"/>
      <c r="B881" s="209"/>
      <c r="C881" s="209"/>
      <c r="D881" s="209"/>
      <c r="E881" s="209"/>
      <c r="F881" s="210"/>
    </row>
    <row r="882" spans="1:6" s="206" customFormat="1" ht="19" customHeight="1">
      <c r="A882" s="208"/>
      <c r="B882" s="209"/>
      <c r="C882" s="209"/>
      <c r="D882" s="209"/>
      <c r="E882" s="209"/>
      <c r="F882" s="210"/>
    </row>
    <row r="883" spans="1:6" s="206" customFormat="1" ht="19" customHeight="1">
      <c r="A883" s="208"/>
      <c r="B883" s="209"/>
      <c r="C883" s="209"/>
      <c r="D883" s="209"/>
      <c r="E883" s="209"/>
      <c r="F883" s="210"/>
    </row>
    <row r="884" spans="1:6" s="206" customFormat="1" ht="19" customHeight="1">
      <c r="A884" s="208"/>
      <c r="B884" s="209"/>
      <c r="C884" s="209"/>
      <c r="D884" s="209"/>
      <c r="E884" s="209"/>
      <c r="F884" s="210"/>
    </row>
    <row r="885" spans="1:6" s="206" customFormat="1" ht="19" customHeight="1">
      <c r="A885" s="208"/>
      <c r="B885" s="209"/>
      <c r="C885" s="209"/>
      <c r="D885" s="209"/>
      <c r="E885" s="209"/>
      <c r="F885" s="210"/>
    </row>
    <row r="886" spans="1:6" s="206" customFormat="1" ht="19" customHeight="1">
      <c r="A886" s="208"/>
      <c r="B886" s="209"/>
      <c r="C886" s="209"/>
      <c r="D886" s="209"/>
      <c r="E886" s="209"/>
      <c r="F886" s="210"/>
    </row>
    <row r="887" spans="1:6" s="206" customFormat="1" ht="19" customHeight="1">
      <c r="A887" s="208"/>
      <c r="B887" s="209"/>
      <c r="C887" s="209"/>
      <c r="D887" s="209"/>
      <c r="E887" s="209"/>
      <c r="F887" s="210"/>
    </row>
    <row r="888" spans="1:6" s="206" customFormat="1" ht="19" customHeight="1">
      <c r="A888" s="208"/>
      <c r="B888" s="209"/>
      <c r="C888" s="209"/>
      <c r="D888" s="209"/>
      <c r="E888" s="209"/>
      <c r="F888" s="210"/>
    </row>
    <row r="889" spans="1:6" s="206" customFormat="1" ht="19" customHeight="1">
      <c r="A889" s="208"/>
      <c r="B889" s="209"/>
      <c r="C889" s="209"/>
      <c r="D889" s="209"/>
      <c r="E889" s="209"/>
      <c r="F889" s="210"/>
    </row>
    <row r="890" spans="1:6" s="206" customFormat="1" ht="19" customHeight="1">
      <c r="A890" s="208"/>
      <c r="B890" s="209"/>
      <c r="C890" s="209"/>
      <c r="D890" s="209"/>
      <c r="E890" s="209"/>
      <c r="F890" s="210"/>
    </row>
    <row r="891" spans="1:6" s="206" customFormat="1" ht="19" customHeight="1">
      <c r="A891" s="208"/>
      <c r="B891" s="209"/>
      <c r="C891" s="209"/>
      <c r="D891" s="209"/>
      <c r="E891" s="209"/>
      <c r="F891" s="210"/>
    </row>
    <row r="892" spans="1:6" s="206" customFormat="1" ht="19" customHeight="1">
      <c r="A892" s="208"/>
      <c r="B892" s="209"/>
      <c r="C892" s="209"/>
      <c r="D892" s="209"/>
      <c r="E892" s="209"/>
      <c r="F892" s="210"/>
    </row>
    <row r="893" spans="1:6" s="206" customFormat="1" ht="19" customHeight="1">
      <c r="A893" s="208"/>
      <c r="B893" s="209"/>
      <c r="C893" s="209"/>
      <c r="D893" s="209"/>
      <c r="E893" s="209"/>
      <c r="F893" s="210"/>
    </row>
    <row r="894" spans="1:6" s="206" customFormat="1" ht="19" customHeight="1">
      <c r="A894" s="208"/>
      <c r="B894" s="209"/>
      <c r="C894" s="209"/>
      <c r="D894" s="209"/>
      <c r="E894" s="209"/>
      <c r="F894" s="210"/>
    </row>
    <row r="895" spans="1:6" s="206" customFormat="1" ht="19" customHeight="1">
      <c r="A895" s="208"/>
      <c r="B895" s="209"/>
      <c r="C895" s="209"/>
      <c r="D895" s="209"/>
      <c r="E895" s="209"/>
      <c r="F895" s="210"/>
    </row>
    <row r="896" spans="1:6" s="206" customFormat="1" ht="19" customHeight="1">
      <c r="A896" s="208"/>
      <c r="B896" s="209"/>
      <c r="C896" s="209"/>
      <c r="D896" s="209"/>
      <c r="E896" s="209"/>
      <c r="F896" s="210"/>
    </row>
    <row r="897" spans="1:6" s="206" customFormat="1" ht="19" customHeight="1">
      <c r="A897" s="208"/>
      <c r="B897" s="209"/>
      <c r="C897" s="209"/>
      <c r="D897" s="209"/>
      <c r="E897" s="209"/>
      <c r="F897" s="210"/>
    </row>
    <row r="898" spans="1:6" s="206" customFormat="1" ht="19" customHeight="1">
      <c r="A898" s="208"/>
      <c r="B898" s="209"/>
      <c r="C898" s="209"/>
      <c r="D898" s="209"/>
      <c r="E898" s="209"/>
      <c r="F898" s="210"/>
    </row>
    <row r="899" spans="1:6" s="206" customFormat="1" ht="19" customHeight="1">
      <c r="A899" s="208"/>
      <c r="B899" s="209"/>
      <c r="C899" s="209"/>
      <c r="D899" s="209"/>
      <c r="E899" s="209"/>
      <c r="F899" s="210"/>
    </row>
    <row r="900" spans="1:6" s="206" customFormat="1" ht="19" customHeight="1">
      <c r="A900" s="208"/>
      <c r="B900" s="209"/>
      <c r="C900" s="209"/>
      <c r="D900" s="209"/>
      <c r="E900" s="209"/>
      <c r="F900" s="210"/>
    </row>
    <row r="901" spans="1:6" s="206" customFormat="1" ht="19" customHeight="1">
      <c r="A901" s="208"/>
      <c r="B901" s="209"/>
      <c r="C901" s="209"/>
      <c r="D901" s="209"/>
      <c r="E901" s="209"/>
      <c r="F901" s="210"/>
    </row>
    <row r="902" spans="1:6" s="206" customFormat="1" ht="19" customHeight="1">
      <c r="A902" s="208"/>
      <c r="B902" s="209"/>
      <c r="C902" s="209"/>
      <c r="D902" s="209"/>
      <c r="E902" s="209"/>
      <c r="F902" s="210"/>
    </row>
    <row r="903" spans="1:6" s="206" customFormat="1" ht="19" customHeight="1">
      <c r="A903" s="208"/>
      <c r="B903" s="209"/>
      <c r="C903" s="209"/>
      <c r="D903" s="209"/>
      <c r="E903" s="209"/>
      <c r="F903" s="210"/>
    </row>
    <row r="904" spans="1:6" s="206" customFormat="1" ht="19" customHeight="1">
      <c r="A904" s="208"/>
      <c r="B904" s="209"/>
      <c r="C904" s="209"/>
      <c r="D904" s="209"/>
      <c r="E904" s="209"/>
      <c r="F904" s="210"/>
    </row>
    <row r="905" spans="1:6" s="206" customFormat="1" ht="19" customHeight="1">
      <c r="A905" s="208"/>
      <c r="B905" s="209"/>
      <c r="C905" s="209"/>
      <c r="D905" s="209"/>
      <c r="E905" s="209"/>
      <c r="F905" s="210"/>
    </row>
    <row r="906" spans="1:6" s="206" customFormat="1" ht="19" customHeight="1">
      <c r="A906" s="208"/>
      <c r="B906" s="209"/>
      <c r="C906" s="209"/>
      <c r="D906" s="209"/>
      <c r="E906" s="209"/>
      <c r="F906" s="210"/>
    </row>
    <row r="907" spans="1:6" s="206" customFormat="1" ht="19" customHeight="1">
      <c r="A907" s="208"/>
      <c r="B907" s="209"/>
      <c r="C907" s="209"/>
      <c r="D907" s="209"/>
      <c r="E907" s="209"/>
      <c r="F907" s="210"/>
    </row>
    <row r="908" spans="1:6" s="206" customFormat="1" ht="19" customHeight="1">
      <c r="A908" s="208"/>
      <c r="B908" s="209"/>
      <c r="C908" s="209"/>
      <c r="D908" s="209"/>
      <c r="E908" s="209"/>
      <c r="F908" s="210"/>
    </row>
    <row r="909" spans="1:6" s="206" customFormat="1" ht="19" customHeight="1">
      <c r="A909" s="208"/>
      <c r="B909" s="209"/>
      <c r="C909" s="209"/>
      <c r="D909" s="209"/>
      <c r="E909" s="209"/>
      <c r="F909" s="210"/>
    </row>
    <row r="910" spans="1:6" s="206" customFormat="1" ht="19" customHeight="1">
      <c r="A910" s="208"/>
      <c r="B910" s="209"/>
      <c r="C910" s="209"/>
      <c r="D910" s="209"/>
      <c r="E910" s="209"/>
      <c r="F910" s="210"/>
    </row>
    <row r="911" spans="1:6" s="206" customFormat="1" ht="19" customHeight="1">
      <c r="A911" s="208"/>
      <c r="B911" s="209"/>
      <c r="C911" s="209"/>
      <c r="D911" s="209"/>
      <c r="E911" s="209"/>
      <c r="F911" s="210"/>
    </row>
    <row r="912" spans="1:6" s="206" customFormat="1" ht="19" customHeight="1">
      <c r="A912" s="208"/>
      <c r="B912" s="209"/>
      <c r="C912" s="209"/>
      <c r="D912" s="209"/>
      <c r="E912" s="209"/>
      <c r="F912" s="210"/>
    </row>
    <row r="913" spans="1:6" s="206" customFormat="1" ht="19" customHeight="1">
      <c r="A913" s="208"/>
      <c r="B913" s="209"/>
      <c r="C913" s="209"/>
      <c r="D913" s="209"/>
      <c r="E913" s="209"/>
      <c r="F913" s="210"/>
    </row>
    <row r="914" spans="1:6" s="206" customFormat="1" ht="19" customHeight="1">
      <c r="A914" s="208"/>
      <c r="B914" s="209"/>
      <c r="C914" s="209"/>
      <c r="D914" s="209"/>
      <c r="E914" s="209"/>
      <c r="F914" s="210"/>
    </row>
    <row r="915" spans="1:6" s="206" customFormat="1" ht="19" customHeight="1">
      <c r="A915" s="208"/>
      <c r="B915" s="209"/>
      <c r="C915" s="209"/>
      <c r="D915" s="209"/>
      <c r="E915" s="209"/>
      <c r="F915" s="210"/>
    </row>
    <row r="916" spans="1:6" s="206" customFormat="1" ht="19" customHeight="1">
      <c r="A916" s="208"/>
      <c r="B916" s="209"/>
      <c r="C916" s="209"/>
      <c r="D916" s="209"/>
      <c r="E916" s="209"/>
      <c r="F916" s="210"/>
    </row>
    <row r="917" spans="1:6" s="206" customFormat="1" ht="19" customHeight="1">
      <c r="A917" s="208"/>
      <c r="B917" s="209"/>
      <c r="C917" s="209"/>
      <c r="D917" s="209"/>
      <c r="E917" s="209"/>
      <c r="F917" s="210"/>
    </row>
    <row r="918" spans="1:6" s="206" customFormat="1" ht="19" customHeight="1">
      <c r="A918" s="208"/>
      <c r="B918" s="209"/>
      <c r="C918" s="209"/>
      <c r="D918" s="209"/>
      <c r="E918" s="209"/>
      <c r="F918" s="210"/>
    </row>
    <row r="919" spans="1:6" s="206" customFormat="1" ht="19" customHeight="1">
      <c r="A919" s="208"/>
      <c r="B919" s="209"/>
      <c r="C919" s="209"/>
      <c r="D919" s="209"/>
      <c r="E919" s="209"/>
      <c r="F919" s="210"/>
    </row>
    <row r="920" spans="1:6" s="206" customFormat="1" ht="19" customHeight="1">
      <c r="A920" s="208"/>
      <c r="B920" s="209"/>
      <c r="C920" s="209"/>
      <c r="D920" s="209"/>
      <c r="E920" s="209"/>
      <c r="F920" s="210"/>
    </row>
    <row r="921" spans="1:6" s="206" customFormat="1" ht="19" customHeight="1">
      <c r="A921" s="208"/>
      <c r="B921" s="209"/>
      <c r="C921" s="209"/>
      <c r="D921" s="209"/>
      <c r="E921" s="209"/>
      <c r="F921" s="210"/>
    </row>
    <row r="922" spans="1:6" s="206" customFormat="1" ht="19" customHeight="1">
      <c r="A922" s="208"/>
      <c r="B922" s="209"/>
      <c r="C922" s="209"/>
      <c r="D922" s="209"/>
      <c r="E922" s="209"/>
      <c r="F922" s="210"/>
    </row>
    <row r="923" spans="1:6" s="206" customFormat="1" ht="19" customHeight="1">
      <c r="A923" s="208"/>
      <c r="B923" s="209"/>
      <c r="C923" s="209"/>
      <c r="D923" s="209"/>
      <c r="E923" s="209"/>
      <c r="F923" s="210"/>
    </row>
    <row r="924" spans="1:6" s="206" customFormat="1" ht="19" customHeight="1">
      <c r="A924" s="208"/>
      <c r="B924" s="209"/>
      <c r="C924" s="209"/>
      <c r="D924" s="209"/>
      <c r="E924" s="209"/>
      <c r="F924" s="210"/>
    </row>
    <row r="925" spans="1:6" s="206" customFormat="1" ht="19" customHeight="1">
      <c r="A925" s="208"/>
      <c r="B925" s="209"/>
      <c r="C925" s="209"/>
      <c r="D925" s="209"/>
      <c r="E925" s="209"/>
      <c r="F925" s="210"/>
    </row>
    <row r="926" spans="1:6" s="206" customFormat="1" ht="19" customHeight="1">
      <c r="A926" s="208"/>
      <c r="B926" s="209"/>
      <c r="C926" s="209"/>
      <c r="D926" s="209"/>
      <c r="E926" s="209"/>
      <c r="F926" s="210"/>
    </row>
    <row r="927" spans="1:6" s="206" customFormat="1" ht="19" customHeight="1">
      <c r="A927" s="208"/>
      <c r="B927" s="209"/>
      <c r="C927" s="209"/>
      <c r="D927" s="209"/>
      <c r="E927" s="209"/>
      <c r="F927" s="210"/>
    </row>
    <row r="928" spans="1:6" s="206" customFormat="1" ht="19" customHeight="1">
      <c r="A928" s="208"/>
      <c r="B928" s="209"/>
      <c r="C928" s="209"/>
      <c r="D928" s="209"/>
      <c r="E928" s="209"/>
      <c r="F928" s="210"/>
    </row>
    <row r="929" spans="1:6" s="206" customFormat="1" ht="19" customHeight="1">
      <c r="A929" s="208"/>
      <c r="B929" s="209"/>
      <c r="C929" s="209"/>
      <c r="D929" s="209"/>
      <c r="E929" s="209"/>
      <c r="F929" s="210"/>
    </row>
    <row r="930" spans="1:6" s="206" customFormat="1" ht="19" customHeight="1">
      <c r="A930" s="208"/>
      <c r="B930" s="209"/>
      <c r="C930" s="209"/>
      <c r="D930" s="209"/>
      <c r="E930" s="209"/>
      <c r="F930" s="210"/>
    </row>
    <row r="931" spans="1:6" s="206" customFormat="1" ht="19" customHeight="1">
      <c r="A931" s="208"/>
      <c r="B931" s="209"/>
      <c r="C931" s="209"/>
      <c r="D931" s="209"/>
      <c r="E931" s="209"/>
      <c r="F931" s="210"/>
    </row>
    <row r="932" spans="1:6" s="206" customFormat="1" ht="19" customHeight="1">
      <c r="A932" s="208"/>
      <c r="B932" s="209"/>
      <c r="C932" s="209"/>
      <c r="D932" s="209"/>
      <c r="E932" s="209"/>
      <c r="F932" s="210"/>
    </row>
    <row r="933" spans="1:6" s="206" customFormat="1" ht="19" customHeight="1">
      <c r="A933" s="208"/>
      <c r="B933" s="209"/>
      <c r="C933" s="209"/>
      <c r="D933" s="209"/>
      <c r="E933" s="209"/>
      <c r="F933" s="210"/>
    </row>
    <row r="934" spans="1:6" s="206" customFormat="1" ht="19" customHeight="1">
      <c r="A934" s="208"/>
      <c r="B934" s="209"/>
      <c r="C934" s="209"/>
      <c r="D934" s="209"/>
      <c r="E934" s="209"/>
      <c r="F934" s="210"/>
    </row>
    <row r="935" spans="1:6" s="206" customFormat="1" ht="19" customHeight="1">
      <c r="A935" s="208"/>
      <c r="B935" s="209"/>
      <c r="C935" s="209"/>
      <c r="D935" s="209"/>
      <c r="E935" s="209"/>
      <c r="F935" s="210"/>
    </row>
    <row r="936" spans="1:6" s="206" customFormat="1" ht="19" customHeight="1">
      <c r="A936" s="208"/>
      <c r="B936" s="209"/>
      <c r="C936" s="209"/>
      <c r="D936" s="209"/>
      <c r="E936" s="209"/>
      <c r="F936" s="210"/>
    </row>
    <row r="937" spans="1:6" s="206" customFormat="1" ht="19" customHeight="1">
      <c r="A937" s="208"/>
      <c r="B937" s="209"/>
      <c r="C937" s="209"/>
      <c r="D937" s="209"/>
      <c r="E937" s="209"/>
      <c r="F937" s="210"/>
    </row>
    <row r="938" spans="1:6" s="206" customFormat="1" ht="19" customHeight="1">
      <c r="A938" s="208"/>
      <c r="B938" s="209"/>
      <c r="C938" s="209"/>
      <c r="D938" s="209"/>
      <c r="E938" s="209"/>
      <c r="F938" s="210"/>
    </row>
    <row r="939" spans="1:6" s="206" customFormat="1" ht="19" customHeight="1">
      <c r="A939" s="208"/>
      <c r="B939" s="209"/>
      <c r="C939" s="209"/>
      <c r="D939" s="209"/>
      <c r="E939" s="209"/>
      <c r="F939" s="210"/>
    </row>
    <row r="940" spans="1:6" s="206" customFormat="1" ht="19" customHeight="1">
      <c r="A940" s="208"/>
      <c r="B940" s="209"/>
      <c r="C940" s="209"/>
      <c r="D940" s="209"/>
      <c r="E940" s="209"/>
      <c r="F940" s="210"/>
    </row>
    <row r="941" spans="1:6" s="206" customFormat="1" ht="19" customHeight="1">
      <c r="A941" s="208"/>
      <c r="B941" s="209"/>
      <c r="C941" s="209"/>
      <c r="D941" s="209"/>
      <c r="E941" s="209"/>
      <c r="F941" s="210"/>
    </row>
    <row r="942" spans="1:6" s="206" customFormat="1" ht="19" customHeight="1">
      <c r="A942" s="208"/>
      <c r="B942" s="209"/>
      <c r="C942" s="209"/>
      <c r="D942" s="209"/>
      <c r="E942" s="209"/>
      <c r="F942" s="210"/>
    </row>
    <row r="943" spans="1:6" s="206" customFormat="1" ht="19" customHeight="1">
      <c r="A943" s="208"/>
      <c r="B943" s="209"/>
      <c r="C943" s="209"/>
      <c r="D943" s="209"/>
      <c r="E943" s="209"/>
      <c r="F943" s="210"/>
    </row>
    <row r="944" spans="1:6" s="206" customFormat="1" ht="19" customHeight="1">
      <c r="A944" s="208"/>
      <c r="B944" s="209"/>
      <c r="C944" s="209"/>
      <c r="D944" s="209"/>
      <c r="E944" s="209"/>
      <c r="F944" s="210"/>
    </row>
    <row r="945" spans="1:6" s="206" customFormat="1" ht="19" customHeight="1">
      <c r="A945" s="208"/>
      <c r="B945" s="209"/>
      <c r="C945" s="209"/>
      <c r="D945" s="209"/>
      <c r="E945" s="209"/>
      <c r="F945" s="210"/>
    </row>
    <row r="946" spans="1:6" s="206" customFormat="1" ht="19" customHeight="1">
      <c r="A946" s="208"/>
      <c r="B946" s="209"/>
      <c r="C946" s="209"/>
      <c r="D946" s="209"/>
      <c r="E946" s="209"/>
      <c r="F946" s="210"/>
    </row>
    <row r="947" spans="1:6" s="206" customFormat="1" ht="19" customHeight="1">
      <c r="A947" s="208"/>
      <c r="B947" s="209"/>
      <c r="C947" s="209"/>
      <c r="D947" s="209"/>
      <c r="E947" s="209"/>
      <c r="F947" s="210"/>
    </row>
    <row r="948" spans="1:6" s="206" customFormat="1" ht="19" customHeight="1">
      <c r="A948" s="208"/>
      <c r="B948" s="209"/>
      <c r="C948" s="209"/>
      <c r="D948" s="209"/>
      <c r="E948" s="209"/>
      <c r="F948" s="210"/>
    </row>
    <row r="949" spans="1:6" s="206" customFormat="1" ht="19" customHeight="1">
      <c r="A949" s="208"/>
      <c r="B949" s="209"/>
      <c r="C949" s="209"/>
      <c r="D949" s="209"/>
      <c r="E949" s="209"/>
      <c r="F949" s="210"/>
    </row>
    <row r="950" spans="1:6" s="206" customFormat="1" ht="19" customHeight="1">
      <c r="A950" s="208"/>
      <c r="B950" s="209"/>
      <c r="C950" s="209"/>
      <c r="D950" s="209"/>
      <c r="E950" s="209"/>
      <c r="F950" s="210"/>
    </row>
    <row r="951" spans="1:6" s="206" customFormat="1" ht="19" customHeight="1">
      <c r="A951" s="208"/>
      <c r="B951" s="209"/>
      <c r="C951" s="209"/>
      <c r="D951" s="209"/>
      <c r="E951" s="209"/>
      <c r="F951" s="210"/>
    </row>
    <row r="952" spans="1:6" s="206" customFormat="1" ht="19" customHeight="1">
      <c r="A952" s="208"/>
      <c r="B952" s="209"/>
      <c r="C952" s="209"/>
      <c r="D952" s="209"/>
      <c r="E952" s="209"/>
      <c r="F952" s="210"/>
    </row>
    <row r="953" spans="1:6" s="206" customFormat="1" ht="19" customHeight="1">
      <c r="A953" s="208"/>
      <c r="B953" s="209"/>
      <c r="C953" s="209"/>
      <c r="D953" s="209"/>
      <c r="E953" s="209"/>
      <c r="F953" s="210"/>
    </row>
    <row r="954" spans="1:6" s="206" customFormat="1" ht="19" customHeight="1">
      <c r="A954" s="208"/>
      <c r="B954" s="209"/>
      <c r="C954" s="209"/>
      <c r="D954" s="209"/>
      <c r="E954" s="209"/>
      <c r="F954" s="210"/>
    </row>
    <row r="955" spans="1:6" s="206" customFormat="1" ht="19" customHeight="1">
      <c r="A955" s="208"/>
      <c r="B955" s="209"/>
      <c r="C955" s="209"/>
      <c r="D955" s="209"/>
      <c r="E955" s="209"/>
      <c r="F955" s="210"/>
    </row>
    <row r="956" spans="1:6" s="206" customFormat="1" ht="19" customHeight="1">
      <c r="A956" s="208"/>
      <c r="B956" s="209"/>
      <c r="C956" s="209"/>
      <c r="D956" s="209"/>
      <c r="E956" s="209"/>
      <c r="F956" s="210"/>
    </row>
    <row r="957" spans="1:6" s="206" customFormat="1" ht="19" customHeight="1">
      <c r="A957" s="208"/>
      <c r="B957" s="209"/>
      <c r="C957" s="209"/>
      <c r="D957" s="209"/>
      <c r="E957" s="209"/>
      <c r="F957" s="210"/>
    </row>
    <row r="958" spans="1:6" s="206" customFormat="1" ht="19" customHeight="1">
      <c r="A958" s="208"/>
      <c r="B958" s="209"/>
      <c r="C958" s="209"/>
      <c r="D958" s="209"/>
      <c r="E958" s="209"/>
      <c r="F958" s="210"/>
    </row>
    <row r="959" spans="1:6" s="206" customFormat="1" ht="19" customHeight="1">
      <c r="A959" s="208"/>
      <c r="B959" s="209"/>
      <c r="C959" s="209"/>
      <c r="D959" s="209"/>
      <c r="E959" s="209"/>
      <c r="F959" s="210"/>
    </row>
    <row r="960" spans="1:6" s="206" customFormat="1" ht="19" customHeight="1">
      <c r="A960" s="208"/>
      <c r="B960" s="209"/>
      <c r="C960" s="209"/>
      <c r="D960" s="209"/>
      <c r="E960" s="209"/>
      <c r="F960" s="210"/>
    </row>
    <row r="961" spans="1:6" s="206" customFormat="1" ht="19" customHeight="1">
      <c r="A961" s="208"/>
      <c r="B961" s="209"/>
      <c r="C961" s="209"/>
      <c r="D961" s="209"/>
      <c r="E961" s="209"/>
      <c r="F961" s="210"/>
    </row>
    <row r="962" spans="1:6" s="206" customFormat="1" ht="19" customHeight="1">
      <c r="A962" s="208"/>
      <c r="B962" s="209"/>
      <c r="C962" s="209"/>
      <c r="D962" s="209"/>
      <c r="E962" s="209"/>
      <c r="F962" s="210"/>
    </row>
    <row r="963" spans="1:6" s="206" customFormat="1" ht="19" customHeight="1">
      <c r="A963" s="208"/>
      <c r="B963" s="209"/>
      <c r="C963" s="209"/>
      <c r="D963" s="209"/>
      <c r="E963" s="209"/>
      <c r="F963" s="210"/>
    </row>
    <row r="964" spans="1:6" s="206" customFormat="1" ht="19" customHeight="1">
      <c r="A964" s="208"/>
      <c r="B964" s="209"/>
      <c r="C964" s="209"/>
      <c r="D964" s="209"/>
      <c r="E964" s="209"/>
      <c r="F964" s="210"/>
    </row>
    <row r="965" spans="1:6" s="206" customFormat="1" ht="19" customHeight="1">
      <c r="A965" s="208"/>
      <c r="B965" s="209"/>
      <c r="C965" s="209"/>
      <c r="D965" s="209"/>
      <c r="E965" s="209"/>
      <c r="F965" s="210"/>
    </row>
    <row r="966" spans="1:6" s="206" customFormat="1" ht="19" customHeight="1">
      <c r="A966" s="208"/>
      <c r="B966" s="209"/>
      <c r="C966" s="209"/>
      <c r="D966" s="209"/>
      <c r="E966" s="209"/>
      <c r="F966" s="210"/>
    </row>
    <row r="967" spans="1:6" s="206" customFormat="1" ht="19" customHeight="1">
      <c r="A967" s="208"/>
      <c r="B967" s="209"/>
      <c r="C967" s="209"/>
      <c r="D967" s="209"/>
      <c r="E967" s="209"/>
      <c r="F967" s="210"/>
    </row>
    <row r="968" spans="1:6" s="206" customFormat="1" ht="19" customHeight="1">
      <c r="A968" s="208"/>
      <c r="B968" s="209"/>
      <c r="C968" s="209"/>
      <c r="D968" s="209"/>
      <c r="E968" s="209"/>
      <c r="F968" s="210"/>
    </row>
    <row r="969" spans="1:6" s="206" customFormat="1" ht="19" customHeight="1">
      <c r="A969" s="208"/>
      <c r="B969" s="209"/>
      <c r="C969" s="209"/>
      <c r="D969" s="209"/>
      <c r="E969" s="209"/>
      <c r="F969" s="210"/>
    </row>
    <row r="970" spans="1:6" s="206" customFormat="1" ht="19" customHeight="1">
      <c r="A970" s="208"/>
      <c r="B970" s="209"/>
      <c r="C970" s="209"/>
      <c r="D970" s="209"/>
      <c r="E970" s="209"/>
      <c r="F970" s="210"/>
    </row>
    <row r="971" spans="1:6" s="206" customFormat="1" ht="19" customHeight="1">
      <c r="A971" s="208"/>
      <c r="B971" s="209"/>
      <c r="C971" s="209"/>
      <c r="D971" s="209"/>
      <c r="E971" s="209"/>
      <c r="F971" s="210"/>
    </row>
    <row r="972" spans="1:6" s="206" customFormat="1" ht="19" customHeight="1">
      <c r="A972" s="208"/>
      <c r="B972" s="209"/>
      <c r="C972" s="209"/>
      <c r="D972" s="209"/>
      <c r="E972" s="209"/>
      <c r="F972" s="210"/>
    </row>
    <row r="973" spans="1:6" s="206" customFormat="1" ht="19" customHeight="1">
      <c r="A973" s="208"/>
      <c r="B973" s="209"/>
      <c r="C973" s="209"/>
      <c r="D973" s="209"/>
      <c r="E973" s="209"/>
      <c r="F973" s="210"/>
    </row>
    <row r="974" spans="1:6" s="206" customFormat="1" ht="19" customHeight="1">
      <c r="A974" s="208"/>
      <c r="B974" s="209"/>
      <c r="C974" s="209"/>
      <c r="D974" s="209"/>
      <c r="E974" s="209"/>
      <c r="F974" s="210"/>
    </row>
    <row r="975" spans="1:6" s="206" customFormat="1" ht="19" customHeight="1">
      <c r="A975" s="208"/>
      <c r="B975" s="209"/>
      <c r="C975" s="209"/>
      <c r="D975" s="209"/>
      <c r="E975" s="209"/>
      <c r="F975" s="210"/>
    </row>
    <row r="976" spans="1:6" s="206" customFormat="1" ht="19" customHeight="1">
      <c r="A976" s="208"/>
      <c r="B976" s="209"/>
      <c r="C976" s="209"/>
      <c r="D976" s="209"/>
      <c r="E976" s="209"/>
      <c r="F976" s="210"/>
    </row>
    <row r="977" spans="1:6" s="206" customFormat="1" ht="19" customHeight="1">
      <c r="A977" s="208"/>
      <c r="B977" s="209"/>
      <c r="C977" s="209"/>
      <c r="D977" s="209"/>
      <c r="E977" s="209"/>
      <c r="F977" s="210"/>
    </row>
    <row r="978" spans="1:6" s="206" customFormat="1" ht="19" customHeight="1">
      <c r="A978" s="208"/>
      <c r="B978" s="209"/>
      <c r="C978" s="209"/>
      <c r="D978" s="209"/>
      <c r="E978" s="209"/>
      <c r="F978" s="210"/>
    </row>
    <row r="979" spans="1:6" s="206" customFormat="1" ht="19" customHeight="1">
      <c r="A979" s="208"/>
      <c r="B979" s="209"/>
      <c r="C979" s="209"/>
      <c r="D979" s="209"/>
      <c r="E979" s="209"/>
      <c r="F979" s="210"/>
    </row>
    <row r="980" spans="1:6" s="206" customFormat="1" ht="19" customHeight="1">
      <c r="A980" s="208"/>
      <c r="B980" s="209"/>
      <c r="C980" s="209"/>
      <c r="D980" s="209"/>
      <c r="E980" s="209"/>
      <c r="F980" s="210"/>
    </row>
    <row r="981" spans="1:6" s="206" customFormat="1" ht="19" customHeight="1">
      <c r="A981" s="208"/>
      <c r="B981" s="209"/>
      <c r="C981" s="209"/>
      <c r="D981" s="209"/>
      <c r="E981" s="209"/>
      <c r="F981" s="210"/>
    </row>
    <row r="982" spans="1:6" s="206" customFormat="1" ht="19" customHeight="1">
      <c r="A982" s="208"/>
      <c r="B982" s="209"/>
      <c r="C982" s="209"/>
      <c r="D982" s="209"/>
      <c r="E982" s="209"/>
      <c r="F982" s="210"/>
    </row>
    <row r="983" spans="1:6" s="206" customFormat="1" ht="19" customHeight="1">
      <c r="A983" s="208"/>
      <c r="B983" s="209"/>
      <c r="C983" s="209"/>
      <c r="D983" s="209"/>
      <c r="E983" s="209"/>
      <c r="F983" s="210"/>
    </row>
    <row r="984" spans="1:6" s="206" customFormat="1" ht="19" customHeight="1">
      <c r="A984" s="208"/>
      <c r="B984" s="209"/>
      <c r="C984" s="209"/>
      <c r="D984" s="209"/>
      <c r="E984" s="209"/>
      <c r="F984" s="210"/>
    </row>
    <row r="985" spans="1:6" s="206" customFormat="1" ht="19" customHeight="1">
      <c r="A985" s="208"/>
      <c r="B985" s="209"/>
      <c r="C985" s="209"/>
      <c r="D985" s="209"/>
      <c r="E985" s="209"/>
      <c r="F985" s="210"/>
    </row>
    <row r="986" spans="1:6" s="206" customFormat="1" ht="19" customHeight="1">
      <c r="A986" s="208"/>
      <c r="B986" s="209"/>
      <c r="C986" s="209"/>
      <c r="D986" s="209"/>
      <c r="E986" s="209"/>
      <c r="F986" s="210"/>
    </row>
    <row r="987" spans="1:6" s="206" customFormat="1" ht="19" customHeight="1">
      <c r="A987" s="208"/>
      <c r="B987" s="209"/>
      <c r="C987" s="209"/>
      <c r="D987" s="209"/>
      <c r="E987" s="209"/>
      <c r="F987" s="210"/>
    </row>
    <row r="988" spans="1:6" s="206" customFormat="1" ht="19" customHeight="1">
      <c r="A988" s="208"/>
      <c r="B988" s="209"/>
      <c r="C988" s="209"/>
      <c r="D988" s="209"/>
      <c r="E988" s="209"/>
      <c r="F988" s="210"/>
    </row>
    <row r="989" spans="1:6" s="206" customFormat="1" ht="19" customHeight="1">
      <c r="A989" s="208"/>
      <c r="B989" s="209"/>
      <c r="C989" s="209"/>
      <c r="D989" s="209"/>
      <c r="E989" s="209"/>
      <c r="F989" s="210"/>
    </row>
    <row r="990" spans="1:6" s="206" customFormat="1" ht="19" customHeight="1">
      <c r="A990" s="208"/>
      <c r="B990" s="209"/>
      <c r="C990" s="209"/>
      <c r="D990" s="209"/>
      <c r="E990" s="209"/>
      <c r="F990" s="210"/>
    </row>
    <row r="991" spans="1:6" s="206" customFormat="1" ht="19" customHeight="1">
      <c r="A991" s="208"/>
      <c r="B991" s="209"/>
      <c r="C991" s="209"/>
      <c r="D991" s="209"/>
      <c r="E991" s="209"/>
      <c r="F991" s="210"/>
    </row>
    <row r="992" spans="1:6" s="206" customFormat="1" ht="19" customHeight="1">
      <c r="A992" s="208"/>
      <c r="B992" s="209"/>
      <c r="C992" s="209"/>
      <c r="D992" s="209"/>
      <c r="E992" s="209"/>
      <c r="F992" s="210"/>
    </row>
    <row r="993" spans="1:6" s="206" customFormat="1" ht="19" customHeight="1">
      <c r="A993" s="208"/>
      <c r="B993" s="209"/>
      <c r="C993" s="209"/>
      <c r="D993" s="209"/>
      <c r="E993" s="209"/>
      <c r="F993" s="210"/>
    </row>
    <row r="994" spans="1:6" s="206" customFormat="1" ht="19" customHeight="1">
      <c r="A994" s="208"/>
      <c r="B994" s="209"/>
      <c r="C994" s="209"/>
      <c r="D994" s="209"/>
      <c r="E994" s="209"/>
      <c r="F994" s="210"/>
    </row>
    <row r="995" spans="1:6" s="206" customFormat="1" ht="19" customHeight="1">
      <c r="A995" s="208"/>
      <c r="B995" s="209"/>
      <c r="C995" s="209"/>
      <c r="D995" s="209"/>
      <c r="E995" s="209"/>
      <c r="F995" s="210"/>
    </row>
    <row r="996" spans="1:6" s="206" customFormat="1" ht="19" customHeight="1">
      <c r="A996" s="208"/>
      <c r="B996" s="209"/>
      <c r="C996" s="209"/>
      <c r="D996" s="209"/>
      <c r="E996" s="209"/>
      <c r="F996" s="210"/>
    </row>
    <row r="997" spans="1:6" s="206" customFormat="1" ht="19" customHeight="1">
      <c r="A997" s="208"/>
      <c r="B997" s="209"/>
      <c r="C997" s="209"/>
      <c r="D997" s="209"/>
      <c r="E997" s="209"/>
      <c r="F997" s="210"/>
    </row>
    <row r="998" spans="1:6" s="206" customFormat="1" ht="19" customHeight="1">
      <c r="A998" s="208"/>
      <c r="B998" s="209"/>
      <c r="C998" s="209"/>
      <c r="D998" s="209"/>
      <c r="E998" s="209"/>
      <c r="F998" s="210"/>
    </row>
    <row r="999" spans="1:6" s="206" customFormat="1" ht="19" customHeight="1">
      <c r="A999" s="208"/>
      <c r="B999" s="209"/>
      <c r="C999" s="209"/>
      <c r="D999" s="209"/>
      <c r="E999" s="209"/>
      <c r="F999" s="210"/>
    </row>
    <row r="1000" spans="1:6" s="206" customFormat="1" ht="19" customHeight="1">
      <c r="A1000" s="208"/>
      <c r="B1000" s="209"/>
      <c r="C1000" s="209"/>
      <c r="D1000" s="209"/>
      <c r="E1000" s="209"/>
      <c r="F1000" s="210"/>
    </row>
    <row r="1001" spans="1:6" s="206" customFormat="1" ht="19" customHeight="1">
      <c r="A1001" s="208"/>
      <c r="B1001" s="209"/>
      <c r="C1001" s="209"/>
      <c r="D1001" s="209"/>
      <c r="E1001" s="209"/>
      <c r="F1001" s="210"/>
    </row>
    <row r="1002" spans="1:6" s="206" customFormat="1" ht="19" customHeight="1">
      <c r="A1002" s="208"/>
      <c r="B1002" s="209"/>
      <c r="C1002" s="209"/>
      <c r="D1002" s="209"/>
      <c r="E1002" s="209"/>
      <c r="F1002" s="210"/>
    </row>
    <row r="1003" spans="1:6" s="206" customFormat="1" ht="19" customHeight="1">
      <c r="A1003" s="208"/>
      <c r="B1003" s="209"/>
      <c r="C1003" s="209"/>
      <c r="D1003" s="209"/>
      <c r="E1003" s="209"/>
      <c r="F1003" s="210"/>
    </row>
    <row r="1004" spans="1:6" s="206" customFormat="1" ht="19" customHeight="1">
      <c r="A1004" s="208"/>
      <c r="B1004" s="209"/>
      <c r="C1004" s="209"/>
      <c r="D1004" s="209"/>
      <c r="E1004" s="209"/>
      <c r="F1004" s="210"/>
    </row>
    <row r="1005" spans="1:6" s="206" customFormat="1" ht="19" customHeight="1">
      <c r="A1005" s="208"/>
      <c r="B1005" s="209"/>
      <c r="C1005" s="209"/>
      <c r="D1005" s="209"/>
      <c r="E1005" s="209"/>
      <c r="F1005" s="210"/>
    </row>
    <row r="1006" spans="1:6" s="206" customFormat="1" ht="19" customHeight="1">
      <c r="A1006" s="208"/>
      <c r="B1006" s="209"/>
      <c r="C1006" s="209"/>
      <c r="D1006" s="209"/>
      <c r="E1006" s="209"/>
      <c r="F1006" s="210"/>
    </row>
    <row r="1007" spans="1:6" s="206" customFormat="1" ht="19" customHeight="1">
      <c r="A1007" s="208"/>
      <c r="B1007" s="209"/>
      <c r="C1007" s="209"/>
      <c r="D1007" s="209"/>
      <c r="E1007" s="209"/>
      <c r="F1007" s="210"/>
    </row>
    <row r="1008" spans="1:6" s="206" customFormat="1" ht="19" customHeight="1">
      <c r="A1008" s="208"/>
      <c r="B1008" s="209"/>
      <c r="C1008" s="209"/>
      <c r="D1008" s="209"/>
      <c r="E1008" s="209"/>
      <c r="F1008" s="210"/>
    </row>
    <row r="1009" spans="1:7" s="206" customFormat="1" ht="19" customHeight="1">
      <c r="A1009" s="208"/>
      <c r="B1009" s="209"/>
      <c r="C1009" s="209"/>
      <c r="D1009" s="209"/>
      <c r="E1009" s="209"/>
      <c r="F1009" s="210"/>
    </row>
    <row r="1010" spans="1:7">
      <c r="G1010" s="206"/>
    </row>
    <row r="1011" spans="1:7">
      <c r="G1011" s="206"/>
    </row>
    <row r="1012" spans="1:7">
      <c r="G1012" s="206"/>
    </row>
    <row r="1013" spans="1:7">
      <c r="G1013" s="206"/>
    </row>
    <row r="1014" spans="1:7">
      <c r="G1014" s="206"/>
    </row>
    <row r="1015" spans="1:7">
      <c r="G1015" s="206"/>
    </row>
    <row r="1016" spans="1:7">
      <c r="G1016" s="206"/>
    </row>
    <row r="1017" spans="1:7">
      <c r="G1017" s="206"/>
    </row>
    <row r="1018" spans="1:7">
      <c r="G1018" s="206"/>
    </row>
    <row r="1019" spans="1:7">
      <c r="G1019" s="206"/>
    </row>
    <row r="1020" spans="1:7">
      <c r="G1020" s="206"/>
    </row>
    <row r="1021" spans="1:7">
      <c r="G1021" s="206"/>
    </row>
    <row r="1022" spans="1:7">
      <c r="G1022" s="206"/>
    </row>
    <row r="1023" spans="1:7">
      <c r="G1023" s="206"/>
    </row>
    <row r="1024" spans="1:7">
      <c r="G1024" s="206"/>
    </row>
    <row r="1025" spans="7:7">
      <c r="G1025" s="206"/>
    </row>
    <row r="1026" spans="7:7">
      <c r="G1026" s="206"/>
    </row>
    <row r="1027" spans="7:7">
      <c r="G1027" s="206"/>
    </row>
    <row r="1028" spans="7:7">
      <c r="G1028" s="206"/>
    </row>
  </sheetData>
  <sheetProtection autoFilter="0" pivotTables="0"/>
  <autoFilter ref="A9:F159" xr:uid="{4861FFF1-BBA7-D347-A201-F2734D73BA76}"/>
  <mergeCells count="10">
    <mergeCell ref="I10:O10"/>
    <mergeCell ref="I11:O11"/>
    <mergeCell ref="A7:A9"/>
    <mergeCell ref="E7:E9"/>
    <mergeCell ref="F7:F9"/>
    <mergeCell ref="J1:L1"/>
    <mergeCell ref="A4:B4"/>
    <mergeCell ref="B7:B9"/>
    <mergeCell ref="C7:C9"/>
    <mergeCell ref="D7:D9"/>
  </mergeCell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3D95324-0287-D846-BF5C-DDE111E12D20}">
          <x14:formula1>
            <xm:f>'Data Empresa'!$B$13:$B$162</xm:f>
          </x14:formula1>
          <xm:sqref>B50:B1009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FCE5-813B-E445-AB66-11A145D40CD9}">
  <sheetPr codeName="Hoja15"/>
  <dimension ref="A1:M1611"/>
  <sheetViews>
    <sheetView showGridLines="0" zoomScale="90" zoomScaleNormal="90" workbookViewId="0"/>
  </sheetViews>
  <sheetFormatPr baseColWidth="10" defaultColWidth="10.83203125" defaultRowHeight="14"/>
  <cols>
    <col min="1" max="2" width="45.83203125" style="36" customWidth="1"/>
    <col min="3" max="4" width="55.83203125" style="36" customWidth="1"/>
    <col min="5" max="5" width="14.5" style="36" customWidth="1"/>
    <col min="6" max="6" width="20.83203125" style="36" customWidth="1"/>
    <col min="7" max="9" width="13.33203125" style="68" customWidth="1"/>
    <col min="10" max="11" width="16.5" style="36" customWidth="1"/>
    <col min="12" max="16384" width="10.83203125" style="36"/>
  </cols>
  <sheetData>
    <row r="1" spans="1:13" ht="80" customHeight="1">
      <c r="K1" s="96"/>
    </row>
    <row r="2" spans="1:13" ht="40" customHeight="1">
      <c r="B2" s="87"/>
      <c r="D2" s="87"/>
      <c r="E2" s="87"/>
      <c r="F2" s="87"/>
      <c r="G2" s="87"/>
      <c r="H2" s="87"/>
      <c r="I2" s="87"/>
    </row>
    <row r="3" spans="1:13" ht="20" customHeight="1">
      <c r="A3" s="87"/>
      <c r="B3" s="87"/>
      <c r="C3" s="87"/>
      <c r="D3" s="87"/>
      <c r="E3" s="87"/>
      <c r="F3" s="87"/>
      <c r="G3" s="87"/>
      <c r="H3" s="87"/>
      <c r="I3" s="87"/>
    </row>
    <row r="4" spans="1:13" ht="16" customHeight="1">
      <c r="A4" s="354" t="s">
        <v>86</v>
      </c>
      <c r="B4" s="354"/>
      <c r="C4" s="97"/>
      <c r="D4" s="97"/>
      <c r="E4" s="98"/>
      <c r="F4" s="98"/>
      <c r="G4" s="98"/>
      <c r="H4" s="98"/>
      <c r="I4" s="98"/>
    </row>
    <row r="5" spans="1:13" s="69" customFormat="1" ht="20" customHeight="1">
      <c r="A5" s="86" t="s">
        <v>295</v>
      </c>
      <c r="B5" s="100" t="inlineStr">
        <is>
          <t xml:space="preserve">Total Efectivo Mensual ($)</t>
        </is>
      </c>
      <c r="C5" s="70"/>
      <c r="D5" s="70"/>
      <c r="E5" s="98"/>
      <c r="F5" s="98"/>
      <c r="G5" s="98"/>
      <c r="H5" s="98"/>
      <c r="I5" s="98"/>
    </row>
    <row r="6" spans="1:13" s="69" customFormat="1" ht="20" customHeight="1">
      <c r="A6" s="70" t="s">
        <v>113</v>
      </c>
      <c r="B6" s="266">
        <v>0.20000000000000004</v>
      </c>
      <c r="C6" s="103"/>
      <c r="D6" s="101"/>
      <c r="E6" s="98"/>
      <c r="F6" s="98"/>
      <c r="G6" s="98"/>
      <c r="H6" s="98"/>
      <c r="I6" s="98"/>
    </row>
    <row r="7" spans="1:13" s="63" customFormat="1" ht="20" customHeight="1">
      <c r="A7" s="131"/>
      <c r="B7" s="132"/>
      <c r="C7" s="132"/>
      <c r="D7" s="132"/>
      <c r="E7" s="65"/>
      <c r="F7" s="66"/>
      <c r="G7" s="67"/>
      <c r="H7" s="67"/>
      <c r="I7" s="67"/>
      <c r="J7" s="66"/>
      <c r="K7" s="66"/>
    </row>
    <row r="8" spans="1:13" ht="16" customHeight="1">
      <c r="A8" s="344" t="s">
        <v>128</v>
      </c>
      <c r="B8" s="344" t="s">
        <v>127</v>
      </c>
      <c r="C8" s="344" t="s">
        <v>289</v>
      </c>
      <c r="D8" s="344" t="s">
        <v>129</v>
      </c>
      <c r="E8" s="351" t="s">
        <v>88</v>
      </c>
      <c r="F8" s="351" t="inlineStr">
        <is>
          <t xml:space="preserve">TEM / TEMz / CIM / PCTA</t>
        </is>
      </c>
      <c r="G8" s="355" t="s">
        <v>133</v>
      </c>
      <c r="H8" s="356"/>
      <c r="I8" s="357"/>
      <c r="J8" s="361" t="s">
        <v>114</v>
      </c>
      <c r="K8" s="184" t="s">
        <v>115</v>
      </c>
    </row>
    <row r="9" spans="1:13" ht="16" customHeight="1">
      <c r="A9" s="345"/>
      <c r="B9" s="345"/>
      <c r="C9" s="345"/>
      <c r="D9" s="345"/>
      <c r="E9" s="352"/>
      <c r="F9" s="352"/>
      <c r="G9" s="358"/>
      <c r="H9" s="359"/>
      <c r="I9" s="360"/>
      <c r="J9" s="362"/>
      <c r="K9" s="364" t="str">
        <f>IFERROR(AVERAGE($K$11:$K$160),"N/D")</f>
        <v>N/D</v>
      </c>
    </row>
    <row r="10" spans="1:13" ht="17" customHeight="1" thickBot="1">
      <c r="A10" s="346"/>
      <c r="B10" s="346"/>
      <c r="C10" s="346"/>
      <c r="D10" s="346"/>
      <c r="E10" s="353"/>
      <c r="F10" s="353"/>
      <c r="G10" s="185" t="s">
        <v>110</v>
      </c>
      <c r="H10" s="186" t="s">
        <v>111</v>
      </c>
      <c r="I10" s="187" t="s">
        <v>112</v>
      </c>
      <c r="J10" s="363"/>
      <c r="K10" s="365"/>
    </row>
    <row r="11" spans="1:13" s="206" customFormat="1" ht="19" customHeight="1" thickTop="1">
      <c r="A11" s="203"/>
      <c r="B11" s="204"/>
      <c r="C11" s="204"/>
      <c r="D11" s="204"/>
      <c r="E11" s="204"/>
      <c r="F11" s="205"/>
      <c r="G11" s="216">
        <f>IF($E11="","",$H11*(1-$B$6))</f>
        <v>7504.3548566680875</v>
      </c>
      <c r="H11" s="216"/>
      <c r="I11" s="216">
        <f>IF($E11="","",$H11*(1+$B$6))</f>
        <v>11256.532285002129</v>
      </c>
      <c r="J11" s="217" t="str">
        <f>IF($E11="","",IF($F11&lt;$G11, "Debajo de banda", IF($F11&gt;$I11, "Encima de banda", "Dentro de banda")))</f>
        <v>Dentro de banda</v>
      </c>
      <c r="K11" s="218">
        <f>IFERROR(IF($E11="","",$F11/$H11),"")</f>
        <v>0.96690523550503371</v>
      </c>
      <c r="M11" s="219"/>
    </row>
    <row r="12" spans="1:13" s="206" customFormat="1" ht="19" customHeight="1">
      <c r="A12" s="208"/>
      <c r="B12" s="209"/>
      <c r="C12" s="209"/>
      <c r="D12" s="209"/>
      <c r="E12" s="209"/>
      <c r="F12" s="210"/>
      <c r="G12" s="220">
        <f t="shared" ref="G12:G75" si="0">IF($E12="","",$H12*(1-$B$6))</f>
        <v>5419.4595264080335</v>
      </c>
      <c r="H12" s="220"/>
      <c r="I12" s="220">
        <f t="shared" ref="I12:I75" si="1">IF($E12="","",$H12*(1+$B$6))</f>
        <v>8129.1892896120489</v>
      </c>
      <c r="J12" s="217" t="str">
        <f t="shared" ref="J12:J75" si="2">IF($E12="","",IF($F12&lt;$G12, "Debajo de banda", IF($F12&gt;$I12, "Encima de banda", "Dentro de banda")))</f>
        <v>Dentro de banda</v>
      </c>
      <c r="K12" s="218">
        <f t="shared" ref="K12:K75" si="3">IFERROR(IF($E12="","",$F12/$H12),"")</f>
        <v>1.1026929845826963</v>
      </c>
      <c r="M12" s="221"/>
    </row>
    <row r="13" spans="1:13" s="206" customFormat="1" ht="19" customHeight="1">
      <c r="A13" s="208"/>
      <c r="B13" s="209"/>
      <c r="C13" s="209"/>
      <c r="D13" s="209"/>
      <c r="E13" s="209"/>
      <c r="F13" s="210"/>
      <c r="G13" s="220">
        <f t="shared" si="0"/>
        <v>3859.8402242556331</v>
      </c>
      <c r="H13" s="220"/>
      <c r="I13" s="220">
        <f t="shared" si="1"/>
        <v>5789.7603363834496</v>
      </c>
      <c r="J13" s="217" t="str">
        <f t="shared" si="2"/>
        <v>Dentro de banda</v>
      </c>
      <c r="K13" s="218">
        <f t="shared" si="3"/>
        <v>1.1565245555885357</v>
      </c>
      <c r="M13" s="222"/>
    </row>
    <row r="14" spans="1:13" s="206" customFormat="1" ht="19" customHeight="1">
      <c r="A14" s="208"/>
      <c r="B14" s="209"/>
      <c r="C14" s="209"/>
      <c r="D14" s="209"/>
      <c r="E14" s="209"/>
      <c r="F14" s="210"/>
      <c r="G14" s="220">
        <f t="shared" si="0"/>
        <v>3859.8402242556331</v>
      </c>
      <c r="H14" s="220"/>
      <c r="I14" s="220">
        <f t="shared" si="1"/>
        <v>5789.7603363834496</v>
      </c>
      <c r="J14" s="217" t="str">
        <f t="shared" si="2"/>
        <v>Dentro de banda</v>
      </c>
      <c r="K14" s="218">
        <f t="shared" si="3"/>
        <v>0.80625098946942719</v>
      </c>
      <c r="M14" s="221"/>
    </row>
    <row r="15" spans="1:13" s="206" customFormat="1" ht="19" customHeight="1">
      <c r="A15" s="208"/>
      <c r="B15" s="209"/>
      <c r="C15" s="209"/>
      <c r="D15" s="209"/>
      <c r="E15" s="209"/>
      <c r="F15" s="210"/>
      <c r="G15" s="220">
        <f t="shared" si="0"/>
        <v>1922.4789867793793</v>
      </c>
      <c r="H15" s="220"/>
      <c r="I15" s="220">
        <f t="shared" si="1"/>
        <v>2883.7184801690687</v>
      </c>
      <c r="J15" s="217" t="str">
        <f t="shared" si="2"/>
        <v>Debajo de banda</v>
      </c>
      <c r="K15" s="218">
        <f t="shared" si="3"/>
        <v>0.70741995587599704</v>
      </c>
      <c r="M15" s="222"/>
    </row>
    <row r="16" spans="1:13" s="206" customFormat="1" ht="19" customHeight="1">
      <c r="A16" s="208"/>
      <c r="B16" s="209"/>
      <c r="C16" s="209"/>
      <c r="D16" s="209"/>
      <c r="E16" s="209"/>
      <c r="F16" s="210"/>
      <c r="G16" s="220">
        <f t="shared" si="0"/>
        <v>1375.18095610147</v>
      </c>
      <c r="H16" s="220"/>
      <c r="I16" s="220">
        <f t="shared" si="1"/>
        <v>2062.7714341522046</v>
      </c>
      <c r="J16" s="217" t="str">
        <f t="shared" si="2"/>
        <v>Dentro de banda</v>
      </c>
      <c r="K16" s="218">
        <f t="shared" si="3"/>
        <v>1.0005955899075654</v>
      </c>
    </row>
    <row r="17" spans="1:11" s="206" customFormat="1" ht="19" customHeight="1">
      <c r="A17" s="208"/>
      <c r="B17" s="209"/>
      <c r="C17" s="209"/>
      <c r="D17" s="209"/>
      <c r="E17" s="209"/>
      <c r="F17" s="210"/>
      <c r="G17" s="220">
        <f t="shared" si="0"/>
        <v>1014.0467628230749</v>
      </c>
      <c r="H17" s="220"/>
      <c r="I17" s="220">
        <f t="shared" si="1"/>
        <v>1521.0701442346121</v>
      </c>
      <c r="J17" s="217" t="str">
        <f t="shared" si="2"/>
        <v>Encima de banda</v>
      </c>
      <c r="K17" s="218">
        <f t="shared" si="3"/>
        <v>1.2780475689227351</v>
      </c>
    </row>
    <row r="18" spans="1:11" s="206" customFormat="1" ht="19" customHeight="1">
      <c r="A18" s="208"/>
      <c r="B18" s="209"/>
      <c r="C18" s="209"/>
      <c r="D18" s="209"/>
      <c r="E18" s="209"/>
      <c r="F18" s="210"/>
      <c r="G18" s="220">
        <f t="shared" si="0"/>
        <v>1014.0467628230749</v>
      </c>
      <c r="H18" s="220"/>
      <c r="I18" s="220">
        <f t="shared" si="1"/>
        <v>1521.0701442346121</v>
      </c>
      <c r="J18" s="217" t="str">
        <f t="shared" si="2"/>
        <v>Encima de banda</v>
      </c>
      <c r="K18" s="218">
        <f t="shared" si="3"/>
        <v>1.2780475689227351</v>
      </c>
    </row>
    <row r="19" spans="1:11" s="206" customFormat="1" ht="19" customHeight="1">
      <c r="A19" s="208"/>
      <c r="B19" s="209"/>
      <c r="C19" s="209"/>
      <c r="D19" s="209"/>
      <c r="E19" s="209"/>
      <c r="F19" s="210"/>
      <c r="G19" s="220">
        <f t="shared" si="0"/>
        <v>781.7176226603508</v>
      </c>
      <c r="H19" s="220"/>
      <c r="I19" s="220">
        <f t="shared" si="1"/>
        <v>1172.5764339905261</v>
      </c>
      <c r="J19" s="217" t="str">
        <f t="shared" si="2"/>
        <v>Dentro de banda</v>
      </c>
      <c r="K19" s="218">
        <f t="shared" si="3"/>
        <v>0.94151644873405316</v>
      </c>
    </row>
    <row r="20" spans="1:11" s="206" customFormat="1" ht="19" customHeight="1">
      <c r="A20" s="208"/>
      <c r="B20" s="209"/>
      <c r="C20" s="209"/>
      <c r="D20" s="209"/>
      <c r="E20" s="209"/>
      <c r="F20" s="210"/>
      <c r="G20" s="220">
        <f t="shared" si="0"/>
        <v>781.7176226603508</v>
      </c>
      <c r="H20" s="220"/>
      <c r="I20" s="220">
        <f t="shared" si="1"/>
        <v>1172.5764339905261</v>
      </c>
      <c r="J20" s="217" t="str">
        <f t="shared" si="2"/>
        <v>Dentro de banda</v>
      </c>
      <c r="K20" s="218">
        <f t="shared" si="3"/>
        <v>0.91081482540576875</v>
      </c>
    </row>
    <row r="21" spans="1:11" s="206" customFormat="1" ht="19" customHeight="1">
      <c r="A21" s="208"/>
      <c r="B21" s="209"/>
      <c r="C21" s="209"/>
      <c r="D21" s="209"/>
      <c r="E21" s="209"/>
      <c r="F21" s="210"/>
      <c r="G21" s="220">
        <f t="shared" si="0"/>
        <v>781.7176226603508</v>
      </c>
      <c r="H21" s="220"/>
      <c r="I21" s="220">
        <f t="shared" si="1"/>
        <v>1172.5764339905261</v>
      </c>
      <c r="J21" s="217" t="str">
        <f t="shared" si="2"/>
        <v>Encima de banda</v>
      </c>
      <c r="K21" s="218">
        <f t="shared" si="3"/>
        <v>1.2485326820168965</v>
      </c>
    </row>
    <row r="22" spans="1:11" s="206" customFormat="1" ht="19" customHeight="1">
      <c r="A22" s="208"/>
      <c r="B22" s="209"/>
      <c r="C22" s="209"/>
      <c r="D22" s="209"/>
      <c r="E22" s="209"/>
      <c r="F22" s="210"/>
      <c r="G22" s="220">
        <f t="shared" si="0"/>
        <v>781.7176226603508</v>
      </c>
      <c r="H22" s="220"/>
      <c r="I22" s="220">
        <f t="shared" si="1"/>
        <v>1172.5764339905261</v>
      </c>
      <c r="J22" s="217" t="str">
        <f t="shared" si="2"/>
        <v>Encima de banda</v>
      </c>
      <c r="K22" s="218">
        <f t="shared" si="3"/>
        <v>1.3201698031162266</v>
      </c>
    </row>
    <row r="23" spans="1:11" s="206" customFormat="1" ht="19" customHeight="1">
      <c r="A23" s="208"/>
      <c r="B23" s="209"/>
      <c r="C23" s="209"/>
      <c r="D23" s="209"/>
      <c r="E23" s="209"/>
      <c r="F23" s="210"/>
      <c r="G23" s="220">
        <f t="shared" si="0"/>
        <v>781.7176226603508</v>
      </c>
      <c r="H23" s="220"/>
      <c r="I23" s="220">
        <f t="shared" si="1"/>
        <v>1172.5764339905261</v>
      </c>
      <c r="J23" s="217" t="str">
        <f t="shared" si="2"/>
        <v>Debajo de banda</v>
      </c>
      <c r="K23" s="218">
        <f t="shared" si="3"/>
        <v>0.71841798588185357</v>
      </c>
    </row>
    <row r="24" spans="1:11" s="206" customFormat="1" ht="19" customHeight="1">
      <c r="A24" s="208"/>
      <c r="B24" s="209"/>
      <c r="C24" s="209"/>
      <c r="D24" s="209"/>
      <c r="E24" s="209"/>
      <c r="F24" s="210"/>
      <c r="G24" s="220">
        <f t="shared" si="0"/>
        <v>781.7176226603508</v>
      </c>
      <c r="H24" s="220"/>
      <c r="I24" s="220">
        <f t="shared" si="1"/>
        <v>1172.5764339905261</v>
      </c>
      <c r="J24" s="217" t="str">
        <f t="shared" si="2"/>
        <v>Encima de banda</v>
      </c>
      <c r="K24" s="218">
        <f t="shared" si="3"/>
        <v>1.2485326820168965</v>
      </c>
    </row>
    <row r="25" spans="1:11" s="206" customFormat="1" ht="19" customHeight="1">
      <c r="A25" s="208"/>
      <c r="B25" s="209"/>
      <c r="C25" s="209"/>
      <c r="D25" s="209"/>
      <c r="E25" s="209"/>
      <c r="F25" s="210"/>
      <c r="G25" s="220">
        <f t="shared" si="0"/>
        <v>781.7176226603508</v>
      </c>
      <c r="H25" s="220"/>
      <c r="I25" s="220">
        <f t="shared" si="1"/>
        <v>1172.5764339905261</v>
      </c>
      <c r="J25" s="217" t="str">
        <f t="shared" si="2"/>
        <v>Debajo de banda</v>
      </c>
      <c r="K25" s="218">
        <f t="shared" si="3"/>
        <v>0.75525993387579482</v>
      </c>
    </row>
    <row r="26" spans="1:11" s="206" customFormat="1" ht="19" customHeight="1">
      <c r="A26" s="208"/>
      <c r="B26" s="209"/>
      <c r="C26" s="209"/>
      <c r="D26" s="209"/>
      <c r="E26" s="209"/>
      <c r="F26" s="210"/>
      <c r="G26" s="220">
        <f t="shared" si="0"/>
        <v>631.80245668664872</v>
      </c>
      <c r="H26" s="220"/>
      <c r="I26" s="220">
        <f t="shared" si="1"/>
        <v>947.70368502997292</v>
      </c>
      <c r="J26" s="217" t="str">
        <f t="shared" si="2"/>
        <v>Dentro de banda</v>
      </c>
      <c r="K26" s="218">
        <f t="shared" si="3"/>
        <v>0.81037988152985863</v>
      </c>
    </row>
    <row r="27" spans="1:11" s="206" customFormat="1" ht="19" customHeight="1">
      <c r="A27" s="208"/>
      <c r="B27" s="209"/>
      <c r="C27" s="209"/>
      <c r="D27" s="209"/>
      <c r="E27" s="209"/>
      <c r="F27" s="210"/>
      <c r="G27" s="220">
        <f t="shared" si="0"/>
        <v>631.80245668664872</v>
      </c>
      <c r="H27" s="220"/>
      <c r="I27" s="220">
        <f t="shared" si="1"/>
        <v>947.70368502997292</v>
      </c>
      <c r="J27" s="217" t="str">
        <f t="shared" si="2"/>
        <v>Encima de banda</v>
      </c>
      <c r="K27" s="218">
        <f t="shared" si="3"/>
        <v>1.2535563792415001</v>
      </c>
    </row>
    <row r="28" spans="1:11" s="206" customFormat="1" ht="19" customHeight="1">
      <c r="A28" s="208"/>
      <c r="B28" s="209"/>
      <c r="C28" s="209"/>
      <c r="D28" s="209"/>
      <c r="E28" s="209"/>
      <c r="F28" s="210"/>
      <c r="G28" s="220">
        <f t="shared" si="0"/>
        <v>631.80245668664872</v>
      </c>
      <c r="H28" s="220"/>
      <c r="I28" s="220">
        <f t="shared" si="1"/>
        <v>947.70368502997292</v>
      </c>
      <c r="J28" s="217" t="str">
        <f t="shared" si="2"/>
        <v>Debajo de banda</v>
      </c>
      <c r="K28" s="218">
        <f t="shared" si="3"/>
        <v>0.55713616855177783</v>
      </c>
    </row>
    <row r="29" spans="1:11" s="206" customFormat="1" ht="19" customHeight="1">
      <c r="A29" s="208"/>
      <c r="B29" s="209"/>
      <c r="C29" s="209"/>
      <c r="D29" s="209"/>
      <c r="E29" s="209"/>
      <c r="F29" s="210"/>
      <c r="G29" s="220">
        <f t="shared" si="0"/>
        <v>528.8778913326081</v>
      </c>
      <c r="H29" s="220"/>
      <c r="I29" s="220">
        <f t="shared" si="1"/>
        <v>793.31683699891221</v>
      </c>
      <c r="J29" s="217" t="str">
        <f t="shared" si="2"/>
        <v>Dentro de banda</v>
      </c>
      <c r="K29" s="218">
        <f t="shared" si="3"/>
        <v>1.1496037364466658</v>
      </c>
    </row>
    <row r="30" spans="1:11" s="206" customFormat="1" ht="19" customHeight="1">
      <c r="A30" s="208"/>
      <c r="B30" s="209"/>
      <c r="C30" s="209"/>
      <c r="D30" s="209"/>
      <c r="E30" s="209"/>
      <c r="F30" s="210"/>
      <c r="G30" s="220">
        <f t="shared" si="0"/>
        <v>448.48825838611378</v>
      </c>
      <c r="H30" s="220"/>
      <c r="I30" s="220">
        <f t="shared" si="1"/>
        <v>672.73238757917056</v>
      </c>
      <c r="J30" s="217" t="str">
        <f t="shared" si="2"/>
        <v>Dentro de banda</v>
      </c>
      <c r="K30" s="218">
        <f t="shared" si="3"/>
        <v>1.1416129417577918</v>
      </c>
    </row>
    <row r="31" spans="1:11" s="206" customFormat="1" ht="19" customHeight="1">
      <c r="A31" s="208"/>
      <c r="B31" s="209"/>
      <c r="C31" s="209"/>
      <c r="D31" s="209"/>
      <c r="E31" s="209"/>
      <c r="F31" s="210"/>
      <c r="G31" s="220">
        <f t="shared" si="0"/>
        <v>448.48825838611378</v>
      </c>
      <c r="H31" s="220"/>
      <c r="I31" s="220">
        <f t="shared" si="1"/>
        <v>672.73238757917056</v>
      </c>
      <c r="J31" s="217" t="str">
        <f t="shared" si="2"/>
        <v>Dentro de banda</v>
      </c>
      <c r="K31" s="218">
        <f t="shared" si="3"/>
        <v>0.97393854093711618</v>
      </c>
    </row>
    <row r="32" spans="1:11" s="206" customFormat="1" ht="19" customHeight="1">
      <c r="A32" s="208"/>
      <c r="B32" s="209"/>
      <c r="C32" s="209"/>
      <c r="D32" s="209"/>
      <c r="E32" s="209"/>
      <c r="F32" s="210"/>
      <c r="G32" s="220">
        <f t="shared" si="0"/>
        <v>448.48825838611378</v>
      </c>
      <c r="H32" s="220"/>
      <c r="I32" s="220">
        <f t="shared" si="1"/>
        <v>672.73238757917056</v>
      </c>
      <c r="J32" s="217" t="str">
        <f t="shared" si="2"/>
        <v>Debajo de banda</v>
      </c>
      <c r="K32" s="218">
        <f t="shared" si="3"/>
        <v>0.60648187530882691</v>
      </c>
    </row>
    <row r="33" spans="1:11" s="206" customFormat="1" ht="19" customHeight="1">
      <c r="A33" s="208"/>
      <c r="B33" s="209"/>
      <c r="C33" s="209"/>
      <c r="D33" s="209"/>
      <c r="E33" s="209"/>
      <c r="F33" s="210"/>
      <c r="G33" s="220">
        <f t="shared" si="0"/>
        <v>448.48825838611378</v>
      </c>
      <c r="H33" s="220"/>
      <c r="I33" s="220">
        <f t="shared" si="1"/>
        <v>672.73238757917056</v>
      </c>
      <c r="J33" s="217" t="str">
        <f t="shared" si="2"/>
        <v>Debajo de banda</v>
      </c>
      <c r="K33" s="218">
        <f t="shared" si="3"/>
        <v>0.42810485315917196</v>
      </c>
    </row>
    <row r="34" spans="1:11" s="206" customFormat="1" ht="19" customHeight="1">
      <c r="A34" s="208"/>
      <c r="B34" s="209"/>
      <c r="C34" s="209"/>
      <c r="D34" s="209"/>
      <c r="E34" s="209"/>
      <c r="F34" s="210"/>
      <c r="G34" s="220">
        <f t="shared" si="0"/>
        <v>377.14559499231694</v>
      </c>
      <c r="H34" s="220"/>
      <c r="I34" s="220">
        <f t="shared" si="1"/>
        <v>565.71839248847539</v>
      </c>
      <c r="J34" s="217" t="str">
        <f t="shared" si="2"/>
        <v>Encima de banda</v>
      </c>
      <c r="K34" s="218">
        <f t="shared" si="3"/>
        <v>2.2060445913916857</v>
      </c>
    </row>
    <row r="35" spans="1:11" s="206" customFormat="1" ht="19" customHeight="1">
      <c r="A35" s="208"/>
      <c r="B35" s="209"/>
      <c r="C35" s="209"/>
      <c r="D35" s="209"/>
      <c r="E35" s="209"/>
      <c r="F35" s="210"/>
      <c r="G35" s="220">
        <f t="shared" si="0"/>
        <v>377.14559499231694</v>
      </c>
      <c r="H35" s="220"/>
      <c r="I35" s="220">
        <f t="shared" si="1"/>
        <v>565.71839248847539</v>
      </c>
      <c r="J35" s="217" t="str">
        <f t="shared" si="2"/>
        <v>Debajo de banda</v>
      </c>
      <c r="K35" s="218">
        <f t="shared" si="3"/>
        <v>0.72120688564728186</v>
      </c>
    </row>
    <row r="36" spans="1:11" s="206" customFormat="1" ht="19" customHeight="1">
      <c r="A36" s="208"/>
      <c r="B36" s="209"/>
      <c r="C36" s="209"/>
      <c r="D36" s="209"/>
      <c r="E36" s="209"/>
      <c r="F36" s="210"/>
      <c r="G36" s="220">
        <f t="shared" si="0"/>
        <v>377.14559499231694</v>
      </c>
      <c r="H36" s="220"/>
      <c r="I36" s="220">
        <f t="shared" si="1"/>
        <v>565.71839248847539</v>
      </c>
      <c r="J36" s="217" t="str">
        <f t="shared" si="2"/>
        <v>Dentro de banda</v>
      </c>
      <c r="K36" s="218">
        <f t="shared" si="3"/>
        <v>0.84847868899680223</v>
      </c>
    </row>
    <row r="37" spans="1:11" s="206" customFormat="1" ht="19" customHeight="1">
      <c r="A37" s="208"/>
      <c r="B37" s="209"/>
      <c r="C37" s="209"/>
      <c r="D37" s="209"/>
      <c r="E37" s="209"/>
      <c r="F37" s="210"/>
      <c r="G37" s="220">
        <f t="shared" si="0"/>
        <v>312.32964365361408</v>
      </c>
      <c r="H37" s="220"/>
      <c r="I37" s="220">
        <f t="shared" si="1"/>
        <v>468.49446548042101</v>
      </c>
      <c r="J37" s="217" t="str">
        <f t="shared" si="2"/>
        <v>Dentro de banda</v>
      </c>
      <c r="K37" s="218">
        <f t="shared" si="3"/>
        <v>1.1782423073748536</v>
      </c>
    </row>
    <row r="38" spans="1:11" s="206" customFormat="1" ht="19" customHeight="1">
      <c r="A38" s="208"/>
      <c r="B38" s="209"/>
      <c r="C38" s="209"/>
      <c r="D38" s="209"/>
      <c r="E38" s="209"/>
      <c r="F38" s="210"/>
      <c r="G38" s="220">
        <f t="shared" si="0"/>
        <v>312.32964365361408</v>
      </c>
      <c r="H38" s="220"/>
      <c r="I38" s="220">
        <f t="shared" si="1"/>
        <v>468.49446548042101</v>
      </c>
      <c r="J38" s="217" t="str">
        <f t="shared" si="2"/>
        <v>Dentro de banda</v>
      </c>
      <c r="K38" s="218">
        <f t="shared" si="3"/>
        <v>0.89648871213304082</v>
      </c>
    </row>
    <row r="39" spans="1:11" s="206" customFormat="1" ht="19" customHeight="1">
      <c r="A39" s="208"/>
      <c r="B39" s="209"/>
      <c r="C39" s="209"/>
      <c r="D39" s="209"/>
      <c r="E39" s="209"/>
      <c r="F39" s="210"/>
      <c r="G39" s="220">
        <f t="shared" si="0"/>
        <v>262.4878522296749</v>
      </c>
      <c r="H39" s="220"/>
      <c r="I39" s="220">
        <f t="shared" si="1"/>
        <v>393.73177834451235</v>
      </c>
      <c r="J39" s="217" t="str">
        <f t="shared" si="2"/>
        <v>Debajo de banda</v>
      </c>
      <c r="K39" s="218">
        <f t="shared" si="3"/>
        <v>0.73146242147618112</v>
      </c>
    </row>
    <row r="40" spans="1:11" s="206" customFormat="1" ht="19" customHeight="1">
      <c r="A40" s="208"/>
      <c r="B40" s="209"/>
      <c r="C40" s="209"/>
      <c r="D40" s="209"/>
      <c r="E40" s="209"/>
      <c r="F40" s="210"/>
      <c r="G40" s="220">
        <f t="shared" si="0"/>
        <v>247.03537393741101</v>
      </c>
      <c r="H40" s="220"/>
      <c r="I40" s="220">
        <f t="shared" si="1"/>
        <v>370.55306090611646</v>
      </c>
      <c r="J40" s="217" t="str">
        <f t="shared" si="2"/>
        <v>Encima de banda</v>
      </c>
      <c r="K40" s="218">
        <f t="shared" si="3"/>
        <v>1.4702347854523075</v>
      </c>
    </row>
    <row r="41" spans="1:11" s="206" customFormat="1" ht="19" customHeight="1">
      <c r="A41" s="208"/>
      <c r="B41" s="209"/>
      <c r="C41" s="209"/>
      <c r="D41" s="209"/>
      <c r="E41" s="209"/>
      <c r="F41" s="210"/>
      <c r="G41" s="220">
        <f t="shared" si="0"/>
        <v>247.03537393741101</v>
      </c>
      <c r="H41" s="220"/>
      <c r="I41" s="220">
        <f t="shared" si="1"/>
        <v>370.55306090611646</v>
      </c>
      <c r="J41" s="217" t="str">
        <f t="shared" si="2"/>
        <v>Encima de banda</v>
      </c>
      <c r="K41" s="218">
        <f t="shared" si="3"/>
        <v>1.4702347854523075</v>
      </c>
    </row>
    <row r="42" spans="1:11" s="206" customFormat="1" ht="19" customHeight="1">
      <c r="A42" s="208"/>
      <c r="B42" s="209"/>
      <c r="C42" s="209"/>
      <c r="D42" s="209"/>
      <c r="E42" s="209"/>
      <c r="F42" s="210"/>
      <c r="G42" s="220">
        <f t="shared" si="0"/>
        <v>247.03537393741101</v>
      </c>
      <c r="H42" s="220"/>
      <c r="I42" s="220">
        <f t="shared" si="1"/>
        <v>370.55306090611646</v>
      </c>
      <c r="J42" s="217" t="str">
        <f t="shared" si="2"/>
        <v>Debajo de banda</v>
      </c>
      <c r="K42" s="218">
        <f t="shared" si="3"/>
        <v>0.12953610444513722</v>
      </c>
    </row>
    <row r="43" spans="1:11" s="206" customFormat="1" ht="19" customHeight="1">
      <c r="A43" s="208"/>
      <c r="B43" s="209"/>
      <c r="C43" s="209"/>
      <c r="D43" s="209"/>
      <c r="E43" s="209"/>
      <c r="F43" s="210"/>
      <c r="G43" s="220" t="str">
        <f t="shared" si="0"/>
        <v/>
      </c>
      <c r="H43" s="220"/>
      <c r="I43" s="220" t="str">
        <f t="shared" si="1"/>
        <v/>
      </c>
      <c r="J43" s="217" t="str">
        <f t="shared" si="2"/>
        <v/>
      </c>
      <c r="K43" s="218" t="str">
        <f t="shared" si="3"/>
        <v/>
      </c>
    </row>
    <row r="44" spans="1:11" s="206" customFormat="1" ht="19" customHeight="1">
      <c r="A44" s="208"/>
      <c r="B44" s="209"/>
      <c r="C44" s="209"/>
      <c r="D44" s="209"/>
      <c r="E44" s="209"/>
      <c r="F44" s="210"/>
      <c r="G44" s="220" t="str">
        <f t="shared" si="0"/>
        <v/>
      </c>
      <c r="H44" s="220"/>
      <c r="I44" s="220" t="str">
        <f t="shared" si="1"/>
        <v/>
      </c>
      <c r="J44" s="217" t="str">
        <f t="shared" si="2"/>
        <v/>
      </c>
      <c r="K44" s="218" t="str">
        <f t="shared" si="3"/>
        <v/>
      </c>
    </row>
    <row r="45" spans="1:11" s="206" customFormat="1" ht="19" customHeight="1">
      <c r="A45" s="208"/>
      <c r="B45" s="209"/>
      <c r="C45" s="209"/>
      <c r="D45" s="209"/>
      <c r="E45" s="209"/>
      <c r="F45" s="210"/>
      <c r="G45" s="220" t="str">
        <f t="shared" si="0"/>
        <v/>
      </c>
      <c r="H45" s="220"/>
      <c r="I45" s="220" t="str">
        <f t="shared" si="1"/>
        <v/>
      </c>
      <c r="J45" s="217" t="str">
        <f t="shared" si="2"/>
        <v/>
      </c>
      <c r="K45" s="218" t="str">
        <f t="shared" si="3"/>
        <v/>
      </c>
    </row>
    <row r="46" spans="1:11" s="206" customFormat="1" ht="19" customHeight="1">
      <c r="A46" s="208"/>
      <c r="B46" s="209"/>
      <c r="C46" s="209"/>
      <c r="D46" s="209"/>
      <c r="E46" s="209"/>
      <c r="F46" s="210"/>
      <c r="G46" s="220" t="str">
        <f t="shared" si="0"/>
        <v/>
      </c>
      <c r="H46" s="220"/>
      <c r="I46" s="220" t="str">
        <f t="shared" si="1"/>
        <v/>
      </c>
      <c r="J46" s="217" t="str">
        <f t="shared" si="2"/>
        <v/>
      </c>
      <c r="K46" s="218" t="str">
        <f t="shared" si="3"/>
        <v/>
      </c>
    </row>
    <row r="47" spans="1:11" s="206" customFormat="1" ht="19" customHeight="1">
      <c r="A47" s="208"/>
      <c r="B47" s="209"/>
      <c r="C47" s="209"/>
      <c r="D47" s="209"/>
      <c r="E47" s="209"/>
      <c r="F47" s="210"/>
      <c r="G47" s="220" t="str">
        <f t="shared" si="0"/>
        <v/>
      </c>
      <c r="H47" s="220"/>
      <c r="I47" s="220" t="str">
        <f t="shared" si="1"/>
        <v/>
      </c>
      <c r="J47" s="217" t="str">
        <f t="shared" si="2"/>
        <v/>
      </c>
      <c r="K47" s="218" t="str">
        <f t="shared" si="3"/>
        <v/>
      </c>
    </row>
    <row r="48" spans="1:11" s="206" customFormat="1" ht="19" customHeight="1">
      <c r="A48" s="208"/>
      <c r="B48" s="209"/>
      <c r="C48" s="209"/>
      <c r="D48" s="209"/>
      <c r="E48" s="209"/>
      <c r="F48" s="210"/>
      <c r="G48" s="220" t="str">
        <f t="shared" si="0"/>
        <v/>
      </c>
      <c r="H48" s="220"/>
      <c r="I48" s="220" t="str">
        <f t="shared" si="1"/>
        <v/>
      </c>
      <c r="J48" s="217" t="str">
        <f t="shared" si="2"/>
        <v/>
      </c>
      <c r="K48" s="218" t="str">
        <f t="shared" si="3"/>
        <v/>
      </c>
    </row>
    <row r="49" spans="1:11" s="206" customFormat="1" ht="19" customHeight="1">
      <c r="A49" s="208"/>
      <c r="B49" s="209"/>
      <c r="C49" s="209"/>
      <c r="D49" s="209"/>
      <c r="E49" s="209"/>
      <c r="F49" s="210"/>
      <c r="G49" s="220" t="str">
        <f t="shared" si="0"/>
        <v/>
      </c>
      <c r="H49" s="220"/>
      <c r="I49" s="220" t="str">
        <f t="shared" si="1"/>
        <v/>
      </c>
      <c r="J49" s="217" t="str">
        <f t="shared" si="2"/>
        <v/>
      </c>
      <c r="K49" s="218" t="str">
        <f t="shared" si="3"/>
        <v/>
      </c>
    </row>
    <row r="50" spans="1:11" s="206" customFormat="1" ht="19" customHeight="1">
      <c r="A50" s="208"/>
      <c r="B50" s="209"/>
      <c r="C50" s="209"/>
      <c r="D50" s="209"/>
      <c r="E50" s="209"/>
      <c r="F50" s="210"/>
      <c r="G50" s="220" t="str">
        <f t="shared" si="0"/>
        <v/>
      </c>
      <c r="H50" s="220"/>
      <c r="I50" s="220" t="str">
        <f t="shared" si="1"/>
        <v/>
      </c>
      <c r="J50" s="217" t="str">
        <f t="shared" si="2"/>
        <v/>
      </c>
      <c r="K50" s="218" t="str">
        <f t="shared" si="3"/>
        <v/>
      </c>
    </row>
    <row r="51" spans="1:11" s="206" customFormat="1" ht="19" customHeight="1">
      <c r="A51" s="208"/>
      <c r="B51" s="209"/>
      <c r="C51" s="209"/>
      <c r="D51" s="209"/>
      <c r="E51" s="209"/>
      <c r="F51" s="210"/>
      <c r="G51" s="220" t="str">
        <f t="shared" si="0"/>
        <v/>
      </c>
      <c r="H51" s="220"/>
      <c r="I51" s="220" t="str">
        <f t="shared" si="1"/>
        <v/>
      </c>
      <c r="J51" s="217" t="str">
        <f t="shared" si="2"/>
        <v/>
      </c>
      <c r="K51" s="218" t="str">
        <f t="shared" si="3"/>
        <v/>
      </c>
    </row>
    <row r="52" spans="1:11" s="206" customFormat="1" ht="19" customHeight="1">
      <c r="A52" s="208"/>
      <c r="B52" s="209"/>
      <c r="C52" s="209"/>
      <c r="D52" s="209"/>
      <c r="E52" s="209"/>
      <c r="F52" s="210"/>
      <c r="G52" s="220" t="str">
        <f t="shared" si="0"/>
        <v/>
      </c>
      <c r="H52" s="220"/>
      <c r="I52" s="220" t="str">
        <f t="shared" si="1"/>
        <v/>
      </c>
      <c r="J52" s="217" t="str">
        <f t="shared" si="2"/>
        <v/>
      </c>
      <c r="K52" s="218" t="str">
        <f t="shared" si="3"/>
        <v/>
      </c>
    </row>
    <row r="53" spans="1:11" s="206" customFormat="1" ht="19" customHeight="1">
      <c r="A53" s="208"/>
      <c r="B53" s="209"/>
      <c r="C53" s="209"/>
      <c r="D53" s="209"/>
      <c r="E53" s="209"/>
      <c r="F53" s="210"/>
      <c r="G53" s="220" t="str">
        <f t="shared" si="0"/>
        <v/>
      </c>
      <c r="H53" s="220"/>
      <c r="I53" s="220" t="str">
        <f t="shared" si="1"/>
        <v/>
      </c>
      <c r="J53" s="217" t="str">
        <f t="shared" si="2"/>
        <v/>
      </c>
      <c r="K53" s="218" t="str">
        <f t="shared" si="3"/>
        <v/>
      </c>
    </row>
    <row r="54" spans="1:11" s="206" customFormat="1" ht="19" customHeight="1">
      <c r="A54" s="208"/>
      <c r="B54" s="209"/>
      <c r="C54" s="209"/>
      <c r="D54" s="209"/>
      <c r="E54" s="209"/>
      <c r="F54" s="210"/>
      <c r="G54" s="220" t="str">
        <f t="shared" si="0"/>
        <v/>
      </c>
      <c r="H54" s="220"/>
      <c r="I54" s="220" t="str">
        <f t="shared" si="1"/>
        <v/>
      </c>
      <c r="J54" s="217" t="str">
        <f t="shared" si="2"/>
        <v/>
      </c>
      <c r="K54" s="218" t="str">
        <f t="shared" si="3"/>
        <v/>
      </c>
    </row>
    <row r="55" spans="1:11" s="206" customFormat="1" ht="19" customHeight="1">
      <c r="A55" s="208"/>
      <c r="B55" s="209"/>
      <c r="C55" s="209"/>
      <c r="D55" s="209"/>
      <c r="E55" s="209"/>
      <c r="F55" s="210"/>
      <c r="G55" s="220" t="str">
        <f t="shared" si="0"/>
        <v/>
      </c>
      <c r="H55" s="220"/>
      <c r="I55" s="220" t="str">
        <f t="shared" si="1"/>
        <v/>
      </c>
      <c r="J55" s="217" t="str">
        <f t="shared" si="2"/>
        <v/>
      </c>
      <c r="K55" s="218" t="str">
        <f t="shared" si="3"/>
        <v/>
      </c>
    </row>
    <row r="56" spans="1:11" s="206" customFormat="1" ht="19" customHeight="1">
      <c r="A56" s="208"/>
      <c r="B56" s="209"/>
      <c r="C56" s="209"/>
      <c r="D56" s="209"/>
      <c r="E56" s="209"/>
      <c r="F56" s="210"/>
      <c r="G56" s="220" t="str">
        <f t="shared" si="0"/>
        <v/>
      </c>
      <c r="H56" s="220"/>
      <c r="I56" s="220" t="str">
        <f t="shared" si="1"/>
        <v/>
      </c>
      <c r="J56" s="217" t="str">
        <f t="shared" si="2"/>
        <v/>
      </c>
      <c r="K56" s="218" t="str">
        <f t="shared" si="3"/>
        <v/>
      </c>
    </row>
    <row r="57" spans="1:11" s="206" customFormat="1" ht="19" customHeight="1">
      <c r="A57" s="208"/>
      <c r="B57" s="209"/>
      <c r="C57" s="209"/>
      <c r="D57" s="209"/>
      <c r="E57" s="209"/>
      <c r="F57" s="210"/>
      <c r="G57" s="220" t="str">
        <f t="shared" si="0"/>
        <v/>
      </c>
      <c r="H57" s="220"/>
      <c r="I57" s="220" t="str">
        <f t="shared" si="1"/>
        <v/>
      </c>
      <c r="J57" s="217" t="str">
        <f t="shared" si="2"/>
        <v/>
      </c>
      <c r="K57" s="218" t="str">
        <f t="shared" si="3"/>
        <v/>
      </c>
    </row>
    <row r="58" spans="1:11" s="206" customFormat="1" ht="19" customHeight="1">
      <c r="A58" s="208"/>
      <c r="B58" s="209"/>
      <c r="C58" s="209"/>
      <c r="D58" s="209"/>
      <c r="E58" s="209"/>
      <c r="F58" s="210"/>
      <c r="G58" s="220" t="str">
        <f t="shared" si="0"/>
        <v/>
      </c>
      <c r="H58" s="220"/>
      <c r="I58" s="220" t="str">
        <f t="shared" si="1"/>
        <v/>
      </c>
      <c r="J58" s="217" t="str">
        <f t="shared" si="2"/>
        <v/>
      </c>
      <c r="K58" s="218" t="str">
        <f t="shared" si="3"/>
        <v/>
      </c>
    </row>
    <row r="59" spans="1:11" s="206" customFormat="1" ht="19" customHeight="1">
      <c r="A59" s="208"/>
      <c r="B59" s="209"/>
      <c r="C59" s="209"/>
      <c r="D59" s="209"/>
      <c r="E59" s="209"/>
      <c r="F59" s="210"/>
      <c r="G59" s="220" t="str">
        <f t="shared" si="0"/>
        <v/>
      </c>
      <c r="H59" s="220"/>
      <c r="I59" s="220" t="str">
        <f t="shared" si="1"/>
        <v/>
      </c>
      <c r="J59" s="217" t="str">
        <f t="shared" si="2"/>
        <v/>
      </c>
      <c r="K59" s="218" t="str">
        <f t="shared" si="3"/>
        <v/>
      </c>
    </row>
    <row r="60" spans="1:11" s="206" customFormat="1" ht="19" customHeight="1">
      <c r="A60" s="208"/>
      <c r="B60" s="209"/>
      <c r="C60" s="209"/>
      <c r="D60" s="209"/>
      <c r="E60" s="209"/>
      <c r="F60" s="210"/>
      <c r="G60" s="220" t="str">
        <f t="shared" si="0"/>
        <v/>
      </c>
      <c r="H60" s="220"/>
      <c r="I60" s="220" t="str">
        <f t="shared" si="1"/>
        <v/>
      </c>
      <c r="J60" s="217" t="str">
        <f t="shared" si="2"/>
        <v/>
      </c>
      <c r="K60" s="218" t="str">
        <f t="shared" si="3"/>
        <v/>
      </c>
    </row>
    <row r="61" spans="1:11" s="206" customFormat="1" ht="19" customHeight="1">
      <c r="A61" s="208"/>
      <c r="B61" s="209"/>
      <c r="C61" s="209"/>
      <c r="D61" s="209"/>
      <c r="E61" s="209"/>
      <c r="F61" s="210"/>
      <c r="G61" s="220" t="str">
        <f t="shared" si="0"/>
        <v/>
      </c>
      <c r="H61" s="220"/>
      <c r="I61" s="220" t="str">
        <f t="shared" si="1"/>
        <v/>
      </c>
      <c r="J61" s="217" t="str">
        <f t="shared" si="2"/>
        <v/>
      </c>
      <c r="K61" s="218" t="str">
        <f t="shared" si="3"/>
        <v/>
      </c>
    </row>
    <row r="62" spans="1:11" s="206" customFormat="1" ht="19" customHeight="1">
      <c r="A62" s="208"/>
      <c r="B62" s="209"/>
      <c r="C62" s="209"/>
      <c r="D62" s="209"/>
      <c r="E62" s="209"/>
      <c r="F62" s="210"/>
      <c r="G62" s="220" t="str">
        <f t="shared" si="0"/>
        <v/>
      </c>
      <c r="H62" s="220"/>
      <c r="I62" s="220" t="str">
        <f t="shared" si="1"/>
        <v/>
      </c>
      <c r="J62" s="217" t="str">
        <f t="shared" si="2"/>
        <v/>
      </c>
      <c r="K62" s="218" t="str">
        <f t="shared" si="3"/>
        <v/>
      </c>
    </row>
    <row r="63" spans="1:11" s="206" customFormat="1" ht="19" customHeight="1">
      <c r="A63" s="208"/>
      <c r="B63" s="209"/>
      <c r="C63" s="209"/>
      <c r="D63" s="209"/>
      <c r="E63" s="209"/>
      <c r="F63" s="210"/>
      <c r="G63" s="220" t="str">
        <f t="shared" si="0"/>
        <v/>
      </c>
      <c r="H63" s="220"/>
      <c r="I63" s="220" t="str">
        <f t="shared" si="1"/>
        <v/>
      </c>
      <c r="J63" s="217" t="str">
        <f t="shared" si="2"/>
        <v/>
      </c>
      <c r="K63" s="218" t="str">
        <f t="shared" si="3"/>
        <v/>
      </c>
    </row>
    <row r="64" spans="1:11" s="206" customFormat="1" ht="19" customHeight="1">
      <c r="A64" s="208"/>
      <c r="B64" s="209"/>
      <c r="C64" s="209"/>
      <c r="D64" s="209"/>
      <c r="E64" s="209"/>
      <c r="F64" s="210"/>
      <c r="G64" s="220" t="str">
        <f t="shared" si="0"/>
        <v/>
      </c>
      <c r="H64" s="220"/>
      <c r="I64" s="220" t="str">
        <f t="shared" si="1"/>
        <v/>
      </c>
      <c r="J64" s="217" t="str">
        <f t="shared" si="2"/>
        <v/>
      </c>
      <c r="K64" s="218" t="str">
        <f t="shared" si="3"/>
        <v/>
      </c>
    </row>
    <row r="65" spans="1:13" s="206" customFormat="1" ht="19" customHeight="1">
      <c r="A65" s="208"/>
      <c r="B65" s="209"/>
      <c r="C65" s="209"/>
      <c r="D65" s="209"/>
      <c r="E65" s="209"/>
      <c r="F65" s="210"/>
      <c r="G65" s="220" t="str">
        <f t="shared" si="0"/>
        <v/>
      </c>
      <c r="H65" s="220"/>
      <c r="I65" s="220" t="str">
        <f t="shared" si="1"/>
        <v/>
      </c>
      <c r="J65" s="217" t="str">
        <f t="shared" si="2"/>
        <v/>
      </c>
      <c r="K65" s="218" t="str">
        <f t="shared" si="3"/>
        <v/>
      </c>
    </row>
    <row r="66" spans="1:13" s="206" customFormat="1" ht="19" customHeight="1">
      <c r="A66" s="208"/>
      <c r="B66" s="209"/>
      <c r="C66" s="209"/>
      <c r="D66" s="209"/>
      <c r="E66" s="209"/>
      <c r="F66" s="210"/>
      <c r="G66" s="220" t="str">
        <f t="shared" si="0"/>
        <v/>
      </c>
      <c r="H66" s="220"/>
      <c r="I66" s="220" t="str">
        <f t="shared" si="1"/>
        <v/>
      </c>
      <c r="J66" s="217" t="str">
        <f t="shared" si="2"/>
        <v/>
      </c>
      <c r="K66" s="218" t="str">
        <f t="shared" si="3"/>
        <v/>
      </c>
    </row>
    <row r="67" spans="1:13" s="206" customFormat="1" ht="19" customHeight="1">
      <c r="A67" s="208"/>
      <c r="B67" s="209"/>
      <c r="C67" s="209"/>
      <c r="D67" s="209"/>
      <c r="E67" s="209"/>
      <c r="F67" s="210"/>
      <c r="G67" s="220" t="str">
        <f t="shared" si="0"/>
        <v/>
      </c>
      <c r="H67" s="220"/>
      <c r="I67" s="220" t="str">
        <f t="shared" si="1"/>
        <v/>
      </c>
      <c r="J67" s="217" t="str">
        <f t="shared" si="2"/>
        <v/>
      </c>
      <c r="K67" s="218" t="str">
        <f t="shared" si="3"/>
        <v/>
      </c>
    </row>
    <row r="68" spans="1:13" s="206" customFormat="1" ht="19" customHeight="1">
      <c r="A68" s="208"/>
      <c r="B68" s="209"/>
      <c r="C68" s="209"/>
      <c r="D68" s="209"/>
      <c r="E68" s="209"/>
      <c r="F68" s="210"/>
      <c r="G68" s="220" t="str">
        <f t="shared" si="0"/>
        <v/>
      </c>
      <c r="H68" s="220"/>
      <c r="I68" s="220" t="str">
        <f t="shared" si="1"/>
        <v/>
      </c>
      <c r="J68" s="217" t="str">
        <f t="shared" si="2"/>
        <v/>
      </c>
      <c r="K68" s="218" t="str">
        <f t="shared" si="3"/>
        <v/>
      </c>
      <c r="M68" s="221"/>
    </row>
    <row r="69" spans="1:13" s="206" customFormat="1" ht="19" customHeight="1">
      <c r="A69" s="208"/>
      <c r="B69" s="209"/>
      <c r="C69" s="209"/>
      <c r="D69" s="209"/>
      <c r="E69" s="209"/>
      <c r="F69" s="210"/>
      <c r="G69" s="220" t="str">
        <f t="shared" si="0"/>
        <v/>
      </c>
      <c r="H69" s="220"/>
      <c r="I69" s="220" t="str">
        <f t="shared" si="1"/>
        <v/>
      </c>
      <c r="J69" s="217" t="str">
        <f t="shared" si="2"/>
        <v/>
      </c>
      <c r="K69" s="218" t="str">
        <f t="shared" si="3"/>
        <v/>
      </c>
    </row>
    <row r="70" spans="1:13" s="206" customFormat="1" ht="19" customHeight="1">
      <c r="A70" s="208"/>
      <c r="B70" s="209"/>
      <c r="C70" s="209"/>
      <c r="D70" s="209"/>
      <c r="E70" s="209"/>
      <c r="F70" s="210"/>
      <c r="G70" s="220" t="str">
        <f t="shared" si="0"/>
        <v/>
      </c>
      <c r="H70" s="220"/>
      <c r="I70" s="220" t="str">
        <f t="shared" si="1"/>
        <v/>
      </c>
      <c r="J70" s="217" t="str">
        <f t="shared" si="2"/>
        <v/>
      </c>
      <c r="K70" s="218" t="str">
        <f t="shared" si="3"/>
        <v/>
      </c>
    </row>
    <row r="71" spans="1:13" s="206" customFormat="1" ht="19" customHeight="1">
      <c r="A71" s="208"/>
      <c r="B71" s="209"/>
      <c r="C71" s="209"/>
      <c r="D71" s="209"/>
      <c r="E71" s="209"/>
      <c r="F71" s="210"/>
      <c r="G71" s="220" t="str">
        <f t="shared" si="0"/>
        <v/>
      </c>
      <c r="H71" s="220"/>
      <c r="I71" s="220" t="str">
        <f t="shared" si="1"/>
        <v/>
      </c>
      <c r="J71" s="217" t="str">
        <f t="shared" si="2"/>
        <v/>
      </c>
      <c r="K71" s="218" t="str">
        <f t="shared" si="3"/>
        <v/>
      </c>
    </row>
    <row r="72" spans="1:13" s="206" customFormat="1" ht="19" customHeight="1">
      <c r="A72" s="208"/>
      <c r="B72" s="209"/>
      <c r="C72" s="209"/>
      <c r="D72" s="209"/>
      <c r="E72" s="209"/>
      <c r="F72" s="210"/>
      <c r="G72" s="220" t="str">
        <f t="shared" si="0"/>
        <v/>
      </c>
      <c r="H72" s="220"/>
      <c r="I72" s="220" t="str">
        <f t="shared" si="1"/>
        <v/>
      </c>
      <c r="J72" s="217" t="str">
        <f t="shared" si="2"/>
        <v/>
      </c>
      <c r="K72" s="218" t="str">
        <f t="shared" si="3"/>
        <v/>
      </c>
    </row>
    <row r="73" spans="1:13" s="206" customFormat="1" ht="19" customHeight="1">
      <c r="A73" s="208"/>
      <c r="B73" s="209"/>
      <c r="C73" s="209"/>
      <c r="D73" s="209"/>
      <c r="E73" s="209"/>
      <c r="F73" s="210"/>
      <c r="G73" s="220" t="str">
        <f t="shared" si="0"/>
        <v/>
      </c>
      <c r="H73" s="220"/>
      <c r="I73" s="220" t="str">
        <f t="shared" si="1"/>
        <v/>
      </c>
      <c r="J73" s="217" t="str">
        <f t="shared" si="2"/>
        <v/>
      </c>
      <c r="K73" s="218" t="str">
        <f t="shared" si="3"/>
        <v/>
      </c>
    </row>
    <row r="74" spans="1:13" s="206" customFormat="1" ht="19" customHeight="1">
      <c r="A74" s="208"/>
      <c r="B74" s="209"/>
      <c r="C74" s="209"/>
      <c r="D74" s="209"/>
      <c r="E74" s="209"/>
      <c r="F74" s="210"/>
      <c r="G74" s="220" t="str">
        <f t="shared" si="0"/>
        <v/>
      </c>
      <c r="H74" s="220"/>
      <c r="I74" s="220" t="str">
        <f t="shared" si="1"/>
        <v/>
      </c>
      <c r="J74" s="217" t="str">
        <f t="shared" si="2"/>
        <v/>
      </c>
      <c r="K74" s="218" t="str">
        <f t="shared" si="3"/>
        <v/>
      </c>
    </row>
    <row r="75" spans="1:13" s="206" customFormat="1" ht="19" customHeight="1">
      <c r="A75" s="208"/>
      <c r="B75" s="209"/>
      <c r="C75" s="209"/>
      <c r="D75" s="209"/>
      <c r="E75" s="209"/>
      <c r="F75" s="210"/>
      <c r="G75" s="220" t="str">
        <f t="shared" si="0"/>
        <v/>
      </c>
      <c r="H75" s="220"/>
      <c r="I75" s="220" t="str">
        <f t="shared" si="1"/>
        <v/>
      </c>
      <c r="J75" s="217" t="str">
        <f t="shared" si="2"/>
        <v/>
      </c>
      <c r="K75" s="218" t="str">
        <f t="shared" si="3"/>
        <v/>
      </c>
    </row>
    <row r="76" spans="1:13" s="206" customFormat="1" ht="19" customHeight="1">
      <c r="A76" s="208"/>
      <c r="B76" s="209"/>
      <c r="C76" s="209"/>
      <c r="D76" s="209"/>
      <c r="E76" s="209"/>
      <c r="F76" s="210"/>
      <c r="G76" s="220" t="str">
        <f t="shared" ref="G76:G139" si="4">IF($E76="","",$H76*(1-$B$6))</f>
        <v/>
      </c>
      <c r="H76" s="220"/>
      <c r="I76" s="220" t="str">
        <f t="shared" ref="I76:I139" si="5">IF($E76="","",$H76*(1+$B$6))</f>
        <v/>
      </c>
      <c r="J76" s="217" t="str">
        <f t="shared" ref="J76:J139" si="6">IF($E76="","",IF($F76&lt;$G76, "Debajo de banda", IF($F76&gt;$I76, "Encima de banda", "Dentro de banda")))</f>
        <v/>
      </c>
      <c r="K76" s="218" t="str">
        <f t="shared" ref="K76:K139" si="7">IFERROR(IF($E76="","",$F76/$H76),"")</f>
        <v/>
      </c>
    </row>
    <row r="77" spans="1:13" s="206" customFormat="1" ht="19" customHeight="1">
      <c r="A77" s="208"/>
      <c r="B77" s="209"/>
      <c r="C77" s="209"/>
      <c r="D77" s="209"/>
      <c r="E77" s="209"/>
      <c r="F77" s="210"/>
      <c r="G77" s="220" t="str">
        <f t="shared" si="4"/>
        <v/>
      </c>
      <c r="H77" s="220"/>
      <c r="I77" s="220" t="str">
        <f t="shared" si="5"/>
        <v/>
      </c>
      <c r="J77" s="217" t="str">
        <f t="shared" si="6"/>
        <v/>
      </c>
      <c r="K77" s="218" t="str">
        <f t="shared" si="7"/>
        <v/>
      </c>
    </row>
    <row r="78" spans="1:13" s="206" customFormat="1" ht="19" customHeight="1">
      <c r="A78" s="208"/>
      <c r="B78" s="209"/>
      <c r="C78" s="209"/>
      <c r="D78" s="209"/>
      <c r="E78" s="209"/>
      <c r="F78" s="210"/>
      <c r="G78" s="220" t="str">
        <f t="shared" si="4"/>
        <v/>
      </c>
      <c r="H78" s="220"/>
      <c r="I78" s="220" t="str">
        <f t="shared" si="5"/>
        <v/>
      </c>
      <c r="J78" s="217" t="str">
        <f t="shared" si="6"/>
        <v/>
      </c>
      <c r="K78" s="218" t="str">
        <f t="shared" si="7"/>
        <v/>
      </c>
    </row>
    <row r="79" spans="1:13" s="206" customFormat="1" ht="19" customHeight="1">
      <c r="A79" s="208"/>
      <c r="B79" s="209"/>
      <c r="C79" s="209"/>
      <c r="D79" s="209"/>
      <c r="E79" s="209"/>
      <c r="F79" s="210"/>
      <c r="G79" s="220" t="str">
        <f t="shared" si="4"/>
        <v/>
      </c>
      <c r="H79" s="220"/>
      <c r="I79" s="220" t="str">
        <f t="shared" si="5"/>
        <v/>
      </c>
      <c r="J79" s="217" t="str">
        <f t="shared" si="6"/>
        <v/>
      </c>
      <c r="K79" s="218" t="str">
        <f t="shared" si="7"/>
        <v/>
      </c>
    </row>
    <row r="80" spans="1:13" s="206" customFormat="1" ht="19" customHeight="1">
      <c r="A80" s="208"/>
      <c r="B80" s="209"/>
      <c r="C80" s="209"/>
      <c r="D80" s="209"/>
      <c r="E80" s="209"/>
      <c r="F80" s="210"/>
      <c r="G80" s="220" t="str">
        <f t="shared" si="4"/>
        <v/>
      </c>
      <c r="H80" s="220"/>
      <c r="I80" s="220" t="str">
        <f t="shared" si="5"/>
        <v/>
      </c>
      <c r="J80" s="217" t="str">
        <f t="shared" si="6"/>
        <v/>
      </c>
      <c r="K80" s="218" t="str">
        <f t="shared" si="7"/>
        <v/>
      </c>
    </row>
    <row r="81" spans="1:11" s="206" customFormat="1" ht="19" customHeight="1">
      <c r="A81" s="208"/>
      <c r="B81" s="209"/>
      <c r="C81" s="209"/>
      <c r="D81" s="209"/>
      <c r="E81" s="209"/>
      <c r="F81" s="210"/>
      <c r="G81" s="220" t="str">
        <f t="shared" si="4"/>
        <v/>
      </c>
      <c r="H81" s="220"/>
      <c r="I81" s="220" t="str">
        <f t="shared" si="5"/>
        <v/>
      </c>
      <c r="J81" s="217" t="str">
        <f t="shared" si="6"/>
        <v/>
      </c>
      <c r="K81" s="218" t="str">
        <f t="shared" si="7"/>
        <v/>
      </c>
    </row>
    <row r="82" spans="1:11" s="206" customFormat="1" ht="19" customHeight="1">
      <c r="A82" s="208"/>
      <c r="B82" s="209"/>
      <c r="C82" s="209"/>
      <c r="D82" s="209"/>
      <c r="E82" s="209"/>
      <c r="F82" s="210"/>
      <c r="G82" s="220" t="str">
        <f t="shared" si="4"/>
        <v/>
      </c>
      <c r="H82" s="220"/>
      <c r="I82" s="220" t="str">
        <f t="shared" si="5"/>
        <v/>
      </c>
      <c r="J82" s="217" t="str">
        <f t="shared" si="6"/>
        <v/>
      </c>
      <c r="K82" s="218" t="str">
        <f t="shared" si="7"/>
        <v/>
      </c>
    </row>
    <row r="83" spans="1:11" s="206" customFormat="1" ht="19" customHeight="1">
      <c r="A83" s="208"/>
      <c r="B83" s="209"/>
      <c r="C83" s="209"/>
      <c r="D83" s="209"/>
      <c r="E83" s="209"/>
      <c r="F83" s="210"/>
      <c r="G83" s="220" t="str">
        <f t="shared" si="4"/>
        <v/>
      </c>
      <c r="H83" s="220"/>
      <c r="I83" s="220" t="str">
        <f t="shared" si="5"/>
        <v/>
      </c>
      <c r="J83" s="217" t="str">
        <f t="shared" si="6"/>
        <v/>
      </c>
      <c r="K83" s="218" t="str">
        <f t="shared" si="7"/>
        <v/>
      </c>
    </row>
    <row r="84" spans="1:11" s="206" customFormat="1" ht="19" customHeight="1">
      <c r="A84" s="208"/>
      <c r="B84" s="209"/>
      <c r="C84" s="209"/>
      <c r="D84" s="209"/>
      <c r="E84" s="209"/>
      <c r="F84" s="210"/>
      <c r="G84" s="220" t="str">
        <f t="shared" si="4"/>
        <v/>
      </c>
      <c r="H84" s="220"/>
      <c r="I84" s="220" t="str">
        <f t="shared" si="5"/>
        <v/>
      </c>
      <c r="J84" s="217" t="str">
        <f t="shared" si="6"/>
        <v/>
      </c>
      <c r="K84" s="218" t="str">
        <f t="shared" si="7"/>
        <v/>
      </c>
    </row>
    <row r="85" spans="1:11" s="206" customFormat="1" ht="19" customHeight="1">
      <c r="A85" s="208"/>
      <c r="B85" s="209"/>
      <c r="C85" s="209"/>
      <c r="D85" s="209"/>
      <c r="E85" s="209"/>
      <c r="F85" s="210"/>
      <c r="G85" s="220" t="str">
        <f t="shared" si="4"/>
        <v/>
      </c>
      <c r="H85" s="220"/>
      <c r="I85" s="220" t="str">
        <f t="shared" si="5"/>
        <v/>
      </c>
      <c r="J85" s="217" t="str">
        <f t="shared" si="6"/>
        <v/>
      </c>
      <c r="K85" s="218" t="str">
        <f t="shared" si="7"/>
        <v/>
      </c>
    </row>
    <row r="86" spans="1:11" s="206" customFormat="1" ht="19" customHeight="1">
      <c r="A86" s="208"/>
      <c r="B86" s="209"/>
      <c r="C86" s="209"/>
      <c r="D86" s="209"/>
      <c r="E86" s="209"/>
      <c r="F86" s="210"/>
      <c r="G86" s="220" t="str">
        <f t="shared" si="4"/>
        <v/>
      </c>
      <c r="H86" s="220"/>
      <c r="I86" s="220" t="str">
        <f t="shared" si="5"/>
        <v/>
      </c>
      <c r="J86" s="217" t="str">
        <f t="shared" si="6"/>
        <v/>
      </c>
      <c r="K86" s="218" t="str">
        <f t="shared" si="7"/>
        <v/>
      </c>
    </row>
    <row r="87" spans="1:11" s="206" customFormat="1" ht="19" customHeight="1">
      <c r="A87" s="208"/>
      <c r="B87" s="209"/>
      <c r="C87" s="209"/>
      <c r="D87" s="209"/>
      <c r="E87" s="209"/>
      <c r="F87" s="210"/>
      <c r="G87" s="220" t="str">
        <f t="shared" si="4"/>
        <v/>
      </c>
      <c r="H87" s="220"/>
      <c r="I87" s="220" t="str">
        <f t="shared" si="5"/>
        <v/>
      </c>
      <c r="J87" s="217" t="str">
        <f t="shared" si="6"/>
        <v/>
      </c>
      <c r="K87" s="218" t="str">
        <f t="shared" si="7"/>
        <v/>
      </c>
    </row>
    <row r="88" spans="1:11" s="206" customFormat="1" ht="19" customHeight="1">
      <c r="A88" s="208"/>
      <c r="B88" s="209"/>
      <c r="C88" s="209"/>
      <c r="D88" s="209"/>
      <c r="E88" s="209"/>
      <c r="F88" s="210"/>
      <c r="G88" s="220" t="str">
        <f t="shared" si="4"/>
        <v/>
      </c>
      <c r="H88" s="220"/>
      <c r="I88" s="220" t="str">
        <f t="shared" si="5"/>
        <v/>
      </c>
      <c r="J88" s="217" t="str">
        <f t="shared" si="6"/>
        <v/>
      </c>
      <c r="K88" s="218" t="str">
        <f t="shared" si="7"/>
        <v/>
      </c>
    </row>
    <row r="89" spans="1:11" s="206" customFormat="1" ht="19" customHeight="1">
      <c r="A89" s="208"/>
      <c r="B89" s="209"/>
      <c r="C89" s="209"/>
      <c r="D89" s="209"/>
      <c r="E89" s="209"/>
      <c r="F89" s="210"/>
      <c r="G89" s="220" t="str">
        <f t="shared" si="4"/>
        <v/>
      </c>
      <c r="H89" s="220"/>
      <c r="I89" s="220" t="str">
        <f t="shared" si="5"/>
        <v/>
      </c>
      <c r="J89" s="217" t="str">
        <f t="shared" si="6"/>
        <v/>
      </c>
      <c r="K89" s="218" t="str">
        <f t="shared" si="7"/>
        <v/>
      </c>
    </row>
    <row r="90" spans="1:11" s="206" customFormat="1" ht="19" customHeight="1">
      <c r="A90" s="208"/>
      <c r="B90" s="209"/>
      <c r="C90" s="209"/>
      <c r="D90" s="209"/>
      <c r="E90" s="209"/>
      <c r="F90" s="210"/>
      <c r="G90" s="220" t="str">
        <f t="shared" si="4"/>
        <v/>
      </c>
      <c r="H90" s="220"/>
      <c r="I90" s="220" t="str">
        <f t="shared" si="5"/>
        <v/>
      </c>
      <c r="J90" s="217" t="str">
        <f t="shared" si="6"/>
        <v/>
      </c>
      <c r="K90" s="218" t="str">
        <f t="shared" si="7"/>
        <v/>
      </c>
    </row>
    <row r="91" spans="1:11" s="206" customFormat="1" ht="19" customHeight="1">
      <c r="A91" s="208"/>
      <c r="B91" s="209"/>
      <c r="C91" s="209"/>
      <c r="D91" s="209"/>
      <c r="E91" s="209"/>
      <c r="F91" s="210"/>
      <c r="G91" s="220" t="str">
        <f t="shared" si="4"/>
        <v/>
      </c>
      <c r="H91" s="220"/>
      <c r="I91" s="220" t="str">
        <f t="shared" si="5"/>
        <v/>
      </c>
      <c r="J91" s="217" t="str">
        <f t="shared" si="6"/>
        <v/>
      </c>
      <c r="K91" s="218" t="str">
        <f t="shared" si="7"/>
        <v/>
      </c>
    </row>
    <row r="92" spans="1:11" s="206" customFormat="1" ht="19" customHeight="1">
      <c r="A92" s="208"/>
      <c r="B92" s="209"/>
      <c r="C92" s="209"/>
      <c r="D92" s="209"/>
      <c r="E92" s="209"/>
      <c r="F92" s="210"/>
      <c r="G92" s="220" t="str">
        <f t="shared" si="4"/>
        <v/>
      </c>
      <c r="H92" s="220"/>
      <c r="I92" s="220" t="str">
        <f t="shared" si="5"/>
        <v/>
      </c>
      <c r="J92" s="217" t="str">
        <f t="shared" si="6"/>
        <v/>
      </c>
      <c r="K92" s="218" t="str">
        <f t="shared" si="7"/>
        <v/>
      </c>
    </row>
    <row r="93" spans="1:11" s="206" customFormat="1" ht="19" customHeight="1">
      <c r="A93" s="208"/>
      <c r="B93" s="209"/>
      <c r="C93" s="209"/>
      <c r="D93" s="209"/>
      <c r="E93" s="209"/>
      <c r="F93" s="210"/>
      <c r="G93" s="220" t="str">
        <f t="shared" si="4"/>
        <v/>
      </c>
      <c r="H93" s="220"/>
      <c r="I93" s="220" t="str">
        <f t="shared" si="5"/>
        <v/>
      </c>
      <c r="J93" s="217" t="str">
        <f t="shared" si="6"/>
        <v/>
      </c>
      <c r="K93" s="218" t="str">
        <f t="shared" si="7"/>
        <v/>
      </c>
    </row>
    <row r="94" spans="1:11" s="206" customFormat="1" ht="19" customHeight="1">
      <c r="A94" s="208"/>
      <c r="B94" s="209"/>
      <c r="C94" s="209"/>
      <c r="D94" s="209"/>
      <c r="E94" s="209"/>
      <c r="F94" s="210"/>
      <c r="G94" s="220" t="str">
        <f t="shared" si="4"/>
        <v/>
      </c>
      <c r="H94" s="220"/>
      <c r="I94" s="220" t="str">
        <f t="shared" si="5"/>
        <v/>
      </c>
      <c r="J94" s="217" t="str">
        <f t="shared" si="6"/>
        <v/>
      </c>
      <c r="K94" s="218" t="str">
        <f t="shared" si="7"/>
        <v/>
      </c>
    </row>
    <row r="95" spans="1:11" s="206" customFormat="1" ht="19" customHeight="1">
      <c r="A95" s="208"/>
      <c r="B95" s="209"/>
      <c r="C95" s="209"/>
      <c r="D95" s="209"/>
      <c r="E95" s="209"/>
      <c r="F95" s="210"/>
      <c r="G95" s="220" t="str">
        <f t="shared" si="4"/>
        <v/>
      </c>
      <c r="H95" s="220"/>
      <c r="I95" s="220" t="str">
        <f t="shared" si="5"/>
        <v/>
      </c>
      <c r="J95" s="217" t="str">
        <f t="shared" si="6"/>
        <v/>
      </c>
      <c r="K95" s="218" t="str">
        <f t="shared" si="7"/>
        <v/>
      </c>
    </row>
    <row r="96" spans="1:11" s="206" customFormat="1" ht="19" customHeight="1">
      <c r="A96" s="208"/>
      <c r="B96" s="209"/>
      <c r="C96" s="209"/>
      <c r="D96" s="209"/>
      <c r="E96" s="209"/>
      <c r="F96" s="210"/>
      <c r="G96" s="220" t="str">
        <f t="shared" si="4"/>
        <v/>
      </c>
      <c r="H96" s="220"/>
      <c r="I96" s="220" t="str">
        <f t="shared" si="5"/>
        <v/>
      </c>
      <c r="J96" s="217" t="str">
        <f t="shared" si="6"/>
        <v/>
      </c>
      <c r="K96" s="218" t="str">
        <f t="shared" si="7"/>
        <v/>
      </c>
    </row>
    <row r="97" spans="1:11" s="206" customFormat="1" ht="19" customHeight="1">
      <c r="A97" s="208"/>
      <c r="B97" s="209"/>
      <c r="C97" s="209"/>
      <c r="D97" s="209"/>
      <c r="E97" s="209"/>
      <c r="F97" s="210"/>
      <c r="G97" s="220" t="str">
        <f t="shared" si="4"/>
        <v/>
      </c>
      <c r="H97" s="220"/>
      <c r="I97" s="220" t="str">
        <f t="shared" si="5"/>
        <v/>
      </c>
      <c r="J97" s="217" t="str">
        <f t="shared" si="6"/>
        <v/>
      </c>
      <c r="K97" s="218" t="str">
        <f t="shared" si="7"/>
        <v/>
      </c>
    </row>
    <row r="98" spans="1:11" s="206" customFormat="1" ht="19" customHeight="1">
      <c r="A98" s="208"/>
      <c r="B98" s="209"/>
      <c r="C98" s="209"/>
      <c r="D98" s="209"/>
      <c r="E98" s="209"/>
      <c r="F98" s="210"/>
      <c r="G98" s="220" t="str">
        <f t="shared" si="4"/>
        <v/>
      </c>
      <c r="H98" s="220"/>
      <c r="I98" s="220" t="str">
        <f t="shared" si="5"/>
        <v/>
      </c>
      <c r="J98" s="217" t="str">
        <f t="shared" si="6"/>
        <v/>
      </c>
      <c r="K98" s="218" t="str">
        <f t="shared" si="7"/>
        <v/>
      </c>
    </row>
    <row r="99" spans="1:11" s="206" customFormat="1" ht="19" customHeight="1">
      <c r="A99" s="208"/>
      <c r="B99" s="209"/>
      <c r="C99" s="209"/>
      <c r="D99" s="209"/>
      <c r="E99" s="209"/>
      <c r="F99" s="210"/>
      <c r="G99" s="220" t="str">
        <f t="shared" si="4"/>
        <v/>
      </c>
      <c r="H99" s="220"/>
      <c r="I99" s="220" t="str">
        <f t="shared" si="5"/>
        <v/>
      </c>
      <c r="J99" s="217" t="str">
        <f t="shared" si="6"/>
        <v/>
      </c>
      <c r="K99" s="218" t="str">
        <f t="shared" si="7"/>
        <v/>
      </c>
    </row>
    <row r="100" spans="1:11" s="206" customFormat="1" ht="19" customHeight="1">
      <c r="A100" s="208"/>
      <c r="B100" s="209"/>
      <c r="C100" s="209"/>
      <c r="D100" s="209"/>
      <c r="E100" s="209"/>
      <c r="F100" s="210"/>
      <c r="G100" s="220" t="str">
        <f t="shared" si="4"/>
        <v/>
      </c>
      <c r="H100" s="220"/>
      <c r="I100" s="220" t="str">
        <f t="shared" si="5"/>
        <v/>
      </c>
      <c r="J100" s="217" t="str">
        <f t="shared" si="6"/>
        <v/>
      </c>
      <c r="K100" s="218" t="str">
        <f t="shared" si="7"/>
        <v/>
      </c>
    </row>
    <row r="101" spans="1:11" s="206" customFormat="1" ht="19" customHeight="1">
      <c r="A101" s="208"/>
      <c r="B101" s="209"/>
      <c r="C101" s="209"/>
      <c r="D101" s="209"/>
      <c r="E101" s="209"/>
      <c r="F101" s="210"/>
      <c r="G101" s="220" t="str">
        <f t="shared" si="4"/>
        <v/>
      </c>
      <c r="H101" s="220"/>
      <c r="I101" s="220" t="str">
        <f t="shared" si="5"/>
        <v/>
      </c>
      <c r="J101" s="217" t="str">
        <f t="shared" si="6"/>
        <v/>
      </c>
      <c r="K101" s="218" t="str">
        <f t="shared" si="7"/>
        <v/>
      </c>
    </row>
    <row r="102" spans="1:11" s="206" customFormat="1" ht="19" customHeight="1">
      <c r="A102" s="208"/>
      <c r="B102" s="209"/>
      <c r="C102" s="209"/>
      <c r="D102" s="209"/>
      <c r="E102" s="209"/>
      <c r="F102" s="210"/>
      <c r="G102" s="220" t="str">
        <f t="shared" si="4"/>
        <v/>
      </c>
      <c r="H102" s="220"/>
      <c r="I102" s="220" t="str">
        <f t="shared" si="5"/>
        <v/>
      </c>
      <c r="J102" s="217" t="str">
        <f t="shared" si="6"/>
        <v/>
      </c>
      <c r="K102" s="218" t="str">
        <f t="shared" si="7"/>
        <v/>
      </c>
    </row>
    <row r="103" spans="1:11" s="206" customFormat="1" ht="19" customHeight="1">
      <c r="A103" s="208"/>
      <c r="B103" s="209"/>
      <c r="C103" s="209"/>
      <c r="D103" s="209"/>
      <c r="E103" s="209"/>
      <c r="F103" s="210"/>
      <c r="G103" s="220" t="str">
        <f t="shared" si="4"/>
        <v/>
      </c>
      <c r="H103" s="220"/>
      <c r="I103" s="220" t="str">
        <f t="shared" si="5"/>
        <v/>
      </c>
      <c r="J103" s="217" t="str">
        <f t="shared" si="6"/>
        <v/>
      </c>
      <c r="K103" s="218" t="str">
        <f t="shared" si="7"/>
        <v/>
      </c>
    </row>
    <row r="104" spans="1:11" s="206" customFormat="1" ht="19" customHeight="1">
      <c r="A104" s="208"/>
      <c r="B104" s="209"/>
      <c r="C104" s="209"/>
      <c r="D104" s="209"/>
      <c r="E104" s="209"/>
      <c r="F104" s="210"/>
      <c r="G104" s="220" t="str">
        <f t="shared" si="4"/>
        <v/>
      </c>
      <c r="H104" s="220"/>
      <c r="I104" s="220" t="str">
        <f t="shared" si="5"/>
        <v/>
      </c>
      <c r="J104" s="217" t="str">
        <f t="shared" si="6"/>
        <v/>
      </c>
      <c r="K104" s="218" t="str">
        <f t="shared" si="7"/>
        <v/>
      </c>
    </row>
    <row r="105" spans="1:11" s="206" customFormat="1" ht="19" customHeight="1">
      <c r="A105" s="208"/>
      <c r="B105" s="209"/>
      <c r="C105" s="209"/>
      <c r="D105" s="209"/>
      <c r="E105" s="209"/>
      <c r="F105" s="210"/>
      <c r="G105" s="220" t="str">
        <f t="shared" si="4"/>
        <v/>
      </c>
      <c r="H105" s="220"/>
      <c r="I105" s="220" t="str">
        <f t="shared" si="5"/>
        <v/>
      </c>
      <c r="J105" s="217" t="str">
        <f t="shared" si="6"/>
        <v/>
      </c>
      <c r="K105" s="218" t="str">
        <f t="shared" si="7"/>
        <v/>
      </c>
    </row>
    <row r="106" spans="1:11" s="206" customFormat="1" ht="19" customHeight="1">
      <c r="A106" s="208"/>
      <c r="B106" s="209"/>
      <c r="C106" s="209"/>
      <c r="D106" s="209"/>
      <c r="E106" s="209"/>
      <c r="F106" s="210"/>
      <c r="G106" s="220" t="str">
        <f t="shared" si="4"/>
        <v/>
      </c>
      <c r="H106" s="220"/>
      <c r="I106" s="220" t="str">
        <f t="shared" si="5"/>
        <v/>
      </c>
      <c r="J106" s="217" t="str">
        <f t="shared" si="6"/>
        <v/>
      </c>
      <c r="K106" s="218" t="str">
        <f t="shared" si="7"/>
        <v/>
      </c>
    </row>
    <row r="107" spans="1:11" s="206" customFormat="1" ht="19" customHeight="1">
      <c r="A107" s="208"/>
      <c r="B107" s="209"/>
      <c r="C107" s="209"/>
      <c r="D107" s="209"/>
      <c r="E107" s="209"/>
      <c r="F107" s="210"/>
      <c r="G107" s="220" t="str">
        <f t="shared" si="4"/>
        <v/>
      </c>
      <c r="H107" s="220"/>
      <c r="I107" s="220" t="str">
        <f t="shared" si="5"/>
        <v/>
      </c>
      <c r="J107" s="217" t="str">
        <f t="shared" si="6"/>
        <v/>
      </c>
      <c r="K107" s="218" t="str">
        <f t="shared" si="7"/>
        <v/>
      </c>
    </row>
    <row r="108" spans="1:11" s="206" customFormat="1" ht="19" customHeight="1">
      <c r="A108" s="208"/>
      <c r="B108" s="209"/>
      <c r="C108" s="209"/>
      <c r="D108" s="209"/>
      <c r="E108" s="209"/>
      <c r="F108" s="210"/>
      <c r="G108" s="220" t="str">
        <f t="shared" si="4"/>
        <v/>
      </c>
      <c r="H108" s="220"/>
      <c r="I108" s="220" t="str">
        <f t="shared" si="5"/>
        <v/>
      </c>
      <c r="J108" s="217" t="str">
        <f t="shared" si="6"/>
        <v/>
      </c>
      <c r="K108" s="218" t="str">
        <f t="shared" si="7"/>
        <v/>
      </c>
    </row>
    <row r="109" spans="1:11" s="206" customFormat="1" ht="19" customHeight="1">
      <c r="A109" s="208"/>
      <c r="B109" s="209"/>
      <c r="C109" s="209"/>
      <c r="D109" s="209"/>
      <c r="E109" s="209"/>
      <c r="F109" s="210"/>
      <c r="G109" s="220" t="str">
        <f t="shared" si="4"/>
        <v/>
      </c>
      <c r="H109" s="220"/>
      <c r="I109" s="220" t="str">
        <f t="shared" si="5"/>
        <v/>
      </c>
      <c r="J109" s="217" t="str">
        <f t="shared" si="6"/>
        <v/>
      </c>
      <c r="K109" s="218" t="str">
        <f t="shared" si="7"/>
        <v/>
      </c>
    </row>
    <row r="110" spans="1:11" s="206" customFormat="1" ht="19" customHeight="1">
      <c r="A110" s="208"/>
      <c r="B110" s="209"/>
      <c r="C110" s="209"/>
      <c r="D110" s="209"/>
      <c r="E110" s="209"/>
      <c r="F110" s="210"/>
      <c r="G110" s="220" t="str">
        <f t="shared" si="4"/>
        <v/>
      </c>
      <c r="H110" s="220"/>
      <c r="I110" s="220" t="str">
        <f t="shared" si="5"/>
        <v/>
      </c>
      <c r="J110" s="217" t="str">
        <f t="shared" si="6"/>
        <v/>
      </c>
      <c r="K110" s="218" t="str">
        <f t="shared" si="7"/>
        <v/>
      </c>
    </row>
    <row r="111" spans="1:11" s="206" customFormat="1" ht="19" customHeight="1">
      <c r="A111" s="208"/>
      <c r="B111" s="209"/>
      <c r="C111" s="209"/>
      <c r="D111" s="209"/>
      <c r="E111" s="209"/>
      <c r="F111" s="210"/>
      <c r="G111" s="220" t="str">
        <f t="shared" si="4"/>
        <v/>
      </c>
      <c r="H111" s="220"/>
      <c r="I111" s="220" t="str">
        <f t="shared" si="5"/>
        <v/>
      </c>
      <c r="J111" s="217" t="str">
        <f t="shared" si="6"/>
        <v/>
      </c>
      <c r="K111" s="218" t="str">
        <f t="shared" si="7"/>
        <v/>
      </c>
    </row>
    <row r="112" spans="1:11" s="206" customFormat="1" ht="19" customHeight="1">
      <c r="A112" s="208"/>
      <c r="B112" s="209"/>
      <c r="C112" s="209"/>
      <c r="D112" s="209"/>
      <c r="E112" s="209"/>
      <c r="F112" s="210"/>
      <c r="G112" s="220" t="str">
        <f t="shared" si="4"/>
        <v/>
      </c>
      <c r="H112" s="220"/>
      <c r="I112" s="220" t="str">
        <f t="shared" si="5"/>
        <v/>
      </c>
      <c r="J112" s="217" t="str">
        <f t="shared" si="6"/>
        <v/>
      </c>
      <c r="K112" s="218" t="str">
        <f t="shared" si="7"/>
        <v/>
      </c>
    </row>
    <row r="113" spans="1:13" s="206" customFormat="1" ht="19" customHeight="1">
      <c r="A113" s="208"/>
      <c r="B113" s="209"/>
      <c r="C113" s="209"/>
      <c r="D113" s="209"/>
      <c r="E113" s="209"/>
      <c r="F113" s="210"/>
      <c r="G113" s="220" t="str">
        <f t="shared" si="4"/>
        <v/>
      </c>
      <c r="H113" s="220"/>
      <c r="I113" s="220" t="str">
        <f t="shared" si="5"/>
        <v/>
      </c>
      <c r="J113" s="217" t="str">
        <f t="shared" si="6"/>
        <v/>
      </c>
      <c r="K113" s="218" t="str">
        <f t="shared" si="7"/>
        <v/>
      </c>
    </row>
    <row r="114" spans="1:13" s="206" customFormat="1" ht="19" customHeight="1">
      <c r="A114" s="208"/>
      <c r="B114" s="209"/>
      <c r="C114" s="209"/>
      <c r="D114" s="209"/>
      <c r="E114" s="209"/>
      <c r="F114" s="210"/>
      <c r="G114" s="220" t="str">
        <f t="shared" si="4"/>
        <v/>
      </c>
      <c r="H114" s="220"/>
      <c r="I114" s="220" t="str">
        <f t="shared" si="5"/>
        <v/>
      </c>
      <c r="J114" s="217" t="str">
        <f t="shared" si="6"/>
        <v/>
      </c>
      <c r="K114" s="218" t="str">
        <f t="shared" si="7"/>
        <v/>
      </c>
    </row>
    <row r="115" spans="1:13" s="206" customFormat="1" ht="19" customHeight="1">
      <c r="A115" s="208"/>
      <c r="B115" s="209"/>
      <c r="C115" s="209"/>
      <c r="D115" s="209"/>
      <c r="E115" s="209"/>
      <c r="F115" s="210"/>
      <c r="G115" s="220" t="str">
        <f t="shared" si="4"/>
        <v/>
      </c>
      <c r="H115" s="220"/>
      <c r="I115" s="220" t="str">
        <f t="shared" si="5"/>
        <v/>
      </c>
      <c r="J115" s="217" t="str">
        <f t="shared" si="6"/>
        <v/>
      </c>
      <c r="K115" s="218" t="str">
        <f t="shared" si="7"/>
        <v/>
      </c>
    </row>
    <row r="116" spans="1:13" s="206" customFormat="1" ht="19" customHeight="1">
      <c r="A116" s="208"/>
      <c r="B116" s="209"/>
      <c r="C116" s="209"/>
      <c r="D116" s="209"/>
      <c r="E116" s="209"/>
      <c r="F116" s="210"/>
      <c r="G116" s="220" t="str">
        <f t="shared" si="4"/>
        <v/>
      </c>
      <c r="H116" s="220"/>
      <c r="I116" s="220" t="str">
        <f t="shared" si="5"/>
        <v/>
      </c>
      <c r="J116" s="217" t="str">
        <f t="shared" si="6"/>
        <v/>
      </c>
      <c r="K116" s="218" t="str">
        <f t="shared" si="7"/>
        <v/>
      </c>
    </row>
    <row r="117" spans="1:13" s="206" customFormat="1" ht="19" customHeight="1">
      <c r="A117" s="208"/>
      <c r="B117" s="209"/>
      <c r="C117" s="209"/>
      <c r="D117" s="209"/>
      <c r="E117" s="209"/>
      <c r="F117" s="210"/>
      <c r="G117" s="220" t="str">
        <f t="shared" si="4"/>
        <v/>
      </c>
      <c r="H117" s="220"/>
      <c r="I117" s="220" t="str">
        <f t="shared" si="5"/>
        <v/>
      </c>
      <c r="J117" s="217" t="str">
        <f t="shared" si="6"/>
        <v/>
      </c>
      <c r="K117" s="218" t="str">
        <f t="shared" si="7"/>
        <v/>
      </c>
    </row>
    <row r="118" spans="1:13" s="206" customFormat="1" ht="19" customHeight="1">
      <c r="A118" s="208"/>
      <c r="B118" s="209"/>
      <c r="C118" s="209"/>
      <c r="D118" s="209"/>
      <c r="E118" s="209"/>
      <c r="F118" s="210"/>
      <c r="G118" s="220" t="str">
        <f t="shared" si="4"/>
        <v/>
      </c>
      <c r="H118" s="220"/>
      <c r="I118" s="220" t="str">
        <f t="shared" si="5"/>
        <v/>
      </c>
      <c r="J118" s="217" t="str">
        <f t="shared" si="6"/>
        <v/>
      </c>
      <c r="K118" s="218" t="str">
        <f t="shared" si="7"/>
        <v/>
      </c>
    </row>
    <row r="119" spans="1:13" s="206" customFormat="1" ht="19" customHeight="1">
      <c r="A119" s="208"/>
      <c r="B119" s="209"/>
      <c r="C119" s="209"/>
      <c r="D119" s="209"/>
      <c r="E119" s="209"/>
      <c r="F119" s="210"/>
      <c r="G119" s="220" t="str">
        <f t="shared" si="4"/>
        <v/>
      </c>
      <c r="H119" s="220"/>
      <c r="I119" s="220" t="str">
        <f t="shared" si="5"/>
        <v/>
      </c>
      <c r="J119" s="217" t="str">
        <f t="shared" si="6"/>
        <v/>
      </c>
      <c r="K119" s="218" t="str">
        <f t="shared" si="7"/>
        <v/>
      </c>
    </row>
    <row r="120" spans="1:13" s="206" customFormat="1" ht="19" customHeight="1">
      <c r="A120" s="208"/>
      <c r="B120" s="209"/>
      <c r="C120" s="209"/>
      <c r="D120" s="209"/>
      <c r="E120" s="209"/>
      <c r="F120" s="210"/>
      <c r="G120" s="220" t="str">
        <f t="shared" si="4"/>
        <v/>
      </c>
      <c r="H120" s="220"/>
      <c r="I120" s="220" t="str">
        <f t="shared" si="5"/>
        <v/>
      </c>
      <c r="J120" s="217" t="str">
        <f t="shared" si="6"/>
        <v/>
      </c>
      <c r="K120" s="218" t="str">
        <f t="shared" si="7"/>
        <v/>
      </c>
    </row>
    <row r="121" spans="1:13" s="206" customFormat="1" ht="19" customHeight="1">
      <c r="A121" s="208"/>
      <c r="B121" s="209"/>
      <c r="C121" s="209"/>
      <c r="D121" s="209"/>
      <c r="E121" s="209"/>
      <c r="F121" s="210"/>
      <c r="G121" s="220" t="str">
        <f t="shared" si="4"/>
        <v/>
      </c>
      <c r="H121" s="220"/>
      <c r="I121" s="220" t="str">
        <f t="shared" si="5"/>
        <v/>
      </c>
      <c r="J121" s="217" t="str">
        <f t="shared" si="6"/>
        <v/>
      </c>
      <c r="K121" s="218" t="str">
        <f t="shared" si="7"/>
        <v/>
      </c>
    </row>
    <row r="122" spans="1:13" s="206" customFormat="1" ht="19" customHeight="1">
      <c r="A122" s="208"/>
      <c r="B122" s="209"/>
      <c r="C122" s="209"/>
      <c r="D122" s="209"/>
      <c r="E122" s="209"/>
      <c r="F122" s="210"/>
      <c r="G122" s="220" t="str">
        <f t="shared" si="4"/>
        <v/>
      </c>
      <c r="H122" s="220"/>
      <c r="I122" s="220" t="str">
        <f t="shared" si="5"/>
        <v/>
      </c>
      <c r="J122" s="217" t="str">
        <f t="shared" si="6"/>
        <v/>
      </c>
      <c r="K122" s="218" t="str">
        <f t="shared" si="7"/>
        <v/>
      </c>
    </row>
    <row r="123" spans="1:13" s="206" customFormat="1" ht="19" customHeight="1">
      <c r="A123" s="208"/>
      <c r="B123" s="209"/>
      <c r="C123" s="209"/>
      <c r="D123" s="209"/>
      <c r="E123" s="209"/>
      <c r="F123" s="210"/>
      <c r="G123" s="220" t="str">
        <f t="shared" si="4"/>
        <v/>
      </c>
      <c r="H123" s="220"/>
      <c r="I123" s="220" t="str">
        <f t="shared" si="5"/>
        <v/>
      </c>
      <c r="J123" s="217" t="str">
        <f t="shared" si="6"/>
        <v/>
      </c>
      <c r="K123" s="218" t="str">
        <f t="shared" si="7"/>
        <v/>
      </c>
    </row>
    <row r="124" spans="1:13" s="206" customFormat="1" ht="19" customHeight="1">
      <c r="A124" s="208"/>
      <c r="B124" s="209"/>
      <c r="C124" s="209"/>
      <c r="D124" s="209"/>
      <c r="E124" s="209"/>
      <c r="F124" s="210"/>
      <c r="G124" s="220" t="str">
        <f t="shared" si="4"/>
        <v/>
      </c>
      <c r="H124" s="220"/>
      <c r="I124" s="220" t="str">
        <f t="shared" si="5"/>
        <v/>
      </c>
      <c r="J124" s="217" t="str">
        <f t="shared" si="6"/>
        <v/>
      </c>
      <c r="K124" s="218" t="str">
        <f t="shared" si="7"/>
        <v/>
      </c>
    </row>
    <row r="125" spans="1:13" s="206" customFormat="1" ht="19" customHeight="1">
      <c r="A125" s="208"/>
      <c r="B125" s="209"/>
      <c r="C125" s="209"/>
      <c r="D125" s="209"/>
      <c r="E125" s="209"/>
      <c r="F125" s="210"/>
      <c r="G125" s="220" t="str">
        <f t="shared" si="4"/>
        <v/>
      </c>
      <c r="H125" s="220"/>
      <c r="I125" s="220" t="str">
        <f t="shared" si="5"/>
        <v/>
      </c>
      <c r="J125" s="217" t="str">
        <f t="shared" si="6"/>
        <v/>
      </c>
      <c r="K125" s="218" t="str">
        <f t="shared" si="7"/>
        <v/>
      </c>
    </row>
    <row r="126" spans="1:13" s="206" customFormat="1" ht="19" customHeight="1">
      <c r="A126" s="208"/>
      <c r="B126" s="209"/>
      <c r="C126" s="209"/>
      <c r="D126" s="209"/>
      <c r="E126" s="209"/>
      <c r="F126" s="210"/>
      <c r="G126" s="220" t="str">
        <f t="shared" si="4"/>
        <v/>
      </c>
      <c r="H126" s="220"/>
      <c r="I126" s="220" t="str">
        <f t="shared" si="5"/>
        <v/>
      </c>
      <c r="J126" s="217" t="str">
        <f t="shared" si="6"/>
        <v/>
      </c>
      <c r="K126" s="218" t="str">
        <f t="shared" si="7"/>
        <v/>
      </c>
    </row>
    <row r="127" spans="1:13" s="206" customFormat="1" ht="19" customHeight="1">
      <c r="A127" s="208"/>
      <c r="B127" s="209"/>
      <c r="C127" s="209"/>
      <c r="D127" s="209"/>
      <c r="E127" s="209"/>
      <c r="F127" s="210"/>
      <c r="G127" s="220" t="str">
        <f t="shared" si="4"/>
        <v/>
      </c>
      <c r="H127" s="220"/>
      <c r="I127" s="220" t="str">
        <f t="shared" si="5"/>
        <v/>
      </c>
      <c r="J127" s="217" t="str">
        <f t="shared" si="6"/>
        <v/>
      </c>
      <c r="K127" s="218" t="str">
        <f t="shared" si="7"/>
        <v/>
      </c>
    </row>
    <row r="128" spans="1:13" s="206" customFormat="1" ht="19" customHeight="1">
      <c r="A128" s="208"/>
      <c r="B128" s="209"/>
      <c r="C128" s="209"/>
      <c r="D128" s="209"/>
      <c r="E128" s="209"/>
      <c r="F128" s="210"/>
      <c r="G128" s="220" t="str">
        <f t="shared" si="4"/>
        <v/>
      </c>
      <c r="H128" s="220"/>
      <c r="I128" s="220" t="str">
        <f t="shared" si="5"/>
        <v/>
      </c>
      <c r="J128" s="217" t="str">
        <f t="shared" si="6"/>
        <v/>
      </c>
      <c r="K128" s="218" t="str">
        <f t="shared" si="7"/>
        <v/>
      </c>
      <c r="M128" s="221"/>
    </row>
    <row r="129" spans="1:11" s="206" customFormat="1" ht="19" customHeight="1">
      <c r="A129" s="208"/>
      <c r="B129" s="209"/>
      <c r="C129" s="209"/>
      <c r="D129" s="209"/>
      <c r="E129" s="209"/>
      <c r="F129" s="210"/>
      <c r="G129" s="220" t="str">
        <f t="shared" si="4"/>
        <v/>
      </c>
      <c r="H129" s="220"/>
      <c r="I129" s="220" t="str">
        <f t="shared" si="5"/>
        <v/>
      </c>
      <c r="J129" s="217" t="str">
        <f t="shared" si="6"/>
        <v/>
      </c>
      <c r="K129" s="218" t="str">
        <f t="shared" si="7"/>
        <v/>
      </c>
    </row>
    <row r="130" spans="1:11" s="206" customFormat="1" ht="19" customHeight="1">
      <c r="A130" s="208"/>
      <c r="B130" s="209"/>
      <c r="C130" s="209"/>
      <c r="D130" s="209"/>
      <c r="E130" s="209"/>
      <c r="F130" s="210"/>
      <c r="G130" s="220" t="str">
        <f t="shared" si="4"/>
        <v/>
      </c>
      <c r="H130" s="220"/>
      <c r="I130" s="220" t="str">
        <f t="shared" si="5"/>
        <v/>
      </c>
      <c r="J130" s="217" t="str">
        <f t="shared" si="6"/>
        <v/>
      </c>
      <c r="K130" s="218" t="str">
        <f t="shared" si="7"/>
        <v/>
      </c>
    </row>
    <row r="131" spans="1:11" s="206" customFormat="1" ht="19" customHeight="1">
      <c r="A131" s="208"/>
      <c r="B131" s="209"/>
      <c r="C131" s="209"/>
      <c r="D131" s="209"/>
      <c r="E131" s="209"/>
      <c r="F131" s="210"/>
      <c r="G131" s="220" t="str">
        <f t="shared" si="4"/>
        <v/>
      </c>
      <c r="H131" s="220"/>
      <c r="I131" s="220" t="str">
        <f t="shared" si="5"/>
        <v/>
      </c>
      <c r="J131" s="217" t="str">
        <f t="shared" si="6"/>
        <v/>
      </c>
      <c r="K131" s="218" t="str">
        <f t="shared" si="7"/>
        <v/>
      </c>
    </row>
    <row r="132" spans="1:11" s="206" customFormat="1" ht="19" customHeight="1">
      <c r="A132" s="208"/>
      <c r="B132" s="209"/>
      <c r="C132" s="209"/>
      <c r="D132" s="209"/>
      <c r="E132" s="209"/>
      <c r="F132" s="210"/>
      <c r="G132" s="220" t="str">
        <f t="shared" si="4"/>
        <v/>
      </c>
      <c r="H132" s="220"/>
      <c r="I132" s="220" t="str">
        <f t="shared" si="5"/>
        <v/>
      </c>
      <c r="J132" s="217" t="str">
        <f t="shared" si="6"/>
        <v/>
      </c>
      <c r="K132" s="218" t="str">
        <f t="shared" si="7"/>
        <v/>
      </c>
    </row>
    <row r="133" spans="1:11" s="206" customFormat="1" ht="19" customHeight="1">
      <c r="A133" s="208"/>
      <c r="B133" s="209"/>
      <c r="C133" s="209"/>
      <c r="D133" s="209"/>
      <c r="E133" s="209"/>
      <c r="F133" s="210"/>
      <c r="G133" s="220" t="str">
        <f t="shared" si="4"/>
        <v/>
      </c>
      <c r="H133" s="220"/>
      <c r="I133" s="220" t="str">
        <f t="shared" si="5"/>
        <v/>
      </c>
      <c r="J133" s="217" t="str">
        <f t="shared" si="6"/>
        <v/>
      </c>
      <c r="K133" s="218" t="str">
        <f t="shared" si="7"/>
        <v/>
      </c>
    </row>
    <row r="134" spans="1:11" s="206" customFormat="1" ht="19" customHeight="1">
      <c r="A134" s="208"/>
      <c r="B134" s="209"/>
      <c r="C134" s="209"/>
      <c r="D134" s="209"/>
      <c r="E134" s="209"/>
      <c r="F134" s="210"/>
      <c r="G134" s="220" t="str">
        <f t="shared" si="4"/>
        <v/>
      </c>
      <c r="H134" s="220"/>
      <c r="I134" s="220" t="str">
        <f t="shared" si="5"/>
        <v/>
      </c>
      <c r="J134" s="217" t="str">
        <f t="shared" si="6"/>
        <v/>
      </c>
      <c r="K134" s="218" t="str">
        <f t="shared" si="7"/>
        <v/>
      </c>
    </row>
    <row r="135" spans="1:11" s="206" customFormat="1" ht="19" customHeight="1">
      <c r="A135" s="208"/>
      <c r="B135" s="209"/>
      <c r="C135" s="209"/>
      <c r="D135" s="209"/>
      <c r="E135" s="209"/>
      <c r="F135" s="210"/>
      <c r="G135" s="220" t="str">
        <f t="shared" si="4"/>
        <v/>
      </c>
      <c r="H135" s="220"/>
      <c r="I135" s="220" t="str">
        <f t="shared" si="5"/>
        <v/>
      </c>
      <c r="J135" s="217" t="str">
        <f t="shared" si="6"/>
        <v/>
      </c>
      <c r="K135" s="218" t="str">
        <f t="shared" si="7"/>
        <v/>
      </c>
    </row>
    <row r="136" spans="1:11" s="206" customFormat="1" ht="19" customHeight="1">
      <c r="A136" s="208"/>
      <c r="B136" s="209"/>
      <c r="C136" s="209"/>
      <c r="D136" s="209"/>
      <c r="E136" s="209"/>
      <c r="F136" s="210"/>
      <c r="G136" s="220" t="str">
        <f t="shared" si="4"/>
        <v/>
      </c>
      <c r="H136" s="220"/>
      <c r="I136" s="220" t="str">
        <f t="shared" si="5"/>
        <v/>
      </c>
      <c r="J136" s="217" t="str">
        <f t="shared" si="6"/>
        <v/>
      </c>
      <c r="K136" s="218" t="str">
        <f t="shared" si="7"/>
        <v/>
      </c>
    </row>
    <row r="137" spans="1:11" s="206" customFormat="1" ht="19" customHeight="1">
      <c r="A137" s="208"/>
      <c r="B137" s="209"/>
      <c r="C137" s="209"/>
      <c r="D137" s="209"/>
      <c r="E137" s="209"/>
      <c r="F137" s="210"/>
      <c r="G137" s="220" t="str">
        <f t="shared" si="4"/>
        <v/>
      </c>
      <c r="H137" s="220"/>
      <c r="I137" s="220" t="str">
        <f t="shared" si="5"/>
        <v/>
      </c>
      <c r="J137" s="217" t="str">
        <f t="shared" si="6"/>
        <v/>
      </c>
      <c r="K137" s="218" t="str">
        <f t="shared" si="7"/>
        <v/>
      </c>
    </row>
    <row r="138" spans="1:11" s="206" customFormat="1" ht="19" customHeight="1">
      <c r="A138" s="208"/>
      <c r="B138" s="209"/>
      <c r="C138" s="209"/>
      <c r="D138" s="209"/>
      <c r="E138" s="209"/>
      <c r="F138" s="210"/>
      <c r="G138" s="220" t="str">
        <f t="shared" si="4"/>
        <v/>
      </c>
      <c r="H138" s="220"/>
      <c r="I138" s="220" t="str">
        <f t="shared" si="5"/>
        <v/>
      </c>
      <c r="J138" s="217" t="str">
        <f t="shared" si="6"/>
        <v/>
      </c>
      <c r="K138" s="218" t="str">
        <f t="shared" si="7"/>
        <v/>
      </c>
    </row>
    <row r="139" spans="1:11" s="206" customFormat="1" ht="19" customHeight="1">
      <c r="A139" s="208"/>
      <c r="B139" s="209"/>
      <c r="C139" s="209"/>
      <c r="D139" s="209"/>
      <c r="E139" s="209"/>
      <c r="F139" s="210"/>
      <c r="G139" s="220" t="str">
        <f t="shared" si="4"/>
        <v/>
      </c>
      <c r="H139" s="220"/>
      <c r="I139" s="220" t="str">
        <f t="shared" si="5"/>
        <v/>
      </c>
      <c r="J139" s="217" t="str">
        <f t="shared" si="6"/>
        <v/>
      </c>
      <c r="K139" s="218" t="str">
        <f t="shared" si="7"/>
        <v/>
      </c>
    </row>
    <row r="140" spans="1:11" s="206" customFormat="1" ht="19" customHeight="1">
      <c r="A140" s="208"/>
      <c r="B140" s="209"/>
      <c r="C140" s="209"/>
      <c r="D140" s="209"/>
      <c r="E140" s="209"/>
      <c r="F140" s="210"/>
      <c r="G140" s="220" t="str">
        <f t="shared" ref="G140:G203" si="8">IF($E140="","",$H140*(1-$B$6))</f>
        <v/>
      </c>
      <c r="H140" s="220"/>
      <c r="I140" s="220" t="str">
        <f t="shared" ref="I140:I203" si="9">IF($E140="","",$H140*(1+$B$6))</f>
        <v/>
      </c>
      <c r="J140" s="217" t="str">
        <f t="shared" ref="J140:J203" si="10">IF($E140="","",IF($F140&lt;$G140, "Debajo de banda", IF($F140&gt;$I140, "Encima de banda", "Dentro de banda")))</f>
        <v/>
      </c>
      <c r="K140" s="218" t="str">
        <f t="shared" ref="K140:K203" si="11">IFERROR(IF($E140="","",$F140/$H140),"")</f>
        <v/>
      </c>
    </row>
    <row r="141" spans="1:11" s="206" customFormat="1" ht="19" customHeight="1">
      <c r="A141" s="208"/>
      <c r="B141" s="209"/>
      <c r="C141" s="209"/>
      <c r="D141" s="209"/>
      <c r="E141" s="209"/>
      <c r="F141" s="210"/>
      <c r="G141" s="220" t="str">
        <f t="shared" si="8"/>
        <v/>
      </c>
      <c r="H141" s="220"/>
      <c r="I141" s="220" t="str">
        <f t="shared" si="9"/>
        <v/>
      </c>
      <c r="J141" s="217" t="str">
        <f t="shared" si="10"/>
        <v/>
      </c>
      <c r="K141" s="218" t="str">
        <f t="shared" si="11"/>
        <v/>
      </c>
    </row>
    <row r="142" spans="1:11" s="206" customFormat="1" ht="19" customHeight="1">
      <c r="A142" s="208"/>
      <c r="B142" s="209"/>
      <c r="C142" s="209"/>
      <c r="D142" s="209"/>
      <c r="E142" s="209"/>
      <c r="F142" s="210"/>
      <c r="G142" s="220" t="str">
        <f t="shared" si="8"/>
        <v/>
      </c>
      <c r="H142" s="220"/>
      <c r="I142" s="220" t="str">
        <f t="shared" si="9"/>
        <v/>
      </c>
      <c r="J142" s="217" t="str">
        <f t="shared" si="10"/>
        <v/>
      </c>
      <c r="K142" s="218" t="str">
        <f t="shared" si="11"/>
        <v/>
      </c>
    </row>
    <row r="143" spans="1:11" s="206" customFormat="1" ht="19" customHeight="1">
      <c r="A143" s="208"/>
      <c r="B143" s="209"/>
      <c r="C143" s="209"/>
      <c r="D143" s="209"/>
      <c r="E143" s="209"/>
      <c r="F143" s="210"/>
      <c r="G143" s="220" t="str">
        <f t="shared" si="8"/>
        <v/>
      </c>
      <c r="H143" s="220"/>
      <c r="I143" s="220" t="str">
        <f t="shared" si="9"/>
        <v/>
      </c>
      <c r="J143" s="217" t="str">
        <f t="shared" si="10"/>
        <v/>
      </c>
      <c r="K143" s="218" t="str">
        <f t="shared" si="11"/>
        <v/>
      </c>
    </row>
    <row r="144" spans="1:11" s="206" customFormat="1" ht="19" customHeight="1">
      <c r="A144" s="208"/>
      <c r="B144" s="209"/>
      <c r="C144" s="209"/>
      <c r="D144" s="209"/>
      <c r="E144" s="209"/>
      <c r="F144" s="210"/>
      <c r="G144" s="220" t="str">
        <f t="shared" si="8"/>
        <v/>
      </c>
      <c r="H144" s="220"/>
      <c r="I144" s="220" t="str">
        <f t="shared" si="9"/>
        <v/>
      </c>
      <c r="J144" s="217" t="str">
        <f t="shared" si="10"/>
        <v/>
      </c>
      <c r="K144" s="218" t="str">
        <f t="shared" si="11"/>
        <v/>
      </c>
    </row>
    <row r="145" spans="1:11" s="206" customFormat="1" ht="19" customHeight="1">
      <c r="A145" s="208"/>
      <c r="B145" s="209"/>
      <c r="C145" s="209"/>
      <c r="D145" s="209"/>
      <c r="E145" s="209"/>
      <c r="F145" s="210"/>
      <c r="G145" s="220" t="str">
        <f t="shared" si="8"/>
        <v/>
      </c>
      <c r="H145" s="220"/>
      <c r="I145" s="220" t="str">
        <f t="shared" si="9"/>
        <v/>
      </c>
      <c r="J145" s="217" t="str">
        <f t="shared" si="10"/>
        <v/>
      </c>
      <c r="K145" s="218" t="str">
        <f t="shared" si="11"/>
        <v/>
      </c>
    </row>
    <row r="146" spans="1:11" s="206" customFormat="1" ht="19" customHeight="1">
      <c r="A146" s="208"/>
      <c r="B146" s="209"/>
      <c r="C146" s="209"/>
      <c r="D146" s="209"/>
      <c r="E146" s="209"/>
      <c r="F146" s="210"/>
      <c r="G146" s="220" t="str">
        <f t="shared" si="8"/>
        <v/>
      </c>
      <c r="H146" s="220"/>
      <c r="I146" s="220" t="str">
        <f t="shared" si="9"/>
        <v/>
      </c>
      <c r="J146" s="217" t="str">
        <f t="shared" si="10"/>
        <v/>
      </c>
      <c r="K146" s="218" t="str">
        <f t="shared" si="11"/>
        <v/>
      </c>
    </row>
    <row r="147" spans="1:11" s="206" customFormat="1" ht="19" customHeight="1">
      <c r="A147" s="208"/>
      <c r="B147" s="209"/>
      <c r="C147" s="209"/>
      <c r="D147" s="209"/>
      <c r="E147" s="209"/>
      <c r="F147" s="210"/>
      <c r="G147" s="220" t="str">
        <f t="shared" si="8"/>
        <v/>
      </c>
      <c r="H147" s="220"/>
      <c r="I147" s="220" t="str">
        <f t="shared" si="9"/>
        <v/>
      </c>
      <c r="J147" s="217" t="str">
        <f t="shared" si="10"/>
        <v/>
      </c>
      <c r="K147" s="218" t="str">
        <f t="shared" si="11"/>
        <v/>
      </c>
    </row>
    <row r="148" spans="1:11" s="206" customFormat="1" ht="19" customHeight="1">
      <c r="A148" s="208"/>
      <c r="B148" s="209"/>
      <c r="C148" s="209"/>
      <c r="D148" s="209"/>
      <c r="E148" s="209"/>
      <c r="F148" s="210"/>
      <c r="G148" s="220" t="str">
        <f t="shared" si="8"/>
        <v/>
      </c>
      <c r="H148" s="220"/>
      <c r="I148" s="220" t="str">
        <f t="shared" si="9"/>
        <v/>
      </c>
      <c r="J148" s="217" t="str">
        <f t="shared" si="10"/>
        <v/>
      </c>
      <c r="K148" s="218" t="str">
        <f t="shared" si="11"/>
        <v/>
      </c>
    </row>
    <row r="149" spans="1:11" s="206" customFormat="1" ht="19" customHeight="1">
      <c r="A149" s="208"/>
      <c r="B149" s="209"/>
      <c r="C149" s="209"/>
      <c r="D149" s="209"/>
      <c r="E149" s="209"/>
      <c r="F149" s="210"/>
      <c r="G149" s="220" t="str">
        <f t="shared" si="8"/>
        <v/>
      </c>
      <c r="H149" s="220"/>
      <c r="I149" s="220" t="str">
        <f t="shared" si="9"/>
        <v/>
      </c>
      <c r="J149" s="217" t="str">
        <f t="shared" si="10"/>
        <v/>
      </c>
      <c r="K149" s="218" t="str">
        <f t="shared" si="11"/>
        <v/>
      </c>
    </row>
    <row r="150" spans="1:11" s="206" customFormat="1" ht="19" customHeight="1">
      <c r="A150" s="208"/>
      <c r="B150" s="209"/>
      <c r="C150" s="209"/>
      <c r="D150" s="209"/>
      <c r="E150" s="209"/>
      <c r="F150" s="210"/>
      <c r="G150" s="220" t="str">
        <f t="shared" si="8"/>
        <v/>
      </c>
      <c r="H150" s="220"/>
      <c r="I150" s="220" t="str">
        <f t="shared" si="9"/>
        <v/>
      </c>
      <c r="J150" s="217" t="str">
        <f t="shared" si="10"/>
        <v/>
      </c>
      <c r="K150" s="218" t="str">
        <f t="shared" si="11"/>
        <v/>
      </c>
    </row>
    <row r="151" spans="1:11" s="206" customFormat="1" ht="19" customHeight="1">
      <c r="A151" s="208"/>
      <c r="B151" s="209"/>
      <c r="C151" s="209"/>
      <c r="D151" s="209"/>
      <c r="E151" s="209"/>
      <c r="F151" s="210"/>
      <c r="G151" s="220" t="str">
        <f t="shared" si="8"/>
        <v/>
      </c>
      <c r="H151" s="220"/>
      <c r="I151" s="220" t="str">
        <f t="shared" si="9"/>
        <v/>
      </c>
      <c r="J151" s="217" t="str">
        <f t="shared" si="10"/>
        <v/>
      </c>
      <c r="K151" s="218" t="str">
        <f t="shared" si="11"/>
        <v/>
      </c>
    </row>
    <row r="152" spans="1:11" s="206" customFormat="1" ht="19" customHeight="1">
      <c r="A152" s="208"/>
      <c r="B152" s="209"/>
      <c r="C152" s="209"/>
      <c r="D152" s="209"/>
      <c r="E152" s="209"/>
      <c r="F152" s="210"/>
      <c r="G152" s="220" t="str">
        <f t="shared" si="8"/>
        <v/>
      </c>
      <c r="H152" s="220"/>
      <c r="I152" s="220" t="str">
        <f t="shared" si="9"/>
        <v/>
      </c>
      <c r="J152" s="217" t="str">
        <f t="shared" si="10"/>
        <v/>
      </c>
      <c r="K152" s="218" t="str">
        <f t="shared" si="11"/>
        <v/>
      </c>
    </row>
    <row r="153" spans="1:11" s="206" customFormat="1" ht="19" customHeight="1">
      <c r="A153" s="208"/>
      <c r="B153" s="209"/>
      <c r="C153" s="209"/>
      <c r="D153" s="209"/>
      <c r="E153" s="209"/>
      <c r="F153" s="210"/>
      <c r="G153" s="220" t="str">
        <f t="shared" si="8"/>
        <v/>
      </c>
      <c r="H153" s="220"/>
      <c r="I153" s="220" t="str">
        <f t="shared" si="9"/>
        <v/>
      </c>
      <c r="J153" s="217" t="str">
        <f t="shared" si="10"/>
        <v/>
      </c>
      <c r="K153" s="218" t="str">
        <f t="shared" si="11"/>
        <v/>
      </c>
    </row>
    <row r="154" spans="1:11" s="206" customFormat="1" ht="19" customHeight="1">
      <c r="A154" s="208"/>
      <c r="B154" s="209"/>
      <c r="C154" s="209"/>
      <c r="D154" s="209"/>
      <c r="E154" s="209"/>
      <c r="F154" s="210"/>
      <c r="G154" s="220" t="str">
        <f t="shared" si="8"/>
        <v/>
      </c>
      <c r="H154" s="220"/>
      <c r="I154" s="220" t="str">
        <f t="shared" si="9"/>
        <v/>
      </c>
      <c r="J154" s="217" t="str">
        <f t="shared" si="10"/>
        <v/>
      </c>
      <c r="K154" s="218" t="str">
        <f t="shared" si="11"/>
        <v/>
      </c>
    </row>
    <row r="155" spans="1:11" s="206" customFormat="1" ht="19" customHeight="1">
      <c r="A155" s="208"/>
      <c r="B155" s="209"/>
      <c r="C155" s="209"/>
      <c r="D155" s="209"/>
      <c r="E155" s="209"/>
      <c r="F155" s="210"/>
      <c r="G155" s="220" t="str">
        <f t="shared" si="8"/>
        <v/>
      </c>
      <c r="H155" s="220"/>
      <c r="I155" s="220" t="str">
        <f t="shared" si="9"/>
        <v/>
      </c>
      <c r="J155" s="217" t="str">
        <f t="shared" si="10"/>
        <v/>
      </c>
      <c r="K155" s="218" t="str">
        <f t="shared" si="11"/>
        <v/>
      </c>
    </row>
    <row r="156" spans="1:11" s="206" customFormat="1" ht="19" customHeight="1">
      <c r="A156" s="208"/>
      <c r="B156" s="209"/>
      <c r="C156" s="209"/>
      <c r="D156" s="209"/>
      <c r="E156" s="209"/>
      <c r="F156" s="210"/>
      <c r="G156" s="220" t="str">
        <f t="shared" si="8"/>
        <v/>
      </c>
      <c r="H156" s="220"/>
      <c r="I156" s="220" t="str">
        <f t="shared" si="9"/>
        <v/>
      </c>
      <c r="J156" s="217" t="str">
        <f t="shared" si="10"/>
        <v/>
      </c>
      <c r="K156" s="218" t="str">
        <f t="shared" si="11"/>
        <v/>
      </c>
    </row>
    <row r="157" spans="1:11" s="206" customFormat="1" ht="19" customHeight="1">
      <c r="A157" s="208"/>
      <c r="B157" s="209"/>
      <c r="C157" s="209"/>
      <c r="D157" s="209"/>
      <c r="E157" s="209"/>
      <c r="F157" s="210"/>
      <c r="G157" s="220" t="str">
        <f t="shared" si="8"/>
        <v/>
      </c>
      <c r="H157" s="220"/>
      <c r="I157" s="220" t="str">
        <f t="shared" si="9"/>
        <v/>
      </c>
      <c r="J157" s="217" t="str">
        <f t="shared" si="10"/>
        <v/>
      </c>
      <c r="K157" s="218" t="str">
        <f t="shared" si="11"/>
        <v/>
      </c>
    </row>
    <row r="158" spans="1:11" s="206" customFormat="1" ht="19" customHeight="1">
      <c r="A158" s="208"/>
      <c r="B158" s="209"/>
      <c r="C158" s="209"/>
      <c r="D158" s="209"/>
      <c r="E158" s="209"/>
      <c r="F158" s="210"/>
      <c r="G158" s="220" t="str">
        <f t="shared" si="8"/>
        <v/>
      </c>
      <c r="H158" s="220"/>
      <c r="I158" s="220" t="str">
        <f t="shared" si="9"/>
        <v/>
      </c>
      <c r="J158" s="217" t="str">
        <f t="shared" si="10"/>
        <v/>
      </c>
      <c r="K158" s="218" t="str">
        <f t="shared" si="11"/>
        <v/>
      </c>
    </row>
    <row r="159" spans="1:11" s="206" customFormat="1" ht="19" customHeight="1">
      <c r="A159" s="208"/>
      <c r="B159" s="209"/>
      <c r="C159" s="209"/>
      <c r="D159" s="209"/>
      <c r="E159" s="209"/>
      <c r="F159" s="210"/>
      <c r="G159" s="220" t="str">
        <f t="shared" si="8"/>
        <v/>
      </c>
      <c r="H159" s="220"/>
      <c r="I159" s="220" t="str">
        <f t="shared" si="9"/>
        <v/>
      </c>
      <c r="J159" s="217" t="str">
        <f t="shared" si="10"/>
        <v/>
      </c>
      <c r="K159" s="218" t="str">
        <f t="shared" si="11"/>
        <v/>
      </c>
    </row>
    <row r="160" spans="1:11" s="206" customFormat="1" ht="19" customHeight="1">
      <c r="A160" s="208"/>
      <c r="B160" s="209"/>
      <c r="C160" s="209"/>
      <c r="D160" s="209"/>
      <c r="E160" s="209"/>
      <c r="F160" s="210"/>
      <c r="G160" s="220" t="str">
        <f t="shared" si="8"/>
        <v/>
      </c>
      <c r="H160" s="220"/>
      <c r="I160" s="220" t="str">
        <f t="shared" si="9"/>
        <v/>
      </c>
      <c r="J160" s="217" t="str">
        <f t="shared" si="10"/>
        <v/>
      </c>
      <c r="K160" s="218" t="str">
        <f t="shared" si="11"/>
        <v/>
      </c>
    </row>
    <row r="161" spans="1:11" s="206" customFormat="1" ht="19" customHeight="1">
      <c r="A161" s="208"/>
      <c r="B161" s="209"/>
      <c r="C161" s="209"/>
      <c r="D161" s="209"/>
      <c r="E161" s="209"/>
      <c r="F161" s="210"/>
      <c r="G161" s="220" t="str">
        <f t="shared" si="8"/>
        <v/>
      </c>
      <c r="H161" s="220"/>
      <c r="I161" s="220" t="str">
        <f t="shared" si="9"/>
        <v/>
      </c>
      <c r="J161" s="217" t="str">
        <f t="shared" si="10"/>
        <v/>
      </c>
      <c r="K161" s="218" t="str">
        <f t="shared" si="11"/>
        <v/>
      </c>
    </row>
    <row r="162" spans="1:11" s="206" customFormat="1" ht="19" customHeight="1">
      <c r="A162" s="208"/>
      <c r="B162" s="209"/>
      <c r="C162" s="209"/>
      <c r="D162" s="209"/>
      <c r="E162" s="209"/>
      <c r="F162" s="210"/>
      <c r="G162" s="220" t="str">
        <f t="shared" si="8"/>
        <v/>
      </c>
      <c r="H162" s="220"/>
      <c r="I162" s="220" t="str">
        <f t="shared" si="9"/>
        <v/>
      </c>
      <c r="J162" s="217" t="str">
        <f t="shared" si="10"/>
        <v/>
      </c>
      <c r="K162" s="218" t="str">
        <f t="shared" si="11"/>
        <v/>
      </c>
    </row>
    <row r="163" spans="1:11" s="206" customFormat="1" ht="19" customHeight="1">
      <c r="A163" s="208"/>
      <c r="B163" s="209"/>
      <c r="C163" s="209"/>
      <c r="D163" s="209"/>
      <c r="E163" s="209"/>
      <c r="F163" s="210"/>
      <c r="G163" s="220" t="str">
        <f t="shared" si="8"/>
        <v/>
      </c>
      <c r="H163" s="220"/>
      <c r="I163" s="220" t="str">
        <f t="shared" si="9"/>
        <v/>
      </c>
      <c r="J163" s="217" t="str">
        <f t="shared" si="10"/>
        <v/>
      </c>
      <c r="K163" s="218" t="str">
        <f t="shared" si="11"/>
        <v/>
      </c>
    </row>
    <row r="164" spans="1:11" s="206" customFormat="1" ht="19" customHeight="1">
      <c r="A164" s="208"/>
      <c r="B164" s="209"/>
      <c r="C164" s="209"/>
      <c r="D164" s="209"/>
      <c r="E164" s="209"/>
      <c r="F164" s="210"/>
      <c r="G164" s="220" t="str">
        <f t="shared" si="8"/>
        <v/>
      </c>
      <c r="H164" s="220"/>
      <c r="I164" s="220" t="str">
        <f t="shared" si="9"/>
        <v/>
      </c>
      <c r="J164" s="217" t="str">
        <f t="shared" si="10"/>
        <v/>
      </c>
      <c r="K164" s="218" t="str">
        <f t="shared" si="11"/>
        <v/>
      </c>
    </row>
    <row r="165" spans="1:11" s="206" customFormat="1" ht="19" customHeight="1">
      <c r="A165" s="208"/>
      <c r="B165" s="209"/>
      <c r="C165" s="209"/>
      <c r="D165" s="209"/>
      <c r="E165" s="209"/>
      <c r="F165" s="210"/>
      <c r="G165" s="220" t="str">
        <f t="shared" si="8"/>
        <v/>
      </c>
      <c r="H165" s="220"/>
      <c r="I165" s="220" t="str">
        <f t="shared" si="9"/>
        <v/>
      </c>
      <c r="J165" s="217" t="str">
        <f t="shared" si="10"/>
        <v/>
      </c>
      <c r="K165" s="218" t="str">
        <f t="shared" si="11"/>
        <v/>
      </c>
    </row>
    <row r="166" spans="1:11" s="206" customFormat="1" ht="19" customHeight="1">
      <c r="A166" s="208"/>
      <c r="B166" s="209"/>
      <c r="C166" s="209"/>
      <c r="D166" s="209"/>
      <c r="E166" s="209"/>
      <c r="F166" s="210"/>
      <c r="G166" s="220" t="str">
        <f t="shared" si="8"/>
        <v/>
      </c>
      <c r="H166" s="220"/>
      <c r="I166" s="220" t="str">
        <f t="shared" si="9"/>
        <v/>
      </c>
      <c r="J166" s="217" t="str">
        <f t="shared" si="10"/>
        <v/>
      </c>
      <c r="K166" s="218" t="str">
        <f t="shared" si="11"/>
        <v/>
      </c>
    </row>
    <row r="167" spans="1:11" s="206" customFormat="1" ht="19" customHeight="1">
      <c r="A167" s="208"/>
      <c r="B167" s="209"/>
      <c r="C167" s="209"/>
      <c r="D167" s="209"/>
      <c r="E167" s="209"/>
      <c r="F167" s="210"/>
      <c r="G167" s="220" t="str">
        <f t="shared" si="8"/>
        <v/>
      </c>
      <c r="H167" s="220"/>
      <c r="I167" s="220" t="str">
        <f t="shared" si="9"/>
        <v/>
      </c>
      <c r="J167" s="217" t="str">
        <f t="shared" si="10"/>
        <v/>
      </c>
      <c r="K167" s="218" t="str">
        <f t="shared" si="11"/>
        <v/>
      </c>
    </row>
    <row r="168" spans="1:11" s="206" customFormat="1" ht="19" customHeight="1">
      <c r="A168" s="208"/>
      <c r="B168" s="209"/>
      <c r="C168" s="209"/>
      <c r="D168" s="209"/>
      <c r="E168" s="209"/>
      <c r="F168" s="210"/>
      <c r="G168" s="220" t="str">
        <f t="shared" si="8"/>
        <v/>
      </c>
      <c r="H168" s="220"/>
      <c r="I168" s="220" t="str">
        <f t="shared" si="9"/>
        <v/>
      </c>
      <c r="J168" s="217" t="str">
        <f t="shared" si="10"/>
        <v/>
      </c>
      <c r="K168" s="218" t="str">
        <f t="shared" si="11"/>
        <v/>
      </c>
    </row>
    <row r="169" spans="1:11" s="206" customFormat="1" ht="19" customHeight="1">
      <c r="A169" s="208"/>
      <c r="B169" s="209"/>
      <c r="C169" s="209"/>
      <c r="D169" s="209"/>
      <c r="E169" s="209"/>
      <c r="F169" s="210"/>
      <c r="G169" s="220" t="str">
        <f t="shared" si="8"/>
        <v/>
      </c>
      <c r="H169" s="220"/>
      <c r="I169" s="220" t="str">
        <f t="shared" si="9"/>
        <v/>
      </c>
      <c r="J169" s="217" t="str">
        <f t="shared" si="10"/>
        <v/>
      </c>
      <c r="K169" s="218" t="str">
        <f t="shared" si="11"/>
        <v/>
      </c>
    </row>
    <row r="170" spans="1:11" s="206" customFormat="1" ht="19" customHeight="1">
      <c r="A170" s="208"/>
      <c r="B170" s="209"/>
      <c r="C170" s="209"/>
      <c r="D170" s="209"/>
      <c r="E170" s="209"/>
      <c r="F170" s="210"/>
      <c r="G170" s="220" t="str">
        <f t="shared" si="8"/>
        <v/>
      </c>
      <c r="H170" s="220"/>
      <c r="I170" s="220" t="str">
        <f t="shared" si="9"/>
        <v/>
      </c>
      <c r="J170" s="217" t="str">
        <f t="shared" si="10"/>
        <v/>
      </c>
      <c r="K170" s="218" t="str">
        <f t="shared" si="11"/>
        <v/>
      </c>
    </row>
    <row r="171" spans="1:11" s="206" customFormat="1" ht="19" customHeight="1">
      <c r="A171" s="208"/>
      <c r="B171" s="209"/>
      <c r="C171" s="209"/>
      <c r="D171" s="209"/>
      <c r="E171" s="209"/>
      <c r="F171" s="210"/>
      <c r="G171" s="220" t="str">
        <f t="shared" si="8"/>
        <v/>
      </c>
      <c r="H171" s="220"/>
      <c r="I171" s="220" t="str">
        <f t="shared" si="9"/>
        <v/>
      </c>
      <c r="J171" s="217" t="str">
        <f t="shared" si="10"/>
        <v/>
      </c>
      <c r="K171" s="218" t="str">
        <f t="shared" si="11"/>
        <v/>
      </c>
    </row>
    <row r="172" spans="1:11" s="206" customFormat="1" ht="19" customHeight="1">
      <c r="A172" s="208"/>
      <c r="B172" s="209"/>
      <c r="C172" s="209"/>
      <c r="D172" s="209"/>
      <c r="E172" s="209"/>
      <c r="F172" s="210"/>
      <c r="G172" s="220" t="str">
        <f t="shared" si="8"/>
        <v/>
      </c>
      <c r="H172" s="220"/>
      <c r="I172" s="220" t="str">
        <f t="shared" si="9"/>
        <v/>
      </c>
      <c r="J172" s="217" t="str">
        <f t="shared" si="10"/>
        <v/>
      </c>
      <c r="K172" s="218" t="str">
        <f t="shared" si="11"/>
        <v/>
      </c>
    </row>
    <row r="173" spans="1:11" s="206" customFormat="1" ht="19" customHeight="1">
      <c r="A173" s="208"/>
      <c r="B173" s="209"/>
      <c r="C173" s="209"/>
      <c r="D173" s="209"/>
      <c r="E173" s="209"/>
      <c r="F173" s="210"/>
      <c r="G173" s="220" t="str">
        <f t="shared" si="8"/>
        <v/>
      </c>
      <c r="H173" s="220"/>
      <c r="I173" s="220" t="str">
        <f t="shared" si="9"/>
        <v/>
      </c>
      <c r="J173" s="217" t="str">
        <f t="shared" si="10"/>
        <v/>
      </c>
      <c r="K173" s="218" t="str">
        <f t="shared" si="11"/>
        <v/>
      </c>
    </row>
    <row r="174" spans="1:11" s="206" customFormat="1" ht="19" customHeight="1">
      <c r="A174" s="208"/>
      <c r="B174" s="209"/>
      <c r="C174" s="209"/>
      <c r="D174" s="209"/>
      <c r="E174" s="209"/>
      <c r="F174" s="210"/>
      <c r="G174" s="220" t="str">
        <f t="shared" si="8"/>
        <v/>
      </c>
      <c r="H174" s="220"/>
      <c r="I174" s="220" t="str">
        <f t="shared" si="9"/>
        <v/>
      </c>
      <c r="J174" s="217" t="str">
        <f t="shared" si="10"/>
        <v/>
      </c>
      <c r="K174" s="218" t="str">
        <f t="shared" si="11"/>
        <v/>
      </c>
    </row>
    <row r="175" spans="1:11" s="206" customFormat="1" ht="19" customHeight="1">
      <c r="A175" s="208"/>
      <c r="B175" s="209"/>
      <c r="C175" s="209"/>
      <c r="D175" s="209"/>
      <c r="E175" s="209"/>
      <c r="F175" s="210"/>
      <c r="G175" s="220" t="str">
        <f t="shared" si="8"/>
        <v/>
      </c>
      <c r="H175" s="220"/>
      <c r="I175" s="220" t="str">
        <f t="shared" si="9"/>
        <v/>
      </c>
      <c r="J175" s="217" t="str">
        <f t="shared" si="10"/>
        <v/>
      </c>
      <c r="K175" s="218" t="str">
        <f t="shared" si="11"/>
        <v/>
      </c>
    </row>
    <row r="176" spans="1:11" s="206" customFormat="1" ht="19" customHeight="1">
      <c r="A176" s="208"/>
      <c r="B176" s="209"/>
      <c r="C176" s="209"/>
      <c r="D176" s="209"/>
      <c r="E176" s="209"/>
      <c r="F176" s="210"/>
      <c r="G176" s="220" t="str">
        <f t="shared" si="8"/>
        <v/>
      </c>
      <c r="H176" s="220"/>
      <c r="I176" s="220" t="str">
        <f t="shared" si="9"/>
        <v/>
      </c>
      <c r="J176" s="217" t="str">
        <f t="shared" si="10"/>
        <v/>
      </c>
      <c r="K176" s="218" t="str">
        <f t="shared" si="11"/>
        <v/>
      </c>
    </row>
    <row r="177" spans="1:11" s="206" customFormat="1" ht="19" customHeight="1">
      <c r="A177" s="208"/>
      <c r="B177" s="209"/>
      <c r="C177" s="209"/>
      <c r="D177" s="209"/>
      <c r="E177" s="209"/>
      <c r="F177" s="210"/>
      <c r="G177" s="220" t="str">
        <f t="shared" si="8"/>
        <v/>
      </c>
      <c r="H177" s="220"/>
      <c r="I177" s="220" t="str">
        <f t="shared" si="9"/>
        <v/>
      </c>
      <c r="J177" s="217" t="str">
        <f t="shared" si="10"/>
        <v/>
      </c>
      <c r="K177" s="218" t="str">
        <f t="shared" si="11"/>
        <v/>
      </c>
    </row>
    <row r="178" spans="1:11" s="206" customFormat="1" ht="19" customHeight="1">
      <c r="A178" s="208"/>
      <c r="B178" s="209"/>
      <c r="C178" s="209"/>
      <c r="D178" s="209"/>
      <c r="E178" s="209"/>
      <c r="F178" s="210"/>
      <c r="G178" s="220" t="str">
        <f t="shared" si="8"/>
        <v/>
      </c>
      <c r="H178" s="220"/>
      <c r="I178" s="220" t="str">
        <f t="shared" si="9"/>
        <v/>
      </c>
      <c r="J178" s="217" t="str">
        <f t="shared" si="10"/>
        <v/>
      </c>
      <c r="K178" s="218" t="str">
        <f t="shared" si="11"/>
        <v/>
      </c>
    </row>
    <row r="179" spans="1:11" s="206" customFormat="1" ht="19" customHeight="1">
      <c r="A179" s="208"/>
      <c r="B179" s="209"/>
      <c r="C179" s="209"/>
      <c r="D179" s="209"/>
      <c r="E179" s="209"/>
      <c r="F179" s="210"/>
      <c r="G179" s="220" t="str">
        <f t="shared" si="8"/>
        <v/>
      </c>
      <c r="H179" s="220"/>
      <c r="I179" s="220" t="str">
        <f t="shared" si="9"/>
        <v/>
      </c>
      <c r="J179" s="217" t="str">
        <f t="shared" si="10"/>
        <v/>
      </c>
      <c r="K179" s="218" t="str">
        <f t="shared" si="11"/>
        <v/>
      </c>
    </row>
    <row r="180" spans="1:11" s="206" customFormat="1" ht="19" customHeight="1">
      <c r="A180" s="208"/>
      <c r="B180" s="209"/>
      <c r="C180" s="209"/>
      <c r="D180" s="209"/>
      <c r="E180" s="209"/>
      <c r="F180" s="210"/>
      <c r="G180" s="220" t="str">
        <f t="shared" si="8"/>
        <v/>
      </c>
      <c r="H180" s="220"/>
      <c r="I180" s="220" t="str">
        <f t="shared" si="9"/>
        <v/>
      </c>
      <c r="J180" s="217" t="str">
        <f t="shared" si="10"/>
        <v/>
      </c>
      <c r="K180" s="218" t="str">
        <f t="shared" si="11"/>
        <v/>
      </c>
    </row>
    <row r="181" spans="1:11" s="206" customFormat="1" ht="19" customHeight="1">
      <c r="A181" s="208"/>
      <c r="B181" s="209"/>
      <c r="C181" s="209"/>
      <c r="D181" s="209"/>
      <c r="E181" s="209"/>
      <c r="F181" s="210"/>
      <c r="G181" s="220" t="str">
        <f t="shared" si="8"/>
        <v/>
      </c>
      <c r="H181" s="220"/>
      <c r="I181" s="220" t="str">
        <f t="shared" si="9"/>
        <v/>
      </c>
      <c r="J181" s="217" t="str">
        <f t="shared" si="10"/>
        <v/>
      </c>
      <c r="K181" s="218" t="str">
        <f t="shared" si="11"/>
        <v/>
      </c>
    </row>
    <row r="182" spans="1:11" s="206" customFormat="1" ht="19" customHeight="1">
      <c r="A182" s="208"/>
      <c r="B182" s="209"/>
      <c r="C182" s="209"/>
      <c r="D182" s="209"/>
      <c r="E182" s="209"/>
      <c r="F182" s="210"/>
      <c r="G182" s="220" t="str">
        <f t="shared" si="8"/>
        <v/>
      </c>
      <c r="H182" s="220"/>
      <c r="I182" s="220" t="str">
        <f t="shared" si="9"/>
        <v/>
      </c>
      <c r="J182" s="217" t="str">
        <f t="shared" si="10"/>
        <v/>
      </c>
      <c r="K182" s="218" t="str">
        <f t="shared" si="11"/>
        <v/>
      </c>
    </row>
    <row r="183" spans="1:11" s="206" customFormat="1" ht="19" customHeight="1">
      <c r="A183" s="208"/>
      <c r="B183" s="209"/>
      <c r="C183" s="209"/>
      <c r="D183" s="209"/>
      <c r="E183" s="209"/>
      <c r="F183" s="210"/>
      <c r="G183" s="220" t="str">
        <f t="shared" si="8"/>
        <v/>
      </c>
      <c r="H183" s="220"/>
      <c r="I183" s="220" t="str">
        <f t="shared" si="9"/>
        <v/>
      </c>
      <c r="J183" s="217" t="str">
        <f t="shared" si="10"/>
        <v/>
      </c>
      <c r="K183" s="218" t="str">
        <f t="shared" si="11"/>
        <v/>
      </c>
    </row>
    <row r="184" spans="1:11" s="206" customFormat="1" ht="19" customHeight="1">
      <c r="A184" s="208"/>
      <c r="B184" s="209"/>
      <c r="C184" s="209"/>
      <c r="D184" s="209"/>
      <c r="E184" s="209"/>
      <c r="F184" s="210"/>
      <c r="G184" s="220" t="str">
        <f t="shared" si="8"/>
        <v/>
      </c>
      <c r="H184" s="220"/>
      <c r="I184" s="220" t="str">
        <f t="shared" si="9"/>
        <v/>
      </c>
      <c r="J184" s="217" t="str">
        <f t="shared" si="10"/>
        <v/>
      </c>
      <c r="K184" s="218" t="str">
        <f t="shared" si="11"/>
        <v/>
      </c>
    </row>
    <row r="185" spans="1:11" s="206" customFormat="1" ht="19" customHeight="1">
      <c r="A185" s="208"/>
      <c r="B185" s="209"/>
      <c r="C185" s="209"/>
      <c r="D185" s="209"/>
      <c r="E185" s="209"/>
      <c r="F185" s="210"/>
      <c r="G185" s="220" t="str">
        <f t="shared" si="8"/>
        <v/>
      </c>
      <c r="H185" s="220"/>
      <c r="I185" s="220" t="str">
        <f t="shared" si="9"/>
        <v/>
      </c>
      <c r="J185" s="217" t="str">
        <f t="shared" si="10"/>
        <v/>
      </c>
      <c r="K185" s="218" t="str">
        <f t="shared" si="11"/>
        <v/>
      </c>
    </row>
    <row r="186" spans="1:11" s="206" customFormat="1" ht="19" customHeight="1">
      <c r="A186" s="208"/>
      <c r="B186" s="209"/>
      <c r="C186" s="209"/>
      <c r="D186" s="209"/>
      <c r="E186" s="209"/>
      <c r="F186" s="210"/>
      <c r="G186" s="220" t="str">
        <f t="shared" si="8"/>
        <v/>
      </c>
      <c r="H186" s="220"/>
      <c r="I186" s="220" t="str">
        <f t="shared" si="9"/>
        <v/>
      </c>
      <c r="J186" s="217" t="str">
        <f t="shared" si="10"/>
        <v/>
      </c>
      <c r="K186" s="218" t="str">
        <f t="shared" si="11"/>
        <v/>
      </c>
    </row>
    <row r="187" spans="1:11" s="206" customFormat="1" ht="19" customHeight="1">
      <c r="A187" s="208"/>
      <c r="B187" s="209"/>
      <c r="C187" s="209"/>
      <c r="D187" s="209"/>
      <c r="E187" s="209"/>
      <c r="F187" s="210"/>
      <c r="G187" s="220" t="str">
        <f t="shared" si="8"/>
        <v/>
      </c>
      <c r="H187" s="220"/>
      <c r="I187" s="220" t="str">
        <f t="shared" si="9"/>
        <v/>
      </c>
      <c r="J187" s="217" t="str">
        <f t="shared" si="10"/>
        <v/>
      </c>
      <c r="K187" s="218" t="str">
        <f t="shared" si="11"/>
        <v/>
      </c>
    </row>
    <row r="188" spans="1:11" s="206" customFormat="1" ht="19" customHeight="1">
      <c r="A188" s="208"/>
      <c r="B188" s="209"/>
      <c r="C188" s="209"/>
      <c r="D188" s="209"/>
      <c r="E188" s="209"/>
      <c r="F188" s="210"/>
      <c r="G188" s="220" t="str">
        <f t="shared" si="8"/>
        <v/>
      </c>
      <c r="H188" s="220"/>
      <c r="I188" s="220" t="str">
        <f t="shared" si="9"/>
        <v/>
      </c>
      <c r="J188" s="217" t="str">
        <f t="shared" si="10"/>
        <v/>
      </c>
      <c r="K188" s="218" t="str">
        <f t="shared" si="11"/>
        <v/>
      </c>
    </row>
    <row r="189" spans="1:11" s="206" customFormat="1" ht="19" customHeight="1">
      <c r="A189" s="208"/>
      <c r="B189" s="209"/>
      <c r="C189" s="209"/>
      <c r="D189" s="209"/>
      <c r="E189" s="209"/>
      <c r="F189" s="210"/>
      <c r="G189" s="220" t="str">
        <f t="shared" si="8"/>
        <v/>
      </c>
      <c r="H189" s="220"/>
      <c r="I189" s="220" t="str">
        <f t="shared" si="9"/>
        <v/>
      </c>
      <c r="J189" s="217" t="str">
        <f t="shared" si="10"/>
        <v/>
      </c>
      <c r="K189" s="218" t="str">
        <f t="shared" si="11"/>
        <v/>
      </c>
    </row>
    <row r="190" spans="1:11" s="206" customFormat="1" ht="19" customHeight="1">
      <c r="A190" s="208"/>
      <c r="B190" s="209"/>
      <c r="C190" s="209"/>
      <c r="D190" s="209"/>
      <c r="E190" s="209"/>
      <c r="F190" s="210"/>
      <c r="G190" s="220" t="str">
        <f t="shared" si="8"/>
        <v/>
      </c>
      <c r="H190" s="220"/>
      <c r="I190" s="220" t="str">
        <f t="shared" si="9"/>
        <v/>
      </c>
      <c r="J190" s="217" t="str">
        <f t="shared" si="10"/>
        <v/>
      </c>
      <c r="K190" s="218" t="str">
        <f t="shared" si="11"/>
        <v/>
      </c>
    </row>
    <row r="191" spans="1:11" s="206" customFormat="1" ht="19" customHeight="1">
      <c r="A191" s="208"/>
      <c r="B191" s="209"/>
      <c r="C191" s="209"/>
      <c r="D191" s="209"/>
      <c r="E191" s="209"/>
      <c r="F191" s="210"/>
      <c r="G191" s="220" t="str">
        <f t="shared" si="8"/>
        <v/>
      </c>
      <c r="H191" s="220"/>
      <c r="I191" s="220" t="str">
        <f t="shared" si="9"/>
        <v/>
      </c>
      <c r="J191" s="217" t="str">
        <f t="shared" si="10"/>
        <v/>
      </c>
      <c r="K191" s="218" t="str">
        <f t="shared" si="11"/>
        <v/>
      </c>
    </row>
    <row r="192" spans="1:11" s="206" customFormat="1" ht="19" customHeight="1">
      <c r="A192" s="208"/>
      <c r="B192" s="209"/>
      <c r="C192" s="209"/>
      <c r="D192" s="209"/>
      <c r="E192" s="209"/>
      <c r="F192" s="210"/>
      <c r="G192" s="220" t="str">
        <f t="shared" si="8"/>
        <v/>
      </c>
      <c r="H192" s="220"/>
      <c r="I192" s="220" t="str">
        <f t="shared" si="9"/>
        <v/>
      </c>
      <c r="J192" s="217" t="str">
        <f t="shared" si="10"/>
        <v/>
      </c>
      <c r="K192" s="218" t="str">
        <f t="shared" si="11"/>
        <v/>
      </c>
    </row>
    <row r="193" spans="1:11" s="206" customFormat="1" ht="19" customHeight="1">
      <c r="A193" s="208"/>
      <c r="B193" s="209"/>
      <c r="C193" s="209"/>
      <c r="D193" s="209"/>
      <c r="E193" s="209"/>
      <c r="F193" s="210"/>
      <c r="G193" s="220" t="str">
        <f t="shared" si="8"/>
        <v/>
      </c>
      <c r="H193" s="220"/>
      <c r="I193" s="220" t="str">
        <f t="shared" si="9"/>
        <v/>
      </c>
      <c r="J193" s="217" t="str">
        <f t="shared" si="10"/>
        <v/>
      </c>
      <c r="K193" s="218" t="str">
        <f t="shared" si="11"/>
        <v/>
      </c>
    </row>
    <row r="194" spans="1:11" s="206" customFormat="1" ht="19" customHeight="1">
      <c r="A194" s="208"/>
      <c r="B194" s="209"/>
      <c r="C194" s="209"/>
      <c r="D194" s="209"/>
      <c r="E194" s="209"/>
      <c r="F194" s="210"/>
      <c r="G194" s="220" t="str">
        <f t="shared" si="8"/>
        <v/>
      </c>
      <c r="H194" s="220"/>
      <c r="I194" s="220" t="str">
        <f t="shared" si="9"/>
        <v/>
      </c>
      <c r="J194" s="217" t="str">
        <f t="shared" si="10"/>
        <v/>
      </c>
      <c r="K194" s="218" t="str">
        <f t="shared" si="11"/>
        <v/>
      </c>
    </row>
    <row r="195" spans="1:11" s="206" customFormat="1" ht="19" customHeight="1">
      <c r="A195" s="208"/>
      <c r="B195" s="209"/>
      <c r="C195" s="209"/>
      <c r="D195" s="209"/>
      <c r="E195" s="209"/>
      <c r="F195" s="210"/>
      <c r="G195" s="220" t="str">
        <f t="shared" si="8"/>
        <v/>
      </c>
      <c r="H195" s="220"/>
      <c r="I195" s="220" t="str">
        <f t="shared" si="9"/>
        <v/>
      </c>
      <c r="J195" s="217" t="str">
        <f t="shared" si="10"/>
        <v/>
      </c>
      <c r="K195" s="218" t="str">
        <f t="shared" si="11"/>
        <v/>
      </c>
    </row>
    <row r="196" spans="1:11" s="206" customFormat="1" ht="19" customHeight="1">
      <c r="A196" s="208"/>
      <c r="B196" s="209"/>
      <c r="C196" s="209"/>
      <c r="D196" s="209"/>
      <c r="E196" s="209"/>
      <c r="F196" s="210"/>
      <c r="G196" s="220" t="str">
        <f t="shared" si="8"/>
        <v/>
      </c>
      <c r="H196" s="220"/>
      <c r="I196" s="220" t="str">
        <f t="shared" si="9"/>
        <v/>
      </c>
      <c r="J196" s="217" t="str">
        <f t="shared" si="10"/>
        <v/>
      </c>
      <c r="K196" s="218" t="str">
        <f t="shared" si="11"/>
        <v/>
      </c>
    </row>
    <row r="197" spans="1:11" s="206" customFormat="1" ht="19" customHeight="1">
      <c r="A197" s="208"/>
      <c r="B197" s="209"/>
      <c r="C197" s="209"/>
      <c r="D197" s="209"/>
      <c r="E197" s="209"/>
      <c r="F197" s="210"/>
      <c r="G197" s="220" t="str">
        <f t="shared" si="8"/>
        <v/>
      </c>
      <c r="H197" s="220"/>
      <c r="I197" s="220" t="str">
        <f t="shared" si="9"/>
        <v/>
      </c>
      <c r="J197" s="217" t="str">
        <f t="shared" si="10"/>
        <v/>
      </c>
      <c r="K197" s="218" t="str">
        <f t="shared" si="11"/>
        <v/>
      </c>
    </row>
    <row r="198" spans="1:11" s="206" customFormat="1" ht="19" customHeight="1">
      <c r="A198" s="208"/>
      <c r="B198" s="209"/>
      <c r="C198" s="209"/>
      <c r="D198" s="209"/>
      <c r="E198" s="209"/>
      <c r="F198" s="210"/>
      <c r="G198" s="220" t="str">
        <f t="shared" si="8"/>
        <v/>
      </c>
      <c r="H198" s="220"/>
      <c r="I198" s="220" t="str">
        <f t="shared" si="9"/>
        <v/>
      </c>
      <c r="J198" s="217" t="str">
        <f t="shared" si="10"/>
        <v/>
      </c>
      <c r="K198" s="218" t="str">
        <f t="shared" si="11"/>
        <v/>
      </c>
    </row>
    <row r="199" spans="1:11" s="206" customFormat="1" ht="19" customHeight="1">
      <c r="A199" s="208"/>
      <c r="B199" s="209"/>
      <c r="C199" s="209"/>
      <c r="D199" s="209"/>
      <c r="E199" s="209"/>
      <c r="F199" s="210"/>
      <c r="G199" s="220" t="str">
        <f t="shared" si="8"/>
        <v/>
      </c>
      <c r="H199" s="220"/>
      <c r="I199" s="220" t="str">
        <f t="shared" si="9"/>
        <v/>
      </c>
      <c r="J199" s="217" t="str">
        <f t="shared" si="10"/>
        <v/>
      </c>
      <c r="K199" s="218" t="str">
        <f t="shared" si="11"/>
        <v/>
      </c>
    </row>
    <row r="200" spans="1:11" s="206" customFormat="1" ht="19" customHeight="1">
      <c r="A200" s="208"/>
      <c r="B200" s="209"/>
      <c r="C200" s="209"/>
      <c r="D200" s="209"/>
      <c r="E200" s="209"/>
      <c r="F200" s="210"/>
      <c r="G200" s="220" t="str">
        <f t="shared" si="8"/>
        <v/>
      </c>
      <c r="H200" s="220"/>
      <c r="I200" s="220" t="str">
        <f t="shared" si="9"/>
        <v/>
      </c>
      <c r="J200" s="217" t="str">
        <f t="shared" si="10"/>
        <v/>
      </c>
      <c r="K200" s="218" t="str">
        <f t="shared" si="11"/>
        <v/>
      </c>
    </row>
    <row r="201" spans="1:11" s="206" customFormat="1" ht="19" customHeight="1">
      <c r="A201" s="208"/>
      <c r="B201" s="209"/>
      <c r="C201" s="209"/>
      <c r="D201" s="209"/>
      <c r="E201" s="209"/>
      <c r="F201" s="210"/>
      <c r="G201" s="220" t="str">
        <f t="shared" si="8"/>
        <v/>
      </c>
      <c r="H201" s="220"/>
      <c r="I201" s="220" t="str">
        <f t="shared" si="9"/>
        <v/>
      </c>
      <c r="J201" s="217" t="str">
        <f t="shared" si="10"/>
        <v/>
      </c>
      <c r="K201" s="218" t="str">
        <f t="shared" si="11"/>
        <v/>
      </c>
    </row>
    <row r="202" spans="1:11" s="206" customFormat="1" ht="19" customHeight="1">
      <c r="A202" s="208"/>
      <c r="B202" s="209"/>
      <c r="C202" s="209"/>
      <c r="D202" s="209"/>
      <c r="E202" s="209"/>
      <c r="F202" s="210"/>
      <c r="G202" s="220" t="str">
        <f t="shared" si="8"/>
        <v/>
      </c>
      <c r="H202" s="220"/>
      <c r="I202" s="220" t="str">
        <f t="shared" si="9"/>
        <v/>
      </c>
      <c r="J202" s="217" t="str">
        <f t="shared" si="10"/>
        <v/>
      </c>
      <c r="K202" s="218" t="str">
        <f t="shared" si="11"/>
        <v/>
      </c>
    </row>
    <row r="203" spans="1:11" s="206" customFormat="1" ht="19" customHeight="1">
      <c r="A203" s="208"/>
      <c r="B203" s="209"/>
      <c r="C203" s="209"/>
      <c r="D203" s="209"/>
      <c r="E203" s="209"/>
      <c r="F203" s="210"/>
      <c r="G203" s="220" t="str">
        <f t="shared" si="8"/>
        <v/>
      </c>
      <c r="H203" s="220"/>
      <c r="I203" s="220" t="str">
        <f t="shared" si="9"/>
        <v/>
      </c>
      <c r="J203" s="217" t="str">
        <f t="shared" si="10"/>
        <v/>
      </c>
      <c r="K203" s="218" t="str">
        <f t="shared" si="11"/>
        <v/>
      </c>
    </row>
    <row r="204" spans="1:11" s="206" customFormat="1" ht="19" customHeight="1">
      <c r="A204" s="208"/>
      <c r="B204" s="209"/>
      <c r="C204" s="209"/>
      <c r="D204" s="209"/>
      <c r="E204" s="209"/>
      <c r="F204" s="210"/>
      <c r="G204" s="220" t="str">
        <f t="shared" ref="G204:G267" si="12">IF($E204="","",$H204*(1-$B$6))</f>
        <v/>
      </c>
      <c r="H204" s="220"/>
      <c r="I204" s="220" t="str">
        <f t="shared" ref="I204:I267" si="13">IF($E204="","",$H204*(1+$B$6))</f>
        <v/>
      </c>
      <c r="J204" s="217" t="str">
        <f t="shared" ref="J204:J267" si="14">IF($E204="","",IF($F204&lt;$G204, "Debajo de banda", IF($F204&gt;$I204, "Encima de banda", "Dentro de banda")))</f>
        <v/>
      </c>
      <c r="K204" s="218" t="str">
        <f t="shared" ref="K204:K267" si="15">IFERROR(IF($E204="","",$F204/$H204),"")</f>
        <v/>
      </c>
    </row>
    <row r="205" spans="1:11" s="206" customFormat="1" ht="19" customHeight="1">
      <c r="A205" s="208"/>
      <c r="B205" s="209"/>
      <c r="C205" s="209"/>
      <c r="D205" s="209"/>
      <c r="E205" s="209"/>
      <c r="F205" s="210"/>
      <c r="G205" s="220" t="str">
        <f t="shared" si="12"/>
        <v/>
      </c>
      <c r="H205" s="220"/>
      <c r="I205" s="220" t="str">
        <f t="shared" si="13"/>
        <v/>
      </c>
      <c r="J205" s="217" t="str">
        <f t="shared" si="14"/>
        <v/>
      </c>
      <c r="K205" s="218" t="str">
        <f t="shared" si="15"/>
        <v/>
      </c>
    </row>
    <row r="206" spans="1:11" s="206" customFormat="1" ht="19" customHeight="1">
      <c r="A206" s="208"/>
      <c r="B206" s="209"/>
      <c r="C206" s="209"/>
      <c r="D206" s="209"/>
      <c r="E206" s="209"/>
      <c r="F206" s="210"/>
      <c r="G206" s="220" t="str">
        <f t="shared" si="12"/>
        <v/>
      </c>
      <c r="H206" s="220"/>
      <c r="I206" s="220" t="str">
        <f t="shared" si="13"/>
        <v/>
      </c>
      <c r="J206" s="217" t="str">
        <f t="shared" si="14"/>
        <v/>
      </c>
      <c r="K206" s="218" t="str">
        <f t="shared" si="15"/>
        <v/>
      </c>
    </row>
    <row r="207" spans="1:11" s="206" customFormat="1" ht="19" customHeight="1">
      <c r="A207" s="208"/>
      <c r="B207" s="209"/>
      <c r="C207" s="209"/>
      <c r="D207" s="209"/>
      <c r="E207" s="209"/>
      <c r="F207" s="210"/>
      <c r="G207" s="220" t="str">
        <f t="shared" si="12"/>
        <v/>
      </c>
      <c r="H207" s="220"/>
      <c r="I207" s="220" t="str">
        <f t="shared" si="13"/>
        <v/>
      </c>
      <c r="J207" s="217" t="str">
        <f t="shared" si="14"/>
        <v/>
      </c>
      <c r="K207" s="218" t="str">
        <f t="shared" si="15"/>
        <v/>
      </c>
    </row>
    <row r="208" spans="1:11" s="206" customFormat="1" ht="19" customHeight="1">
      <c r="A208" s="208"/>
      <c r="B208" s="209"/>
      <c r="C208" s="209"/>
      <c r="D208" s="209"/>
      <c r="E208" s="209"/>
      <c r="F208" s="210"/>
      <c r="G208" s="220" t="str">
        <f t="shared" si="12"/>
        <v/>
      </c>
      <c r="H208" s="220"/>
      <c r="I208" s="220" t="str">
        <f t="shared" si="13"/>
        <v/>
      </c>
      <c r="J208" s="217" t="str">
        <f t="shared" si="14"/>
        <v/>
      </c>
      <c r="K208" s="218" t="str">
        <f t="shared" si="15"/>
        <v/>
      </c>
    </row>
    <row r="209" spans="1:11" s="206" customFormat="1" ht="19" customHeight="1">
      <c r="A209" s="208"/>
      <c r="B209" s="209"/>
      <c r="C209" s="209"/>
      <c r="D209" s="209"/>
      <c r="E209" s="209"/>
      <c r="F209" s="210"/>
      <c r="G209" s="220" t="str">
        <f t="shared" si="12"/>
        <v/>
      </c>
      <c r="H209" s="220"/>
      <c r="I209" s="220" t="str">
        <f t="shared" si="13"/>
        <v/>
      </c>
      <c r="J209" s="217" t="str">
        <f t="shared" si="14"/>
        <v/>
      </c>
      <c r="K209" s="218" t="str">
        <f t="shared" si="15"/>
        <v/>
      </c>
    </row>
    <row r="210" spans="1:11" s="206" customFormat="1" ht="19" customHeight="1">
      <c r="A210" s="208"/>
      <c r="B210" s="209"/>
      <c r="C210" s="209"/>
      <c r="D210" s="209"/>
      <c r="E210" s="209"/>
      <c r="F210" s="210"/>
      <c r="G210" s="220" t="str">
        <f t="shared" si="12"/>
        <v/>
      </c>
      <c r="H210" s="220"/>
      <c r="I210" s="220" t="str">
        <f t="shared" si="13"/>
        <v/>
      </c>
      <c r="J210" s="217" t="str">
        <f t="shared" si="14"/>
        <v/>
      </c>
      <c r="K210" s="218" t="str">
        <f t="shared" si="15"/>
        <v/>
      </c>
    </row>
    <row r="211" spans="1:11" s="206" customFormat="1" ht="19" customHeight="1">
      <c r="A211" s="208"/>
      <c r="B211" s="209"/>
      <c r="C211" s="209"/>
      <c r="D211" s="209"/>
      <c r="E211" s="209"/>
      <c r="F211" s="210"/>
      <c r="G211" s="220" t="str">
        <f t="shared" si="12"/>
        <v/>
      </c>
      <c r="H211" s="220"/>
      <c r="I211" s="220" t="str">
        <f t="shared" si="13"/>
        <v/>
      </c>
      <c r="J211" s="217" t="str">
        <f t="shared" si="14"/>
        <v/>
      </c>
      <c r="K211" s="218" t="str">
        <f t="shared" si="15"/>
        <v/>
      </c>
    </row>
    <row r="212" spans="1:11" s="206" customFormat="1" ht="19" customHeight="1">
      <c r="A212" s="208"/>
      <c r="B212" s="209"/>
      <c r="C212" s="209"/>
      <c r="D212" s="209"/>
      <c r="E212" s="209"/>
      <c r="F212" s="210"/>
      <c r="G212" s="220" t="str">
        <f t="shared" si="12"/>
        <v/>
      </c>
      <c r="H212" s="220"/>
      <c r="I212" s="220" t="str">
        <f t="shared" si="13"/>
        <v/>
      </c>
      <c r="J212" s="217" t="str">
        <f t="shared" si="14"/>
        <v/>
      </c>
      <c r="K212" s="218" t="str">
        <f t="shared" si="15"/>
        <v/>
      </c>
    </row>
    <row r="213" spans="1:11" s="206" customFormat="1" ht="19" customHeight="1">
      <c r="A213" s="208"/>
      <c r="B213" s="209"/>
      <c r="C213" s="209"/>
      <c r="D213" s="209"/>
      <c r="E213" s="209"/>
      <c r="F213" s="210"/>
      <c r="G213" s="220" t="str">
        <f t="shared" si="12"/>
        <v/>
      </c>
      <c r="H213" s="220"/>
      <c r="I213" s="220" t="str">
        <f t="shared" si="13"/>
        <v/>
      </c>
      <c r="J213" s="217" t="str">
        <f t="shared" si="14"/>
        <v/>
      </c>
      <c r="K213" s="218" t="str">
        <f t="shared" si="15"/>
        <v/>
      </c>
    </row>
    <row r="214" spans="1:11" s="206" customFormat="1" ht="19" customHeight="1">
      <c r="A214" s="208"/>
      <c r="B214" s="209"/>
      <c r="C214" s="209"/>
      <c r="D214" s="209"/>
      <c r="E214" s="209"/>
      <c r="F214" s="210"/>
      <c r="G214" s="220" t="str">
        <f t="shared" si="12"/>
        <v/>
      </c>
      <c r="H214" s="220"/>
      <c r="I214" s="220" t="str">
        <f t="shared" si="13"/>
        <v/>
      </c>
      <c r="J214" s="217" t="str">
        <f t="shared" si="14"/>
        <v/>
      </c>
      <c r="K214" s="218" t="str">
        <f t="shared" si="15"/>
        <v/>
      </c>
    </row>
    <row r="215" spans="1:11" s="206" customFormat="1" ht="19" customHeight="1">
      <c r="A215" s="208"/>
      <c r="B215" s="209"/>
      <c r="C215" s="209"/>
      <c r="D215" s="209"/>
      <c r="E215" s="209"/>
      <c r="F215" s="210"/>
      <c r="G215" s="220" t="str">
        <f t="shared" si="12"/>
        <v/>
      </c>
      <c r="H215" s="220"/>
      <c r="I215" s="220" t="str">
        <f t="shared" si="13"/>
        <v/>
      </c>
      <c r="J215" s="217" t="str">
        <f t="shared" si="14"/>
        <v/>
      </c>
      <c r="K215" s="218" t="str">
        <f t="shared" si="15"/>
        <v/>
      </c>
    </row>
    <row r="216" spans="1:11" s="206" customFormat="1" ht="19" customHeight="1">
      <c r="A216" s="208"/>
      <c r="B216" s="209"/>
      <c r="C216" s="209"/>
      <c r="D216" s="209"/>
      <c r="E216" s="209"/>
      <c r="F216" s="210"/>
      <c r="G216" s="220" t="str">
        <f t="shared" si="12"/>
        <v/>
      </c>
      <c r="H216" s="220"/>
      <c r="I216" s="220" t="str">
        <f t="shared" si="13"/>
        <v/>
      </c>
      <c r="J216" s="217" t="str">
        <f t="shared" si="14"/>
        <v/>
      </c>
      <c r="K216" s="218" t="str">
        <f t="shared" si="15"/>
        <v/>
      </c>
    </row>
    <row r="217" spans="1:11" s="206" customFormat="1" ht="19" customHeight="1">
      <c r="A217" s="208"/>
      <c r="B217" s="209"/>
      <c r="C217" s="209"/>
      <c r="D217" s="209"/>
      <c r="E217" s="209"/>
      <c r="F217" s="210"/>
      <c r="G217" s="220" t="str">
        <f t="shared" si="12"/>
        <v/>
      </c>
      <c r="H217" s="220"/>
      <c r="I217" s="220" t="str">
        <f t="shared" si="13"/>
        <v/>
      </c>
      <c r="J217" s="217" t="str">
        <f t="shared" si="14"/>
        <v/>
      </c>
      <c r="K217" s="218" t="str">
        <f t="shared" si="15"/>
        <v/>
      </c>
    </row>
    <row r="218" spans="1:11" s="206" customFormat="1" ht="19" customHeight="1">
      <c r="A218" s="208"/>
      <c r="B218" s="209"/>
      <c r="C218" s="209"/>
      <c r="D218" s="209"/>
      <c r="E218" s="209"/>
      <c r="F218" s="210"/>
      <c r="G218" s="220" t="str">
        <f t="shared" si="12"/>
        <v/>
      </c>
      <c r="H218" s="220"/>
      <c r="I218" s="220" t="str">
        <f t="shared" si="13"/>
        <v/>
      </c>
      <c r="J218" s="217" t="str">
        <f t="shared" si="14"/>
        <v/>
      </c>
      <c r="K218" s="218" t="str">
        <f t="shared" si="15"/>
        <v/>
      </c>
    </row>
    <row r="219" spans="1:11" s="206" customFormat="1" ht="19" customHeight="1">
      <c r="A219" s="208"/>
      <c r="B219" s="209"/>
      <c r="C219" s="209"/>
      <c r="D219" s="209"/>
      <c r="E219" s="209"/>
      <c r="F219" s="210"/>
      <c r="G219" s="220" t="str">
        <f t="shared" si="12"/>
        <v/>
      </c>
      <c r="H219" s="220"/>
      <c r="I219" s="220" t="str">
        <f t="shared" si="13"/>
        <v/>
      </c>
      <c r="J219" s="217" t="str">
        <f t="shared" si="14"/>
        <v/>
      </c>
      <c r="K219" s="218" t="str">
        <f t="shared" si="15"/>
        <v/>
      </c>
    </row>
    <row r="220" spans="1:11" s="206" customFormat="1" ht="19" customHeight="1">
      <c r="A220" s="208"/>
      <c r="B220" s="209"/>
      <c r="C220" s="209"/>
      <c r="D220" s="209"/>
      <c r="E220" s="209"/>
      <c r="F220" s="210"/>
      <c r="G220" s="220" t="str">
        <f t="shared" si="12"/>
        <v/>
      </c>
      <c r="H220" s="220"/>
      <c r="I220" s="220" t="str">
        <f t="shared" si="13"/>
        <v/>
      </c>
      <c r="J220" s="217" t="str">
        <f t="shared" si="14"/>
        <v/>
      </c>
      <c r="K220" s="218" t="str">
        <f t="shared" si="15"/>
        <v/>
      </c>
    </row>
    <row r="221" spans="1:11" s="206" customFormat="1" ht="19" customHeight="1">
      <c r="A221" s="208"/>
      <c r="B221" s="209"/>
      <c r="C221" s="209"/>
      <c r="D221" s="209"/>
      <c r="E221" s="209"/>
      <c r="F221" s="210"/>
      <c r="G221" s="220" t="str">
        <f t="shared" si="12"/>
        <v/>
      </c>
      <c r="H221" s="220"/>
      <c r="I221" s="220" t="str">
        <f t="shared" si="13"/>
        <v/>
      </c>
      <c r="J221" s="217" t="str">
        <f t="shared" si="14"/>
        <v/>
      </c>
      <c r="K221" s="218" t="str">
        <f t="shared" si="15"/>
        <v/>
      </c>
    </row>
    <row r="222" spans="1:11" s="206" customFormat="1" ht="19" customHeight="1">
      <c r="A222" s="208"/>
      <c r="B222" s="209"/>
      <c r="C222" s="209"/>
      <c r="D222" s="209"/>
      <c r="E222" s="209"/>
      <c r="F222" s="210"/>
      <c r="G222" s="220" t="str">
        <f t="shared" si="12"/>
        <v/>
      </c>
      <c r="H222" s="220"/>
      <c r="I222" s="220" t="str">
        <f t="shared" si="13"/>
        <v/>
      </c>
      <c r="J222" s="217" t="str">
        <f t="shared" si="14"/>
        <v/>
      </c>
      <c r="K222" s="218" t="str">
        <f t="shared" si="15"/>
        <v/>
      </c>
    </row>
    <row r="223" spans="1:11" s="206" customFormat="1" ht="19" customHeight="1">
      <c r="A223" s="208"/>
      <c r="B223" s="209"/>
      <c r="C223" s="209"/>
      <c r="D223" s="209"/>
      <c r="E223" s="209"/>
      <c r="F223" s="210"/>
      <c r="G223" s="220" t="str">
        <f t="shared" si="12"/>
        <v/>
      </c>
      <c r="H223" s="220"/>
      <c r="I223" s="220" t="str">
        <f t="shared" si="13"/>
        <v/>
      </c>
      <c r="J223" s="217" t="str">
        <f t="shared" si="14"/>
        <v/>
      </c>
      <c r="K223" s="218" t="str">
        <f t="shared" si="15"/>
        <v/>
      </c>
    </row>
    <row r="224" spans="1:11" s="206" customFormat="1" ht="19" customHeight="1">
      <c r="A224" s="208"/>
      <c r="B224" s="209"/>
      <c r="C224" s="209"/>
      <c r="D224" s="209"/>
      <c r="E224" s="209"/>
      <c r="F224" s="210"/>
      <c r="G224" s="220" t="str">
        <f t="shared" si="12"/>
        <v/>
      </c>
      <c r="H224" s="220"/>
      <c r="I224" s="220" t="str">
        <f t="shared" si="13"/>
        <v/>
      </c>
      <c r="J224" s="217" t="str">
        <f t="shared" si="14"/>
        <v/>
      </c>
      <c r="K224" s="218" t="str">
        <f t="shared" si="15"/>
        <v/>
      </c>
    </row>
    <row r="225" spans="1:11" s="206" customFormat="1" ht="19" customHeight="1">
      <c r="A225" s="208"/>
      <c r="B225" s="209"/>
      <c r="C225" s="209"/>
      <c r="D225" s="209"/>
      <c r="E225" s="209"/>
      <c r="F225" s="210"/>
      <c r="G225" s="220" t="str">
        <f t="shared" si="12"/>
        <v/>
      </c>
      <c r="H225" s="220"/>
      <c r="I225" s="220" t="str">
        <f t="shared" si="13"/>
        <v/>
      </c>
      <c r="J225" s="217" t="str">
        <f t="shared" si="14"/>
        <v/>
      </c>
      <c r="K225" s="218" t="str">
        <f t="shared" si="15"/>
        <v/>
      </c>
    </row>
    <row r="226" spans="1:11" s="206" customFormat="1" ht="19" customHeight="1">
      <c r="A226" s="208"/>
      <c r="B226" s="209"/>
      <c r="C226" s="209"/>
      <c r="D226" s="209"/>
      <c r="E226" s="209"/>
      <c r="F226" s="210"/>
      <c r="G226" s="220" t="str">
        <f t="shared" si="12"/>
        <v/>
      </c>
      <c r="H226" s="220"/>
      <c r="I226" s="220" t="str">
        <f t="shared" si="13"/>
        <v/>
      </c>
      <c r="J226" s="217" t="str">
        <f t="shared" si="14"/>
        <v/>
      </c>
      <c r="K226" s="218" t="str">
        <f t="shared" si="15"/>
        <v/>
      </c>
    </row>
    <row r="227" spans="1:11" s="206" customFormat="1" ht="19" customHeight="1">
      <c r="A227" s="208"/>
      <c r="B227" s="209"/>
      <c r="C227" s="209"/>
      <c r="D227" s="209"/>
      <c r="E227" s="209"/>
      <c r="F227" s="210"/>
      <c r="G227" s="220" t="str">
        <f t="shared" si="12"/>
        <v/>
      </c>
      <c r="H227" s="220"/>
      <c r="I227" s="220" t="str">
        <f t="shared" si="13"/>
        <v/>
      </c>
      <c r="J227" s="217" t="str">
        <f t="shared" si="14"/>
        <v/>
      </c>
      <c r="K227" s="218" t="str">
        <f t="shared" si="15"/>
        <v/>
      </c>
    </row>
    <row r="228" spans="1:11" s="206" customFormat="1" ht="19" customHeight="1">
      <c r="A228" s="208"/>
      <c r="B228" s="209"/>
      <c r="C228" s="209"/>
      <c r="D228" s="209"/>
      <c r="E228" s="209"/>
      <c r="F228" s="210"/>
      <c r="G228" s="220" t="str">
        <f t="shared" si="12"/>
        <v/>
      </c>
      <c r="H228" s="220"/>
      <c r="I228" s="220" t="str">
        <f t="shared" si="13"/>
        <v/>
      </c>
      <c r="J228" s="217" t="str">
        <f t="shared" si="14"/>
        <v/>
      </c>
      <c r="K228" s="218" t="str">
        <f t="shared" si="15"/>
        <v/>
      </c>
    </row>
    <row r="229" spans="1:11" s="206" customFormat="1" ht="19" customHeight="1">
      <c r="A229" s="208"/>
      <c r="B229" s="209"/>
      <c r="C229" s="209"/>
      <c r="D229" s="209"/>
      <c r="E229" s="209"/>
      <c r="F229" s="210"/>
      <c r="G229" s="220" t="str">
        <f t="shared" si="12"/>
        <v/>
      </c>
      <c r="H229" s="220"/>
      <c r="I229" s="220" t="str">
        <f t="shared" si="13"/>
        <v/>
      </c>
      <c r="J229" s="217" t="str">
        <f t="shared" si="14"/>
        <v/>
      </c>
      <c r="K229" s="218" t="str">
        <f t="shared" si="15"/>
        <v/>
      </c>
    </row>
    <row r="230" spans="1:11" s="206" customFormat="1" ht="19" customHeight="1">
      <c r="A230" s="208"/>
      <c r="B230" s="209"/>
      <c r="C230" s="209"/>
      <c r="D230" s="209"/>
      <c r="E230" s="209"/>
      <c r="F230" s="210"/>
      <c r="G230" s="220" t="str">
        <f t="shared" si="12"/>
        <v/>
      </c>
      <c r="H230" s="220"/>
      <c r="I230" s="220" t="str">
        <f t="shared" si="13"/>
        <v/>
      </c>
      <c r="J230" s="217" t="str">
        <f t="shared" si="14"/>
        <v/>
      </c>
      <c r="K230" s="218" t="str">
        <f t="shared" si="15"/>
        <v/>
      </c>
    </row>
    <row r="231" spans="1:11" s="206" customFormat="1" ht="19" customHeight="1">
      <c r="A231" s="208"/>
      <c r="B231" s="209"/>
      <c r="C231" s="209"/>
      <c r="D231" s="209"/>
      <c r="E231" s="209"/>
      <c r="F231" s="210"/>
      <c r="G231" s="220" t="str">
        <f t="shared" si="12"/>
        <v/>
      </c>
      <c r="H231" s="220"/>
      <c r="I231" s="220" t="str">
        <f t="shared" si="13"/>
        <v/>
      </c>
      <c r="J231" s="217" t="str">
        <f t="shared" si="14"/>
        <v/>
      </c>
      <c r="K231" s="218" t="str">
        <f t="shared" si="15"/>
        <v/>
      </c>
    </row>
    <row r="232" spans="1:11" s="206" customFormat="1" ht="19" customHeight="1">
      <c r="A232" s="208"/>
      <c r="B232" s="209"/>
      <c r="C232" s="209"/>
      <c r="D232" s="209"/>
      <c r="E232" s="209"/>
      <c r="F232" s="210"/>
      <c r="G232" s="220" t="str">
        <f t="shared" si="12"/>
        <v/>
      </c>
      <c r="H232" s="220"/>
      <c r="I232" s="220" t="str">
        <f t="shared" si="13"/>
        <v/>
      </c>
      <c r="J232" s="217" t="str">
        <f t="shared" si="14"/>
        <v/>
      </c>
      <c r="K232" s="218" t="str">
        <f t="shared" si="15"/>
        <v/>
      </c>
    </row>
    <row r="233" spans="1:11" s="206" customFormat="1" ht="19" customHeight="1">
      <c r="A233" s="208"/>
      <c r="B233" s="209"/>
      <c r="C233" s="209"/>
      <c r="D233" s="209"/>
      <c r="E233" s="209"/>
      <c r="F233" s="210"/>
      <c r="G233" s="220" t="str">
        <f t="shared" si="12"/>
        <v/>
      </c>
      <c r="H233" s="220"/>
      <c r="I233" s="220" t="str">
        <f t="shared" si="13"/>
        <v/>
      </c>
      <c r="J233" s="217" t="str">
        <f t="shared" si="14"/>
        <v/>
      </c>
      <c r="K233" s="218" t="str">
        <f t="shared" si="15"/>
        <v/>
      </c>
    </row>
    <row r="234" spans="1:11" s="206" customFormat="1" ht="19" customHeight="1">
      <c r="A234" s="208"/>
      <c r="B234" s="209"/>
      <c r="C234" s="209"/>
      <c r="D234" s="209"/>
      <c r="E234" s="209"/>
      <c r="F234" s="210"/>
      <c r="G234" s="220" t="str">
        <f t="shared" si="12"/>
        <v/>
      </c>
      <c r="H234" s="220"/>
      <c r="I234" s="220" t="str">
        <f t="shared" si="13"/>
        <v/>
      </c>
      <c r="J234" s="217" t="str">
        <f t="shared" si="14"/>
        <v/>
      </c>
      <c r="K234" s="218" t="str">
        <f t="shared" si="15"/>
        <v/>
      </c>
    </row>
    <row r="235" spans="1:11" s="206" customFormat="1" ht="19" customHeight="1">
      <c r="A235" s="208"/>
      <c r="B235" s="209"/>
      <c r="C235" s="209"/>
      <c r="D235" s="209"/>
      <c r="E235" s="209"/>
      <c r="F235" s="210"/>
      <c r="G235" s="220" t="str">
        <f t="shared" si="12"/>
        <v/>
      </c>
      <c r="H235" s="220"/>
      <c r="I235" s="220" t="str">
        <f t="shared" si="13"/>
        <v/>
      </c>
      <c r="J235" s="217" t="str">
        <f t="shared" si="14"/>
        <v/>
      </c>
      <c r="K235" s="218" t="str">
        <f t="shared" si="15"/>
        <v/>
      </c>
    </row>
    <row r="236" spans="1:11" s="206" customFormat="1" ht="19" customHeight="1">
      <c r="A236" s="208"/>
      <c r="B236" s="209"/>
      <c r="C236" s="209"/>
      <c r="D236" s="209"/>
      <c r="E236" s="209"/>
      <c r="F236" s="210"/>
      <c r="G236" s="220" t="str">
        <f t="shared" si="12"/>
        <v/>
      </c>
      <c r="H236" s="220"/>
      <c r="I236" s="220" t="str">
        <f t="shared" si="13"/>
        <v/>
      </c>
      <c r="J236" s="217" t="str">
        <f t="shared" si="14"/>
        <v/>
      </c>
      <c r="K236" s="218" t="str">
        <f t="shared" si="15"/>
        <v/>
      </c>
    </row>
    <row r="237" spans="1:11" s="206" customFormat="1" ht="19" customHeight="1">
      <c r="A237" s="208"/>
      <c r="B237" s="209"/>
      <c r="C237" s="209"/>
      <c r="D237" s="209"/>
      <c r="E237" s="209"/>
      <c r="F237" s="210"/>
      <c r="G237" s="220" t="str">
        <f t="shared" si="12"/>
        <v/>
      </c>
      <c r="H237" s="220"/>
      <c r="I237" s="220" t="str">
        <f t="shared" si="13"/>
        <v/>
      </c>
      <c r="J237" s="217" t="str">
        <f t="shared" si="14"/>
        <v/>
      </c>
      <c r="K237" s="218" t="str">
        <f t="shared" si="15"/>
        <v/>
      </c>
    </row>
    <row r="238" spans="1:11" s="206" customFormat="1" ht="19" customHeight="1">
      <c r="A238" s="208"/>
      <c r="B238" s="209"/>
      <c r="C238" s="209"/>
      <c r="D238" s="209"/>
      <c r="E238" s="209"/>
      <c r="F238" s="210"/>
      <c r="G238" s="220" t="str">
        <f t="shared" si="12"/>
        <v/>
      </c>
      <c r="H238" s="220"/>
      <c r="I238" s="220" t="str">
        <f t="shared" si="13"/>
        <v/>
      </c>
      <c r="J238" s="217" t="str">
        <f t="shared" si="14"/>
        <v/>
      </c>
      <c r="K238" s="218" t="str">
        <f t="shared" si="15"/>
        <v/>
      </c>
    </row>
    <row r="239" spans="1:11" s="206" customFormat="1" ht="19" customHeight="1">
      <c r="A239" s="208"/>
      <c r="B239" s="209"/>
      <c r="C239" s="209"/>
      <c r="D239" s="209"/>
      <c r="E239" s="209"/>
      <c r="F239" s="210"/>
      <c r="G239" s="220" t="str">
        <f t="shared" si="12"/>
        <v/>
      </c>
      <c r="H239" s="220"/>
      <c r="I239" s="220" t="str">
        <f t="shared" si="13"/>
        <v/>
      </c>
      <c r="J239" s="217" t="str">
        <f t="shared" si="14"/>
        <v/>
      </c>
      <c r="K239" s="218" t="str">
        <f t="shared" si="15"/>
        <v/>
      </c>
    </row>
    <row r="240" spans="1:11" s="206" customFormat="1" ht="19" customHeight="1">
      <c r="A240" s="208"/>
      <c r="B240" s="209"/>
      <c r="C240" s="209"/>
      <c r="D240" s="209"/>
      <c r="E240" s="209"/>
      <c r="F240" s="210"/>
      <c r="G240" s="220" t="str">
        <f t="shared" si="12"/>
        <v/>
      </c>
      <c r="H240" s="220"/>
      <c r="I240" s="220" t="str">
        <f t="shared" si="13"/>
        <v/>
      </c>
      <c r="J240" s="217" t="str">
        <f t="shared" si="14"/>
        <v/>
      </c>
      <c r="K240" s="218" t="str">
        <f t="shared" si="15"/>
        <v/>
      </c>
    </row>
    <row r="241" spans="1:11" s="206" customFormat="1" ht="19" customHeight="1">
      <c r="A241" s="208"/>
      <c r="B241" s="209"/>
      <c r="C241" s="209"/>
      <c r="D241" s="209"/>
      <c r="E241" s="209"/>
      <c r="F241" s="210"/>
      <c r="G241" s="220" t="str">
        <f t="shared" si="12"/>
        <v/>
      </c>
      <c r="H241" s="220"/>
      <c r="I241" s="220" t="str">
        <f t="shared" si="13"/>
        <v/>
      </c>
      <c r="J241" s="217" t="str">
        <f t="shared" si="14"/>
        <v/>
      </c>
      <c r="K241" s="218" t="str">
        <f t="shared" si="15"/>
        <v/>
      </c>
    </row>
    <row r="242" spans="1:11" s="206" customFormat="1" ht="19" customHeight="1">
      <c r="A242" s="208"/>
      <c r="B242" s="209"/>
      <c r="C242" s="209"/>
      <c r="D242" s="209"/>
      <c r="E242" s="209"/>
      <c r="F242" s="210"/>
      <c r="G242" s="220" t="str">
        <f t="shared" si="12"/>
        <v/>
      </c>
      <c r="H242" s="220"/>
      <c r="I242" s="220" t="str">
        <f t="shared" si="13"/>
        <v/>
      </c>
      <c r="J242" s="217" t="str">
        <f t="shared" si="14"/>
        <v/>
      </c>
      <c r="K242" s="218" t="str">
        <f t="shared" si="15"/>
        <v/>
      </c>
    </row>
    <row r="243" spans="1:11" s="206" customFormat="1" ht="19" customHeight="1">
      <c r="A243" s="208"/>
      <c r="B243" s="209"/>
      <c r="C243" s="209"/>
      <c r="D243" s="209"/>
      <c r="E243" s="209"/>
      <c r="F243" s="210"/>
      <c r="G243" s="220" t="str">
        <f t="shared" si="12"/>
        <v/>
      </c>
      <c r="H243" s="220"/>
      <c r="I243" s="220" t="str">
        <f t="shared" si="13"/>
        <v/>
      </c>
      <c r="J243" s="217" t="str">
        <f t="shared" si="14"/>
        <v/>
      </c>
      <c r="K243" s="218" t="str">
        <f t="shared" si="15"/>
        <v/>
      </c>
    </row>
    <row r="244" spans="1:11" s="206" customFormat="1" ht="19" customHeight="1">
      <c r="A244" s="208"/>
      <c r="B244" s="209"/>
      <c r="C244" s="209"/>
      <c r="D244" s="209"/>
      <c r="E244" s="209"/>
      <c r="F244" s="210"/>
      <c r="G244" s="220" t="str">
        <f t="shared" si="12"/>
        <v/>
      </c>
      <c r="H244" s="220"/>
      <c r="I244" s="220" t="str">
        <f t="shared" si="13"/>
        <v/>
      </c>
      <c r="J244" s="217" t="str">
        <f t="shared" si="14"/>
        <v/>
      </c>
      <c r="K244" s="218" t="str">
        <f t="shared" si="15"/>
        <v/>
      </c>
    </row>
    <row r="245" spans="1:11" s="206" customFormat="1" ht="19" customHeight="1">
      <c r="A245" s="208"/>
      <c r="B245" s="209"/>
      <c r="C245" s="209"/>
      <c r="D245" s="209"/>
      <c r="E245" s="209"/>
      <c r="F245" s="210"/>
      <c r="G245" s="220" t="str">
        <f t="shared" si="12"/>
        <v/>
      </c>
      <c r="H245" s="220"/>
      <c r="I245" s="220" t="str">
        <f t="shared" si="13"/>
        <v/>
      </c>
      <c r="J245" s="217" t="str">
        <f t="shared" si="14"/>
        <v/>
      </c>
      <c r="K245" s="218" t="str">
        <f t="shared" si="15"/>
        <v/>
      </c>
    </row>
    <row r="246" spans="1:11" s="206" customFormat="1" ht="19" customHeight="1">
      <c r="A246" s="208"/>
      <c r="B246" s="209"/>
      <c r="C246" s="209"/>
      <c r="D246" s="209"/>
      <c r="E246" s="209"/>
      <c r="F246" s="210"/>
      <c r="G246" s="220" t="str">
        <f t="shared" si="12"/>
        <v/>
      </c>
      <c r="H246" s="220"/>
      <c r="I246" s="220" t="str">
        <f t="shared" si="13"/>
        <v/>
      </c>
      <c r="J246" s="217" t="str">
        <f t="shared" si="14"/>
        <v/>
      </c>
      <c r="K246" s="218" t="str">
        <f t="shared" si="15"/>
        <v/>
      </c>
    </row>
    <row r="247" spans="1:11" s="206" customFormat="1" ht="19" customHeight="1">
      <c r="A247" s="208"/>
      <c r="B247" s="209"/>
      <c r="C247" s="209"/>
      <c r="D247" s="209"/>
      <c r="E247" s="209"/>
      <c r="F247" s="210"/>
      <c r="G247" s="220" t="str">
        <f t="shared" si="12"/>
        <v/>
      </c>
      <c r="H247" s="220"/>
      <c r="I247" s="220" t="str">
        <f t="shared" si="13"/>
        <v/>
      </c>
      <c r="J247" s="217" t="str">
        <f t="shared" si="14"/>
        <v/>
      </c>
      <c r="K247" s="218" t="str">
        <f t="shared" si="15"/>
        <v/>
      </c>
    </row>
    <row r="248" spans="1:11" s="206" customFormat="1" ht="19" customHeight="1">
      <c r="A248" s="208"/>
      <c r="B248" s="209"/>
      <c r="C248" s="209"/>
      <c r="D248" s="209"/>
      <c r="E248" s="209"/>
      <c r="F248" s="210"/>
      <c r="G248" s="220" t="str">
        <f t="shared" si="12"/>
        <v/>
      </c>
      <c r="H248" s="220"/>
      <c r="I248" s="220" t="str">
        <f t="shared" si="13"/>
        <v/>
      </c>
      <c r="J248" s="217" t="str">
        <f t="shared" si="14"/>
        <v/>
      </c>
      <c r="K248" s="218" t="str">
        <f t="shared" si="15"/>
        <v/>
      </c>
    </row>
    <row r="249" spans="1:11" s="206" customFormat="1" ht="19" customHeight="1">
      <c r="A249" s="208"/>
      <c r="B249" s="209"/>
      <c r="C249" s="209"/>
      <c r="D249" s="209"/>
      <c r="E249" s="209"/>
      <c r="F249" s="210"/>
      <c r="G249" s="220" t="str">
        <f t="shared" si="12"/>
        <v/>
      </c>
      <c r="H249" s="220"/>
      <c r="I249" s="220" t="str">
        <f t="shared" si="13"/>
        <v/>
      </c>
      <c r="J249" s="217" t="str">
        <f t="shared" si="14"/>
        <v/>
      </c>
      <c r="K249" s="218" t="str">
        <f t="shared" si="15"/>
        <v/>
      </c>
    </row>
    <row r="250" spans="1:11" s="206" customFormat="1" ht="19" customHeight="1">
      <c r="A250" s="208"/>
      <c r="B250" s="209"/>
      <c r="C250" s="209"/>
      <c r="D250" s="209"/>
      <c r="E250" s="209"/>
      <c r="F250" s="210"/>
      <c r="G250" s="220" t="str">
        <f t="shared" si="12"/>
        <v/>
      </c>
      <c r="H250" s="220"/>
      <c r="I250" s="220" t="str">
        <f t="shared" si="13"/>
        <v/>
      </c>
      <c r="J250" s="217" t="str">
        <f t="shared" si="14"/>
        <v/>
      </c>
      <c r="K250" s="218" t="str">
        <f t="shared" si="15"/>
        <v/>
      </c>
    </row>
    <row r="251" spans="1:11" s="206" customFormat="1" ht="19" customHeight="1">
      <c r="A251" s="208"/>
      <c r="B251" s="209"/>
      <c r="C251" s="209"/>
      <c r="D251" s="209"/>
      <c r="E251" s="209"/>
      <c r="F251" s="210"/>
      <c r="G251" s="220" t="str">
        <f t="shared" si="12"/>
        <v/>
      </c>
      <c r="H251" s="220"/>
      <c r="I251" s="220" t="str">
        <f t="shared" si="13"/>
        <v/>
      </c>
      <c r="J251" s="217" t="str">
        <f t="shared" si="14"/>
        <v/>
      </c>
      <c r="K251" s="218" t="str">
        <f t="shared" si="15"/>
        <v/>
      </c>
    </row>
    <row r="252" spans="1:11" s="206" customFormat="1" ht="19" customHeight="1">
      <c r="A252" s="208"/>
      <c r="B252" s="209"/>
      <c r="C252" s="209"/>
      <c r="D252" s="209"/>
      <c r="E252" s="209"/>
      <c r="F252" s="210"/>
      <c r="G252" s="220" t="str">
        <f t="shared" si="12"/>
        <v/>
      </c>
      <c r="H252" s="220"/>
      <c r="I252" s="220" t="str">
        <f t="shared" si="13"/>
        <v/>
      </c>
      <c r="J252" s="217" t="str">
        <f t="shared" si="14"/>
        <v/>
      </c>
      <c r="K252" s="218" t="str">
        <f t="shared" si="15"/>
        <v/>
      </c>
    </row>
    <row r="253" spans="1:11" s="206" customFormat="1" ht="19" customHeight="1">
      <c r="A253" s="208"/>
      <c r="B253" s="209"/>
      <c r="C253" s="209"/>
      <c r="D253" s="209"/>
      <c r="E253" s="209"/>
      <c r="F253" s="210"/>
      <c r="G253" s="220" t="str">
        <f t="shared" si="12"/>
        <v/>
      </c>
      <c r="H253" s="220"/>
      <c r="I253" s="220" t="str">
        <f t="shared" si="13"/>
        <v/>
      </c>
      <c r="J253" s="217" t="str">
        <f t="shared" si="14"/>
        <v/>
      </c>
      <c r="K253" s="218" t="str">
        <f t="shared" si="15"/>
        <v/>
      </c>
    </row>
    <row r="254" spans="1:11" s="206" customFormat="1" ht="19" customHeight="1">
      <c r="A254" s="208"/>
      <c r="B254" s="209"/>
      <c r="C254" s="209"/>
      <c r="D254" s="209"/>
      <c r="E254" s="209"/>
      <c r="F254" s="210"/>
      <c r="G254" s="220" t="str">
        <f t="shared" si="12"/>
        <v/>
      </c>
      <c r="H254" s="220"/>
      <c r="I254" s="220" t="str">
        <f t="shared" si="13"/>
        <v/>
      </c>
      <c r="J254" s="217" t="str">
        <f t="shared" si="14"/>
        <v/>
      </c>
      <c r="K254" s="218" t="str">
        <f t="shared" si="15"/>
        <v/>
      </c>
    </row>
    <row r="255" spans="1:11" s="206" customFormat="1" ht="19" customHeight="1">
      <c r="A255" s="208"/>
      <c r="B255" s="209"/>
      <c r="C255" s="209"/>
      <c r="D255" s="209"/>
      <c r="E255" s="209"/>
      <c r="F255" s="210"/>
      <c r="G255" s="220" t="str">
        <f t="shared" si="12"/>
        <v/>
      </c>
      <c r="H255" s="220"/>
      <c r="I255" s="220" t="str">
        <f t="shared" si="13"/>
        <v/>
      </c>
      <c r="J255" s="217" t="str">
        <f t="shared" si="14"/>
        <v/>
      </c>
      <c r="K255" s="218" t="str">
        <f t="shared" si="15"/>
        <v/>
      </c>
    </row>
    <row r="256" spans="1:11" s="206" customFormat="1" ht="19" customHeight="1">
      <c r="A256" s="208"/>
      <c r="B256" s="209"/>
      <c r="C256" s="209"/>
      <c r="D256" s="209"/>
      <c r="E256" s="209"/>
      <c r="F256" s="210"/>
      <c r="G256" s="220" t="str">
        <f t="shared" si="12"/>
        <v/>
      </c>
      <c r="H256" s="220"/>
      <c r="I256" s="220" t="str">
        <f t="shared" si="13"/>
        <v/>
      </c>
      <c r="J256" s="217" t="str">
        <f t="shared" si="14"/>
        <v/>
      </c>
      <c r="K256" s="218" t="str">
        <f t="shared" si="15"/>
        <v/>
      </c>
    </row>
    <row r="257" spans="1:11" s="206" customFormat="1" ht="19" customHeight="1">
      <c r="A257" s="208"/>
      <c r="B257" s="209"/>
      <c r="C257" s="209"/>
      <c r="D257" s="209"/>
      <c r="E257" s="209"/>
      <c r="F257" s="210"/>
      <c r="G257" s="220" t="str">
        <f t="shared" si="12"/>
        <v/>
      </c>
      <c r="H257" s="220"/>
      <c r="I257" s="220" t="str">
        <f t="shared" si="13"/>
        <v/>
      </c>
      <c r="J257" s="217" t="str">
        <f t="shared" si="14"/>
        <v/>
      </c>
      <c r="K257" s="218" t="str">
        <f t="shared" si="15"/>
        <v/>
      </c>
    </row>
    <row r="258" spans="1:11" s="206" customFormat="1" ht="19" customHeight="1">
      <c r="A258" s="208"/>
      <c r="B258" s="209"/>
      <c r="C258" s="209"/>
      <c r="D258" s="209"/>
      <c r="E258" s="209"/>
      <c r="F258" s="210"/>
      <c r="G258" s="220" t="str">
        <f t="shared" si="12"/>
        <v/>
      </c>
      <c r="H258" s="220"/>
      <c r="I258" s="220" t="str">
        <f t="shared" si="13"/>
        <v/>
      </c>
      <c r="J258" s="217" t="str">
        <f t="shared" si="14"/>
        <v/>
      </c>
      <c r="K258" s="218" t="str">
        <f t="shared" si="15"/>
        <v/>
      </c>
    </row>
    <row r="259" spans="1:11" s="206" customFormat="1" ht="19" customHeight="1">
      <c r="A259" s="208"/>
      <c r="B259" s="209"/>
      <c r="C259" s="209"/>
      <c r="D259" s="209"/>
      <c r="E259" s="209"/>
      <c r="F259" s="210"/>
      <c r="G259" s="220" t="str">
        <f t="shared" si="12"/>
        <v/>
      </c>
      <c r="H259" s="220"/>
      <c r="I259" s="220" t="str">
        <f t="shared" si="13"/>
        <v/>
      </c>
      <c r="J259" s="217" t="str">
        <f t="shared" si="14"/>
        <v/>
      </c>
      <c r="K259" s="218" t="str">
        <f t="shared" si="15"/>
        <v/>
      </c>
    </row>
    <row r="260" spans="1:11" s="206" customFormat="1" ht="19" customHeight="1">
      <c r="A260" s="208"/>
      <c r="B260" s="209"/>
      <c r="C260" s="209"/>
      <c r="D260" s="209"/>
      <c r="E260" s="209"/>
      <c r="F260" s="210"/>
      <c r="G260" s="220" t="str">
        <f t="shared" si="12"/>
        <v/>
      </c>
      <c r="H260" s="220"/>
      <c r="I260" s="220" t="str">
        <f t="shared" si="13"/>
        <v/>
      </c>
      <c r="J260" s="217" t="str">
        <f t="shared" si="14"/>
        <v/>
      </c>
      <c r="K260" s="218" t="str">
        <f t="shared" si="15"/>
        <v/>
      </c>
    </row>
    <row r="261" spans="1:11" s="206" customFormat="1" ht="19" customHeight="1">
      <c r="A261" s="208"/>
      <c r="B261" s="209"/>
      <c r="C261" s="209"/>
      <c r="D261" s="209"/>
      <c r="E261" s="209"/>
      <c r="F261" s="210"/>
      <c r="G261" s="220" t="str">
        <f t="shared" si="12"/>
        <v/>
      </c>
      <c r="H261" s="220"/>
      <c r="I261" s="220" t="str">
        <f t="shared" si="13"/>
        <v/>
      </c>
      <c r="J261" s="217" t="str">
        <f t="shared" si="14"/>
        <v/>
      </c>
      <c r="K261" s="218" t="str">
        <f t="shared" si="15"/>
        <v/>
      </c>
    </row>
    <row r="262" spans="1:11" s="206" customFormat="1" ht="19" customHeight="1">
      <c r="A262" s="208"/>
      <c r="B262" s="209"/>
      <c r="C262" s="209"/>
      <c r="D262" s="209"/>
      <c r="E262" s="209"/>
      <c r="F262" s="210"/>
      <c r="G262" s="220" t="str">
        <f t="shared" si="12"/>
        <v/>
      </c>
      <c r="H262" s="220"/>
      <c r="I262" s="220" t="str">
        <f t="shared" si="13"/>
        <v/>
      </c>
      <c r="J262" s="217" t="str">
        <f t="shared" si="14"/>
        <v/>
      </c>
      <c r="K262" s="218" t="str">
        <f t="shared" si="15"/>
        <v/>
      </c>
    </row>
    <row r="263" spans="1:11" s="206" customFormat="1" ht="19" customHeight="1">
      <c r="A263" s="208"/>
      <c r="B263" s="209"/>
      <c r="C263" s="209"/>
      <c r="D263" s="209"/>
      <c r="E263" s="209"/>
      <c r="F263" s="210"/>
      <c r="G263" s="220" t="str">
        <f t="shared" si="12"/>
        <v/>
      </c>
      <c r="H263" s="220"/>
      <c r="I263" s="220" t="str">
        <f t="shared" si="13"/>
        <v/>
      </c>
      <c r="J263" s="217" t="str">
        <f t="shared" si="14"/>
        <v/>
      </c>
      <c r="K263" s="218" t="str">
        <f t="shared" si="15"/>
        <v/>
      </c>
    </row>
    <row r="264" spans="1:11" s="206" customFormat="1" ht="19" customHeight="1">
      <c r="A264" s="208"/>
      <c r="B264" s="209"/>
      <c r="C264" s="209"/>
      <c r="D264" s="209"/>
      <c r="E264" s="209"/>
      <c r="F264" s="210"/>
      <c r="G264" s="220" t="str">
        <f t="shared" si="12"/>
        <v/>
      </c>
      <c r="H264" s="220"/>
      <c r="I264" s="220" t="str">
        <f t="shared" si="13"/>
        <v/>
      </c>
      <c r="J264" s="217" t="str">
        <f t="shared" si="14"/>
        <v/>
      </c>
      <c r="K264" s="218" t="str">
        <f t="shared" si="15"/>
        <v/>
      </c>
    </row>
    <row r="265" spans="1:11" s="206" customFormat="1" ht="19" customHeight="1">
      <c r="A265" s="208"/>
      <c r="B265" s="209"/>
      <c r="C265" s="209"/>
      <c r="D265" s="209"/>
      <c r="E265" s="209"/>
      <c r="F265" s="210"/>
      <c r="G265" s="220" t="str">
        <f t="shared" si="12"/>
        <v/>
      </c>
      <c r="H265" s="220"/>
      <c r="I265" s="220" t="str">
        <f t="shared" si="13"/>
        <v/>
      </c>
      <c r="J265" s="217" t="str">
        <f t="shared" si="14"/>
        <v/>
      </c>
      <c r="K265" s="218" t="str">
        <f t="shared" si="15"/>
        <v/>
      </c>
    </row>
    <row r="266" spans="1:11" s="206" customFormat="1" ht="19" customHeight="1">
      <c r="A266" s="208"/>
      <c r="B266" s="209"/>
      <c r="C266" s="209"/>
      <c r="D266" s="209"/>
      <c r="E266" s="209"/>
      <c r="F266" s="210"/>
      <c r="G266" s="220" t="str">
        <f t="shared" si="12"/>
        <v/>
      </c>
      <c r="H266" s="220"/>
      <c r="I266" s="220" t="str">
        <f t="shared" si="13"/>
        <v/>
      </c>
      <c r="J266" s="217" t="str">
        <f t="shared" si="14"/>
        <v/>
      </c>
      <c r="K266" s="218" t="str">
        <f t="shared" si="15"/>
        <v/>
      </c>
    </row>
    <row r="267" spans="1:11" s="206" customFormat="1" ht="19" customHeight="1">
      <c r="A267" s="208"/>
      <c r="B267" s="209"/>
      <c r="C267" s="209"/>
      <c r="D267" s="209"/>
      <c r="E267" s="209"/>
      <c r="F267" s="210"/>
      <c r="G267" s="220" t="str">
        <f t="shared" si="12"/>
        <v/>
      </c>
      <c r="H267" s="220"/>
      <c r="I267" s="220" t="str">
        <f t="shared" si="13"/>
        <v/>
      </c>
      <c r="J267" s="217" t="str">
        <f t="shared" si="14"/>
        <v/>
      </c>
      <c r="K267" s="218" t="str">
        <f t="shared" si="15"/>
        <v/>
      </c>
    </row>
    <row r="268" spans="1:11" s="206" customFormat="1" ht="19" customHeight="1">
      <c r="A268" s="208"/>
      <c r="B268" s="209"/>
      <c r="C268" s="209"/>
      <c r="D268" s="209"/>
      <c r="E268" s="209"/>
      <c r="F268" s="210"/>
      <c r="G268" s="220" t="str">
        <f t="shared" ref="G268:G331" si="16">IF($E268="","",$H268*(1-$B$6))</f>
        <v/>
      </c>
      <c r="H268" s="220"/>
      <c r="I268" s="220" t="str">
        <f t="shared" ref="I268:I331" si="17">IF($E268="","",$H268*(1+$B$6))</f>
        <v/>
      </c>
      <c r="J268" s="217" t="str">
        <f t="shared" ref="J268:J331" si="18">IF($E268="","",IF($F268&lt;$G268, "Debajo de banda", IF($F268&gt;$I268, "Encima de banda", "Dentro de banda")))</f>
        <v/>
      </c>
      <c r="K268" s="218" t="str">
        <f t="shared" ref="K268:K331" si="19">IFERROR(IF($E268="","",$F268/$H268),"")</f>
        <v/>
      </c>
    </row>
    <row r="269" spans="1:11" s="206" customFormat="1" ht="19" customHeight="1">
      <c r="A269" s="208"/>
      <c r="B269" s="209"/>
      <c r="C269" s="209"/>
      <c r="D269" s="209"/>
      <c r="E269" s="209"/>
      <c r="F269" s="210"/>
      <c r="G269" s="220" t="str">
        <f t="shared" si="16"/>
        <v/>
      </c>
      <c r="H269" s="220"/>
      <c r="I269" s="220" t="str">
        <f t="shared" si="17"/>
        <v/>
      </c>
      <c r="J269" s="217" t="str">
        <f t="shared" si="18"/>
        <v/>
      </c>
      <c r="K269" s="218" t="str">
        <f t="shared" si="19"/>
        <v/>
      </c>
    </row>
    <row r="270" spans="1:11" s="206" customFormat="1" ht="19" customHeight="1">
      <c r="A270" s="208"/>
      <c r="B270" s="209"/>
      <c r="C270" s="209"/>
      <c r="D270" s="209"/>
      <c r="E270" s="209"/>
      <c r="F270" s="210"/>
      <c r="G270" s="220" t="str">
        <f t="shared" si="16"/>
        <v/>
      </c>
      <c r="H270" s="220"/>
      <c r="I270" s="220" t="str">
        <f t="shared" si="17"/>
        <v/>
      </c>
      <c r="J270" s="217" t="str">
        <f t="shared" si="18"/>
        <v/>
      </c>
      <c r="K270" s="218" t="str">
        <f t="shared" si="19"/>
        <v/>
      </c>
    </row>
    <row r="271" spans="1:11" s="206" customFormat="1" ht="19" customHeight="1">
      <c r="A271" s="208"/>
      <c r="B271" s="209"/>
      <c r="C271" s="209"/>
      <c r="D271" s="209"/>
      <c r="E271" s="209"/>
      <c r="F271" s="210"/>
      <c r="G271" s="220" t="str">
        <f t="shared" si="16"/>
        <v/>
      </c>
      <c r="H271" s="220"/>
      <c r="I271" s="220" t="str">
        <f t="shared" si="17"/>
        <v/>
      </c>
      <c r="J271" s="217" t="str">
        <f t="shared" si="18"/>
        <v/>
      </c>
      <c r="K271" s="218" t="str">
        <f t="shared" si="19"/>
        <v/>
      </c>
    </row>
    <row r="272" spans="1:11" s="206" customFormat="1" ht="19" customHeight="1">
      <c r="A272" s="208"/>
      <c r="B272" s="209"/>
      <c r="C272" s="209"/>
      <c r="D272" s="209"/>
      <c r="E272" s="209"/>
      <c r="F272" s="210"/>
      <c r="G272" s="220" t="str">
        <f t="shared" si="16"/>
        <v/>
      </c>
      <c r="H272" s="220"/>
      <c r="I272" s="220" t="str">
        <f t="shared" si="17"/>
        <v/>
      </c>
      <c r="J272" s="217" t="str">
        <f t="shared" si="18"/>
        <v/>
      </c>
      <c r="K272" s="218" t="str">
        <f t="shared" si="19"/>
        <v/>
      </c>
    </row>
    <row r="273" spans="1:11" s="206" customFormat="1" ht="19" customHeight="1">
      <c r="A273" s="208"/>
      <c r="B273" s="209"/>
      <c r="C273" s="209"/>
      <c r="D273" s="209"/>
      <c r="E273" s="209"/>
      <c r="F273" s="210"/>
      <c r="G273" s="220" t="str">
        <f t="shared" si="16"/>
        <v/>
      </c>
      <c r="H273" s="220"/>
      <c r="I273" s="220" t="str">
        <f t="shared" si="17"/>
        <v/>
      </c>
      <c r="J273" s="217" t="str">
        <f t="shared" si="18"/>
        <v/>
      </c>
      <c r="K273" s="218" t="str">
        <f t="shared" si="19"/>
        <v/>
      </c>
    </row>
    <row r="274" spans="1:11" s="206" customFormat="1" ht="19" customHeight="1">
      <c r="A274" s="208"/>
      <c r="B274" s="209"/>
      <c r="C274" s="209"/>
      <c r="D274" s="209"/>
      <c r="E274" s="209"/>
      <c r="F274" s="210"/>
      <c r="G274" s="220" t="str">
        <f t="shared" si="16"/>
        <v/>
      </c>
      <c r="H274" s="220"/>
      <c r="I274" s="220" t="str">
        <f t="shared" si="17"/>
        <v/>
      </c>
      <c r="J274" s="217" t="str">
        <f t="shared" si="18"/>
        <v/>
      </c>
      <c r="K274" s="218" t="str">
        <f t="shared" si="19"/>
        <v/>
      </c>
    </row>
    <row r="275" spans="1:11" s="206" customFormat="1" ht="19" customHeight="1">
      <c r="A275" s="208"/>
      <c r="B275" s="209"/>
      <c r="C275" s="209"/>
      <c r="D275" s="209"/>
      <c r="E275" s="209"/>
      <c r="F275" s="210"/>
      <c r="G275" s="220" t="str">
        <f t="shared" si="16"/>
        <v/>
      </c>
      <c r="H275" s="220"/>
      <c r="I275" s="220" t="str">
        <f t="shared" si="17"/>
        <v/>
      </c>
      <c r="J275" s="217" t="str">
        <f t="shared" si="18"/>
        <v/>
      </c>
      <c r="K275" s="218" t="str">
        <f t="shared" si="19"/>
        <v/>
      </c>
    </row>
    <row r="276" spans="1:11" s="206" customFormat="1" ht="19" customHeight="1">
      <c r="A276" s="208"/>
      <c r="B276" s="209"/>
      <c r="C276" s="209"/>
      <c r="D276" s="209"/>
      <c r="E276" s="209"/>
      <c r="F276" s="210"/>
      <c r="G276" s="220" t="str">
        <f t="shared" si="16"/>
        <v/>
      </c>
      <c r="H276" s="220"/>
      <c r="I276" s="220" t="str">
        <f t="shared" si="17"/>
        <v/>
      </c>
      <c r="J276" s="217" t="str">
        <f t="shared" si="18"/>
        <v/>
      </c>
      <c r="K276" s="218" t="str">
        <f t="shared" si="19"/>
        <v/>
      </c>
    </row>
    <row r="277" spans="1:11" s="206" customFormat="1" ht="19" customHeight="1">
      <c r="A277" s="208"/>
      <c r="B277" s="209"/>
      <c r="C277" s="209"/>
      <c r="D277" s="209"/>
      <c r="E277" s="209"/>
      <c r="F277" s="210"/>
      <c r="G277" s="220" t="str">
        <f t="shared" si="16"/>
        <v/>
      </c>
      <c r="H277" s="220"/>
      <c r="I277" s="220" t="str">
        <f t="shared" si="17"/>
        <v/>
      </c>
      <c r="J277" s="217" t="str">
        <f t="shared" si="18"/>
        <v/>
      </c>
      <c r="K277" s="218" t="str">
        <f t="shared" si="19"/>
        <v/>
      </c>
    </row>
    <row r="278" spans="1:11" s="206" customFormat="1" ht="19" customHeight="1">
      <c r="A278" s="208"/>
      <c r="B278" s="209"/>
      <c r="C278" s="209"/>
      <c r="D278" s="209"/>
      <c r="E278" s="209"/>
      <c r="F278" s="210"/>
      <c r="G278" s="220" t="str">
        <f t="shared" si="16"/>
        <v/>
      </c>
      <c r="H278" s="220"/>
      <c r="I278" s="220" t="str">
        <f t="shared" si="17"/>
        <v/>
      </c>
      <c r="J278" s="217" t="str">
        <f t="shared" si="18"/>
        <v/>
      </c>
      <c r="K278" s="218" t="str">
        <f t="shared" si="19"/>
        <v/>
      </c>
    </row>
    <row r="279" spans="1:11" s="206" customFormat="1" ht="19" customHeight="1">
      <c r="A279" s="208"/>
      <c r="B279" s="209"/>
      <c r="C279" s="209"/>
      <c r="D279" s="209"/>
      <c r="E279" s="209"/>
      <c r="F279" s="210"/>
      <c r="G279" s="220" t="str">
        <f t="shared" si="16"/>
        <v/>
      </c>
      <c r="H279" s="220"/>
      <c r="I279" s="220" t="str">
        <f t="shared" si="17"/>
        <v/>
      </c>
      <c r="J279" s="217" t="str">
        <f t="shared" si="18"/>
        <v/>
      </c>
      <c r="K279" s="218" t="str">
        <f t="shared" si="19"/>
        <v/>
      </c>
    </row>
    <row r="280" spans="1:11" s="206" customFormat="1" ht="19" customHeight="1">
      <c r="A280" s="208"/>
      <c r="B280" s="209"/>
      <c r="C280" s="209"/>
      <c r="D280" s="209"/>
      <c r="E280" s="209"/>
      <c r="F280" s="210"/>
      <c r="G280" s="220" t="str">
        <f t="shared" si="16"/>
        <v/>
      </c>
      <c r="H280" s="220"/>
      <c r="I280" s="220" t="str">
        <f t="shared" si="17"/>
        <v/>
      </c>
      <c r="J280" s="217" t="str">
        <f t="shared" si="18"/>
        <v/>
      </c>
      <c r="K280" s="218" t="str">
        <f t="shared" si="19"/>
        <v/>
      </c>
    </row>
    <row r="281" spans="1:11" s="206" customFormat="1" ht="19" customHeight="1">
      <c r="A281" s="208"/>
      <c r="B281" s="209"/>
      <c r="C281" s="209"/>
      <c r="D281" s="209"/>
      <c r="E281" s="209"/>
      <c r="F281" s="210"/>
      <c r="G281" s="220" t="str">
        <f t="shared" si="16"/>
        <v/>
      </c>
      <c r="H281" s="220"/>
      <c r="I281" s="220" t="str">
        <f t="shared" si="17"/>
        <v/>
      </c>
      <c r="J281" s="217" t="str">
        <f t="shared" si="18"/>
        <v/>
      </c>
      <c r="K281" s="218" t="str">
        <f t="shared" si="19"/>
        <v/>
      </c>
    </row>
    <row r="282" spans="1:11" s="206" customFormat="1" ht="19" customHeight="1">
      <c r="A282" s="208"/>
      <c r="B282" s="209"/>
      <c r="C282" s="209"/>
      <c r="D282" s="209"/>
      <c r="E282" s="209"/>
      <c r="F282" s="210"/>
      <c r="G282" s="220" t="str">
        <f t="shared" si="16"/>
        <v/>
      </c>
      <c r="H282" s="220"/>
      <c r="I282" s="220" t="str">
        <f t="shared" si="17"/>
        <v/>
      </c>
      <c r="J282" s="217" t="str">
        <f t="shared" si="18"/>
        <v/>
      </c>
      <c r="K282" s="218" t="str">
        <f t="shared" si="19"/>
        <v/>
      </c>
    </row>
    <row r="283" spans="1:11" s="206" customFormat="1" ht="19" customHeight="1">
      <c r="A283" s="208"/>
      <c r="B283" s="209"/>
      <c r="C283" s="209"/>
      <c r="D283" s="209"/>
      <c r="E283" s="209"/>
      <c r="F283" s="210"/>
      <c r="G283" s="220" t="str">
        <f t="shared" si="16"/>
        <v/>
      </c>
      <c r="H283" s="220"/>
      <c r="I283" s="220" t="str">
        <f t="shared" si="17"/>
        <v/>
      </c>
      <c r="J283" s="217" t="str">
        <f t="shared" si="18"/>
        <v/>
      </c>
      <c r="K283" s="218" t="str">
        <f t="shared" si="19"/>
        <v/>
      </c>
    </row>
    <row r="284" spans="1:11" s="206" customFormat="1" ht="19" customHeight="1">
      <c r="A284" s="208"/>
      <c r="B284" s="209"/>
      <c r="C284" s="209"/>
      <c r="D284" s="209"/>
      <c r="E284" s="209"/>
      <c r="F284" s="210"/>
      <c r="G284" s="220" t="str">
        <f t="shared" si="16"/>
        <v/>
      </c>
      <c r="H284" s="220"/>
      <c r="I284" s="220" t="str">
        <f t="shared" si="17"/>
        <v/>
      </c>
      <c r="J284" s="217" t="str">
        <f t="shared" si="18"/>
        <v/>
      </c>
      <c r="K284" s="218" t="str">
        <f t="shared" si="19"/>
        <v/>
      </c>
    </row>
    <row r="285" spans="1:11" s="206" customFormat="1" ht="19" customHeight="1">
      <c r="A285" s="208"/>
      <c r="B285" s="209"/>
      <c r="C285" s="209"/>
      <c r="D285" s="209"/>
      <c r="E285" s="209"/>
      <c r="F285" s="210"/>
      <c r="G285" s="220" t="str">
        <f t="shared" si="16"/>
        <v/>
      </c>
      <c r="H285" s="220"/>
      <c r="I285" s="220" t="str">
        <f t="shared" si="17"/>
        <v/>
      </c>
      <c r="J285" s="217" t="str">
        <f t="shared" si="18"/>
        <v/>
      </c>
      <c r="K285" s="218" t="str">
        <f t="shared" si="19"/>
        <v/>
      </c>
    </row>
    <row r="286" spans="1:11" s="206" customFormat="1" ht="19" customHeight="1">
      <c r="A286" s="208"/>
      <c r="B286" s="209"/>
      <c r="C286" s="209"/>
      <c r="D286" s="209"/>
      <c r="E286" s="209"/>
      <c r="F286" s="210"/>
      <c r="G286" s="220" t="str">
        <f t="shared" si="16"/>
        <v/>
      </c>
      <c r="H286" s="220"/>
      <c r="I286" s="220" t="str">
        <f t="shared" si="17"/>
        <v/>
      </c>
      <c r="J286" s="217" t="str">
        <f t="shared" si="18"/>
        <v/>
      </c>
      <c r="K286" s="218" t="str">
        <f t="shared" si="19"/>
        <v/>
      </c>
    </row>
    <row r="287" spans="1:11" s="206" customFormat="1" ht="19" customHeight="1">
      <c r="A287" s="208"/>
      <c r="B287" s="209"/>
      <c r="C287" s="209"/>
      <c r="D287" s="209"/>
      <c r="E287" s="209"/>
      <c r="F287" s="210"/>
      <c r="G287" s="220" t="str">
        <f t="shared" si="16"/>
        <v/>
      </c>
      <c r="H287" s="220"/>
      <c r="I287" s="220" t="str">
        <f t="shared" si="17"/>
        <v/>
      </c>
      <c r="J287" s="217" t="str">
        <f t="shared" si="18"/>
        <v/>
      </c>
      <c r="K287" s="218" t="str">
        <f t="shared" si="19"/>
        <v/>
      </c>
    </row>
    <row r="288" spans="1:11" s="206" customFormat="1" ht="19" customHeight="1">
      <c r="A288" s="208"/>
      <c r="B288" s="209"/>
      <c r="C288" s="209"/>
      <c r="D288" s="209"/>
      <c r="E288" s="209"/>
      <c r="F288" s="210"/>
      <c r="G288" s="220" t="str">
        <f t="shared" si="16"/>
        <v/>
      </c>
      <c r="H288" s="220"/>
      <c r="I288" s="220" t="str">
        <f t="shared" si="17"/>
        <v/>
      </c>
      <c r="J288" s="217" t="str">
        <f t="shared" si="18"/>
        <v/>
      </c>
      <c r="K288" s="218" t="str">
        <f t="shared" si="19"/>
        <v/>
      </c>
    </row>
    <row r="289" spans="1:11" s="206" customFormat="1" ht="19" customHeight="1">
      <c r="A289" s="208"/>
      <c r="B289" s="209"/>
      <c r="C289" s="209"/>
      <c r="D289" s="209"/>
      <c r="E289" s="209"/>
      <c r="F289" s="210"/>
      <c r="G289" s="220" t="str">
        <f t="shared" si="16"/>
        <v/>
      </c>
      <c r="H289" s="220"/>
      <c r="I289" s="220" t="str">
        <f t="shared" si="17"/>
        <v/>
      </c>
      <c r="J289" s="217" t="str">
        <f t="shared" si="18"/>
        <v/>
      </c>
      <c r="K289" s="218" t="str">
        <f t="shared" si="19"/>
        <v/>
      </c>
    </row>
    <row r="290" spans="1:11" s="206" customFormat="1" ht="19" customHeight="1">
      <c r="A290" s="208"/>
      <c r="B290" s="209"/>
      <c r="C290" s="209"/>
      <c r="D290" s="209"/>
      <c r="E290" s="209"/>
      <c r="F290" s="210"/>
      <c r="G290" s="220" t="str">
        <f t="shared" si="16"/>
        <v/>
      </c>
      <c r="H290" s="220"/>
      <c r="I290" s="220" t="str">
        <f t="shared" si="17"/>
        <v/>
      </c>
      <c r="J290" s="217" t="str">
        <f t="shared" si="18"/>
        <v/>
      </c>
      <c r="K290" s="218" t="str">
        <f t="shared" si="19"/>
        <v/>
      </c>
    </row>
    <row r="291" spans="1:11" s="206" customFormat="1" ht="19" customHeight="1">
      <c r="A291" s="208"/>
      <c r="B291" s="209"/>
      <c r="C291" s="209"/>
      <c r="D291" s="209"/>
      <c r="E291" s="209"/>
      <c r="F291" s="210"/>
      <c r="G291" s="220" t="str">
        <f t="shared" si="16"/>
        <v/>
      </c>
      <c r="H291" s="220"/>
      <c r="I291" s="220" t="str">
        <f t="shared" si="17"/>
        <v/>
      </c>
      <c r="J291" s="217" t="str">
        <f t="shared" si="18"/>
        <v/>
      </c>
      <c r="K291" s="218" t="str">
        <f t="shared" si="19"/>
        <v/>
      </c>
    </row>
    <row r="292" spans="1:11" s="206" customFormat="1" ht="19" customHeight="1">
      <c r="A292" s="208"/>
      <c r="B292" s="209"/>
      <c r="C292" s="209"/>
      <c r="D292" s="209"/>
      <c r="E292" s="209"/>
      <c r="F292" s="210"/>
      <c r="G292" s="220" t="str">
        <f t="shared" si="16"/>
        <v/>
      </c>
      <c r="H292" s="220"/>
      <c r="I292" s="220" t="str">
        <f t="shared" si="17"/>
        <v/>
      </c>
      <c r="J292" s="217" t="str">
        <f t="shared" si="18"/>
        <v/>
      </c>
      <c r="K292" s="218" t="str">
        <f t="shared" si="19"/>
        <v/>
      </c>
    </row>
    <row r="293" spans="1:11" s="206" customFormat="1" ht="19" customHeight="1">
      <c r="A293" s="208"/>
      <c r="B293" s="209"/>
      <c r="C293" s="209"/>
      <c r="D293" s="209"/>
      <c r="E293" s="209"/>
      <c r="F293" s="210"/>
      <c r="G293" s="220" t="str">
        <f t="shared" si="16"/>
        <v/>
      </c>
      <c r="H293" s="220"/>
      <c r="I293" s="220" t="str">
        <f t="shared" si="17"/>
        <v/>
      </c>
      <c r="J293" s="217" t="str">
        <f t="shared" si="18"/>
        <v/>
      </c>
      <c r="K293" s="218" t="str">
        <f t="shared" si="19"/>
        <v/>
      </c>
    </row>
    <row r="294" spans="1:11" s="206" customFormat="1" ht="19" customHeight="1">
      <c r="A294" s="208"/>
      <c r="B294" s="209"/>
      <c r="C294" s="209"/>
      <c r="D294" s="209"/>
      <c r="E294" s="209"/>
      <c r="F294" s="210"/>
      <c r="G294" s="220" t="str">
        <f t="shared" si="16"/>
        <v/>
      </c>
      <c r="H294" s="220"/>
      <c r="I294" s="220" t="str">
        <f t="shared" si="17"/>
        <v/>
      </c>
      <c r="J294" s="217" t="str">
        <f t="shared" si="18"/>
        <v/>
      </c>
      <c r="K294" s="218" t="str">
        <f t="shared" si="19"/>
        <v/>
      </c>
    </row>
    <row r="295" spans="1:11" s="206" customFormat="1" ht="19" customHeight="1">
      <c r="A295" s="208"/>
      <c r="B295" s="209"/>
      <c r="C295" s="209"/>
      <c r="D295" s="209"/>
      <c r="E295" s="209"/>
      <c r="F295" s="210"/>
      <c r="G295" s="220" t="str">
        <f t="shared" si="16"/>
        <v/>
      </c>
      <c r="H295" s="220"/>
      <c r="I295" s="220" t="str">
        <f t="shared" si="17"/>
        <v/>
      </c>
      <c r="J295" s="217" t="str">
        <f t="shared" si="18"/>
        <v/>
      </c>
      <c r="K295" s="218" t="str">
        <f t="shared" si="19"/>
        <v/>
      </c>
    </row>
    <row r="296" spans="1:11" s="206" customFormat="1" ht="19" customHeight="1">
      <c r="A296" s="208"/>
      <c r="B296" s="209"/>
      <c r="C296" s="209"/>
      <c r="D296" s="209"/>
      <c r="E296" s="209"/>
      <c r="F296" s="210"/>
      <c r="G296" s="220" t="str">
        <f t="shared" si="16"/>
        <v/>
      </c>
      <c r="H296" s="220"/>
      <c r="I296" s="220" t="str">
        <f t="shared" si="17"/>
        <v/>
      </c>
      <c r="J296" s="217" t="str">
        <f t="shared" si="18"/>
        <v/>
      </c>
      <c r="K296" s="218" t="str">
        <f t="shared" si="19"/>
        <v/>
      </c>
    </row>
    <row r="297" spans="1:11" s="206" customFormat="1" ht="19" customHeight="1">
      <c r="A297" s="208"/>
      <c r="B297" s="209"/>
      <c r="C297" s="209"/>
      <c r="D297" s="209"/>
      <c r="E297" s="209"/>
      <c r="F297" s="210"/>
      <c r="G297" s="220" t="str">
        <f t="shared" si="16"/>
        <v/>
      </c>
      <c r="H297" s="220"/>
      <c r="I297" s="220" t="str">
        <f t="shared" si="17"/>
        <v/>
      </c>
      <c r="J297" s="217" t="str">
        <f t="shared" si="18"/>
        <v/>
      </c>
      <c r="K297" s="218" t="str">
        <f t="shared" si="19"/>
        <v/>
      </c>
    </row>
    <row r="298" spans="1:11" s="206" customFormat="1" ht="19" customHeight="1">
      <c r="A298" s="208"/>
      <c r="B298" s="209"/>
      <c r="C298" s="209"/>
      <c r="D298" s="209"/>
      <c r="E298" s="209"/>
      <c r="F298" s="210"/>
      <c r="G298" s="220" t="str">
        <f t="shared" si="16"/>
        <v/>
      </c>
      <c r="H298" s="220"/>
      <c r="I298" s="220" t="str">
        <f t="shared" si="17"/>
        <v/>
      </c>
      <c r="J298" s="217" t="str">
        <f t="shared" si="18"/>
        <v/>
      </c>
      <c r="K298" s="218" t="str">
        <f t="shared" si="19"/>
        <v/>
      </c>
    </row>
    <row r="299" spans="1:11" s="206" customFormat="1" ht="19" customHeight="1">
      <c r="A299" s="208"/>
      <c r="B299" s="209"/>
      <c r="C299" s="209"/>
      <c r="D299" s="209"/>
      <c r="E299" s="209"/>
      <c r="F299" s="210"/>
      <c r="G299" s="220" t="str">
        <f t="shared" si="16"/>
        <v/>
      </c>
      <c r="H299" s="220"/>
      <c r="I299" s="220" t="str">
        <f t="shared" si="17"/>
        <v/>
      </c>
      <c r="J299" s="217" t="str">
        <f t="shared" si="18"/>
        <v/>
      </c>
      <c r="K299" s="218" t="str">
        <f t="shared" si="19"/>
        <v/>
      </c>
    </row>
    <row r="300" spans="1:11" s="206" customFormat="1" ht="19" customHeight="1">
      <c r="A300" s="208"/>
      <c r="B300" s="209"/>
      <c r="C300" s="209"/>
      <c r="D300" s="209"/>
      <c r="E300" s="209"/>
      <c r="F300" s="210"/>
      <c r="G300" s="220" t="str">
        <f t="shared" si="16"/>
        <v/>
      </c>
      <c r="H300" s="220"/>
      <c r="I300" s="220" t="str">
        <f t="shared" si="17"/>
        <v/>
      </c>
      <c r="J300" s="217" t="str">
        <f t="shared" si="18"/>
        <v/>
      </c>
      <c r="K300" s="218" t="str">
        <f t="shared" si="19"/>
        <v/>
      </c>
    </row>
    <row r="301" spans="1:11" s="206" customFormat="1" ht="19" customHeight="1">
      <c r="A301" s="208"/>
      <c r="B301" s="209"/>
      <c r="C301" s="209"/>
      <c r="D301" s="209"/>
      <c r="E301" s="209"/>
      <c r="F301" s="210"/>
      <c r="G301" s="220" t="str">
        <f t="shared" si="16"/>
        <v/>
      </c>
      <c r="H301" s="220"/>
      <c r="I301" s="220" t="str">
        <f t="shared" si="17"/>
        <v/>
      </c>
      <c r="J301" s="217" t="str">
        <f t="shared" si="18"/>
        <v/>
      </c>
      <c r="K301" s="218" t="str">
        <f t="shared" si="19"/>
        <v/>
      </c>
    </row>
    <row r="302" spans="1:11" s="206" customFormat="1" ht="19" customHeight="1">
      <c r="A302" s="208"/>
      <c r="B302" s="209"/>
      <c r="C302" s="209"/>
      <c r="D302" s="209"/>
      <c r="E302" s="209"/>
      <c r="F302" s="210"/>
      <c r="G302" s="220" t="str">
        <f t="shared" si="16"/>
        <v/>
      </c>
      <c r="H302" s="220"/>
      <c r="I302" s="220" t="str">
        <f t="shared" si="17"/>
        <v/>
      </c>
      <c r="J302" s="217" t="str">
        <f t="shared" si="18"/>
        <v/>
      </c>
      <c r="K302" s="218" t="str">
        <f t="shared" si="19"/>
        <v/>
      </c>
    </row>
    <row r="303" spans="1:11" s="206" customFormat="1" ht="19" customHeight="1">
      <c r="A303" s="208"/>
      <c r="B303" s="209"/>
      <c r="C303" s="209"/>
      <c r="D303" s="209"/>
      <c r="E303" s="209"/>
      <c r="F303" s="210"/>
      <c r="G303" s="220" t="str">
        <f t="shared" si="16"/>
        <v/>
      </c>
      <c r="H303" s="220"/>
      <c r="I303" s="220" t="str">
        <f t="shared" si="17"/>
        <v/>
      </c>
      <c r="J303" s="217" t="str">
        <f t="shared" si="18"/>
        <v/>
      </c>
      <c r="K303" s="218" t="str">
        <f t="shared" si="19"/>
        <v/>
      </c>
    </row>
    <row r="304" spans="1:11" s="206" customFormat="1" ht="19" customHeight="1">
      <c r="A304" s="208"/>
      <c r="B304" s="209"/>
      <c r="C304" s="209"/>
      <c r="D304" s="209"/>
      <c r="E304" s="209"/>
      <c r="F304" s="210"/>
      <c r="G304" s="220" t="str">
        <f t="shared" si="16"/>
        <v/>
      </c>
      <c r="H304" s="220"/>
      <c r="I304" s="220" t="str">
        <f t="shared" si="17"/>
        <v/>
      </c>
      <c r="J304" s="217" t="str">
        <f t="shared" si="18"/>
        <v/>
      </c>
      <c r="K304" s="218" t="str">
        <f t="shared" si="19"/>
        <v/>
      </c>
    </row>
    <row r="305" spans="1:11" s="206" customFormat="1" ht="19" customHeight="1">
      <c r="A305" s="208"/>
      <c r="B305" s="209"/>
      <c r="C305" s="209"/>
      <c r="D305" s="209"/>
      <c r="E305" s="209"/>
      <c r="F305" s="210"/>
      <c r="G305" s="220" t="str">
        <f t="shared" si="16"/>
        <v/>
      </c>
      <c r="H305" s="220"/>
      <c r="I305" s="220" t="str">
        <f t="shared" si="17"/>
        <v/>
      </c>
      <c r="J305" s="217" t="str">
        <f t="shared" si="18"/>
        <v/>
      </c>
      <c r="K305" s="218" t="str">
        <f t="shared" si="19"/>
        <v/>
      </c>
    </row>
    <row r="306" spans="1:11" s="206" customFormat="1" ht="19" customHeight="1">
      <c r="A306" s="208"/>
      <c r="B306" s="209"/>
      <c r="C306" s="209"/>
      <c r="D306" s="209"/>
      <c r="E306" s="209"/>
      <c r="F306" s="210"/>
      <c r="G306" s="220" t="str">
        <f t="shared" si="16"/>
        <v/>
      </c>
      <c r="H306" s="220"/>
      <c r="I306" s="220" t="str">
        <f t="shared" si="17"/>
        <v/>
      </c>
      <c r="J306" s="217" t="str">
        <f t="shared" si="18"/>
        <v/>
      </c>
      <c r="K306" s="218" t="str">
        <f t="shared" si="19"/>
        <v/>
      </c>
    </row>
    <row r="307" spans="1:11" s="206" customFormat="1" ht="19" customHeight="1">
      <c r="A307" s="208"/>
      <c r="B307" s="209"/>
      <c r="C307" s="209"/>
      <c r="D307" s="209"/>
      <c r="E307" s="209"/>
      <c r="F307" s="210"/>
      <c r="G307" s="220" t="str">
        <f t="shared" si="16"/>
        <v/>
      </c>
      <c r="H307" s="220"/>
      <c r="I307" s="220" t="str">
        <f t="shared" si="17"/>
        <v/>
      </c>
      <c r="J307" s="217" t="str">
        <f t="shared" si="18"/>
        <v/>
      </c>
      <c r="K307" s="218" t="str">
        <f t="shared" si="19"/>
        <v/>
      </c>
    </row>
    <row r="308" spans="1:11" s="206" customFormat="1" ht="19" customHeight="1">
      <c r="A308" s="208"/>
      <c r="B308" s="209"/>
      <c r="C308" s="209"/>
      <c r="D308" s="209"/>
      <c r="E308" s="209"/>
      <c r="F308" s="210"/>
      <c r="G308" s="220" t="str">
        <f t="shared" si="16"/>
        <v/>
      </c>
      <c r="H308" s="220"/>
      <c r="I308" s="220" t="str">
        <f t="shared" si="17"/>
        <v/>
      </c>
      <c r="J308" s="217" t="str">
        <f t="shared" si="18"/>
        <v/>
      </c>
      <c r="K308" s="218" t="str">
        <f t="shared" si="19"/>
        <v/>
      </c>
    </row>
    <row r="309" spans="1:11" s="206" customFormat="1" ht="19" customHeight="1">
      <c r="A309" s="208"/>
      <c r="B309" s="209"/>
      <c r="C309" s="209"/>
      <c r="D309" s="209"/>
      <c r="E309" s="209"/>
      <c r="F309" s="210"/>
      <c r="G309" s="220" t="str">
        <f t="shared" si="16"/>
        <v/>
      </c>
      <c r="H309" s="220"/>
      <c r="I309" s="220" t="str">
        <f t="shared" si="17"/>
        <v/>
      </c>
      <c r="J309" s="217" t="str">
        <f t="shared" si="18"/>
        <v/>
      </c>
      <c r="K309" s="218" t="str">
        <f t="shared" si="19"/>
        <v/>
      </c>
    </row>
    <row r="310" spans="1:11" s="206" customFormat="1" ht="19" customHeight="1">
      <c r="A310" s="208"/>
      <c r="B310" s="209"/>
      <c r="C310" s="209"/>
      <c r="D310" s="209"/>
      <c r="E310" s="209"/>
      <c r="F310" s="210"/>
      <c r="G310" s="220" t="str">
        <f t="shared" si="16"/>
        <v/>
      </c>
      <c r="H310" s="220"/>
      <c r="I310" s="220" t="str">
        <f t="shared" si="17"/>
        <v/>
      </c>
      <c r="J310" s="217" t="str">
        <f t="shared" si="18"/>
        <v/>
      </c>
      <c r="K310" s="218" t="str">
        <f t="shared" si="19"/>
        <v/>
      </c>
    </row>
    <row r="311" spans="1:11" s="206" customFormat="1" ht="19" customHeight="1">
      <c r="A311" s="208"/>
      <c r="B311" s="209"/>
      <c r="C311" s="209"/>
      <c r="D311" s="209"/>
      <c r="E311" s="209"/>
      <c r="F311" s="210"/>
      <c r="G311" s="220" t="str">
        <f t="shared" si="16"/>
        <v/>
      </c>
      <c r="H311" s="220"/>
      <c r="I311" s="220" t="str">
        <f t="shared" si="17"/>
        <v/>
      </c>
      <c r="J311" s="217" t="str">
        <f t="shared" si="18"/>
        <v/>
      </c>
      <c r="K311" s="218" t="str">
        <f t="shared" si="19"/>
        <v/>
      </c>
    </row>
    <row r="312" spans="1:11" s="206" customFormat="1" ht="19" customHeight="1">
      <c r="A312" s="208"/>
      <c r="B312" s="209"/>
      <c r="C312" s="209"/>
      <c r="D312" s="209"/>
      <c r="E312" s="209"/>
      <c r="F312" s="210"/>
      <c r="G312" s="220" t="str">
        <f t="shared" si="16"/>
        <v/>
      </c>
      <c r="H312" s="220"/>
      <c r="I312" s="220" t="str">
        <f t="shared" si="17"/>
        <v/>
      </c>
      <c r="J312" s="217" t="str">
        <f t="shared" si="18"/>
        <v/>
      </c>
      <c r="K312" s="218" t="str">
        <f t="shared" si="19"/>
        <v/>
      </c>
    </row>
    <row r="313" spans="1:11" s="206" customFormat="1" ht="19" customHeight="1">
      <c r="A313" s="208"/>
      <c r="B313" s="209"/>
      <c r="C313" s="209"/>
      <c r="D313" s="209"/>
      <c r="E313" s="209"/>
      <c r="F313" s="210"/>
      <c r="G313" s="220" t="str">
        <f t="shared" si="16"/>
        <v/>
      </c>
      <c r="H313" s="220"/>
      <c r="I313" s="220" t="str">
        <f t="shared" si="17"/>
        <v/>
      </c>
      <c r="J313" s="217" t="str">
        <f t="shared" si="18"/>
        <v/>
      </c>
      <c r="K313" s="218" t="str">
        <f t="shared" si="19"/>
        <v/>
      </c>
    </row>
    <row r="314" spans="1:11" s="206" customFormat="1" ht="19" customHeight="1">
      <c r="A314" s="208"/>
      <c r="B314" s="209"/>
      <c r="C314" s="209"/>
      <c r="D314" s="209"/>
      <c r="E314" s="209"/>
      <c r="F314" s="210"/>
      <c r="G314" s="220" t="str">
        <f t="shared" si="16"/>
        <v/>
      </c>
      <c r="H314" s="220"/>
      <c r="I314" s="220" t="str">
        <f t="shared" si="17"/>
        <v/>
      </c>
      <c r="J314" s="217" t="str">
        <f t="shared" si="18"/>
        <v/>
      </c>
      <c r="K314" s="218" t="str">
        <f t="shared" si="19"/>
        <v/>
      </c>
    </row>
    <row r="315" spans="1:11" s="206" customFormat="1" ht="19" customHeight="1">
      <c r="A315" s="208"/>
      <c r="B315" s="209"/>
      <c r="C315" s="209"/>
      <c r="D315" s="209"/>
      <c r="E315" s="209"/>
      <c r="F315" s="210"/>
      <c r="G315" s="220" t="str">
        <f t="shared" si="16"/>
        <v/>
      </c>
      <c r="H315" s="220"/>
      <c r="I315" s="220" t="str">
        <f t="shared" si="17"/>
        <v/>
      </c>
      <c r="J315" s="217" t="str">
        <f t="shared" si="18"/>
        <v/>
      </c>
      <c r="K315" s="218" t="str">
        <f t="shared" si="19"/>
        <v/>
      </c>
    </row>
    <row r="316" spans="1:11" s="206" customFormat="1" ht="19" customHeight="1">
      <c r="A316" s="208"/>
      <c r="B316" s="209"/>
      <c r="C316" s="209"/>
      <c r="D316" s="209"/>
      <c r="E316" s="209"/>
      <c r="F316" s="210"/>
      <c r="G316" s="220" t="str">
        <f t="shared" si="16"/>
        <v/>
      </c>
      <c r="H316" s="220"/>
      <c r="I316" s="220" t="str">
        <f t="shared" si="17"/>
        <v/>
      </c>
      <c r="J316" s="217" t="str">
        <f t="shared" si="18"/>
        <v/>
      </c>
      <c r="K316" s="218" t="str">
        <f t="shared" si="19"/>
        <v/>
      </c>
    </row>
    <row r="317" spans="1:11" s="206" customFormat="1" ht="19" customHeight="1">
      <c r="A317" s="208"/>
      <c r="B317" s="209"/>
      <c r="C317" s="209"/>
      <c r="D317" s="209"/>
      <c r="E317" s="209"/>
      <c r="F317" s="210"/>
      <c r="G317" s="220" t="str">
        <f t="shared" si="16"/>
        <v/>
      </c>
      <c r="H317" s="220"/>
      <c r="I317" s="220" t="str">
        <f t="shared" si="17"/>
        <v/>
      </c>
      <c r="J317" s="217" t="str">
        <f t="shared" si="18"/>
        <v/>
      </c>
      <c r="K317" s="218" t="str">
        <f t="shared" si="19"/>
        <v/>
      </c>
    </row>
    <row r="318" spans="1:11" s="206" customFormat="1" ht="19" customHeight="1">
      <c r="A318" s="208"/>
      <c r="B318" s="209"/>
      <c r="C318" s="209"/>
      <c r="D318" s="209"/>
      <c r="E318" s="209"/>
      <c r="F318" s="210"/>
      <c r="G318" s="220" t="str">
        <f t="shared" si="16"/>
        <v/>
      </c>
      <c r="H318" s="220"/>
      <c r="I318" s="220" t="str">
        <f t="shared" si="17"/>
        <v/>
      </c>
      <c r="J318" s="217" t="str">
        <f t="shared" si="18"/>
        <v/>
      </c>
      <c r="K318" s="218" t="str">
        <f t="shared" si="19"/>
        <v/>
      </c>
    </row>
    <row r="319" spans="1:11" s="206" customFormat="1" ht="19" customHeight="1">
      <c r="A319" s="208"/>
      <c r="B319" s="209"/>
      <c r="C319" s="209"/>
      <c r="D319" s="209"/>
      <c r="E319" s="209"/>
      <c r="F319" s="210"/>
      <c r="G319" s="220" t="str">
        <f t="shared" si="16"/>
        <v/>
      </c>
      <c r="H319" s="220"/>
      <c r="I319" s="220" t="str">
        <f t="shared" si="17"/>
        <v/>
      </c>
      <c r="J319" s="217" t="str">
        <f t="shared" si="18"/>
        <v/>
      </c>
      <c r="K319" s="218" t="str">
        <f t="shared" si="19"/>
        <v/>
      </c>
    </row>
    <row r="320" spans="1:11" s="206" customFormat="1" ht="19" customHeight="1">
      <c r="A320" s="208"/>
      <c r="B320" s="209"/>
      <c r="C320" s="209"/>
      <c r="D320" s="209"/>
      <c r="E320" s="209"/>
      <c r="F320" s="210"/>
      <c r="G320" s="220" t="str">
        <f t="shared" si="16"/>
        <v/>
      </c>
      <c r="H320" s="220"/>
      <c r="I320" s="220" t="str">
        <f t="shared" si="17"/>
        <v/>
      </c>
      <c r="J320" s="217" t="str">
        <f t="shared" si="18"/>
        <v/>
      </c>
      <c r="K320" s="218" t="str">
        <f t="shared" si="19"/>
        <v/>
      </c>
    </row>
    <row r="321" spans="1:11" s="206" customFormat="1" ht="19" customHeight="1">
      <c r="A321" s="208"/>
      <c r="B321" s="209"/>
      <c r="C321" s="209"/>
      <c r="D321" s="209"/>
      <c r="E321" s="209"/>
      <c r="F321" s="210"/>
      <c r="G321" s="220" t="str">
        <f t="shared" si="16"/>
        <v/>
      </c>
      <c r="H321" s="220"/>
      <c r="I321" s="220" t="str">
        <f t="shared" si="17"/>
        <v/>
      </c>
      <c r="J321" s="217" t="str">
        <f t="shared" si="18"/>
        <v/>
      </c>
      <c r="K321" s="218" t="str">
        <f t="shared" si="19"/>
        <v/>
      </c>
    </row>
    <row r="322" spans="1:11" s="206" customFormat="1" ht="19" customHeight="1">
      <c r="A322" s="208"/>
      <c r="B322" s="209"/>
      <c r="C322" s="209"/>
      <c r="D322" s="209"/>
      <c r="E322" s="209"/>
      <c r="F322" s="210"/>
      <c r="G322" s="220" t="str">
        <f t="shared" si="16"/>
        <v/>
      </c>
      <c r="H322" s="220"/>
      <c r="I322" s="220" t="str">
        <f t="shared" si="17"/>
        <v/>
      </c>
      <c r="J322" s="217" t="str">
        <f t="shared" si="18"/>
        <v/>
      </c>
      <c r="K322" s="218" t="str">
        <f t="shared" si="19"/>
        <v/>
      </c>
    </row>
    <row r="323" spans="1:11" s="206" customFormat="1" ht="19" customHeight="1">
      <c r="A323" s="208"/>
      <c r="B323" s="209"/>
      <c r="C323" s="209"/>
      <c r="D323" s="209"/>
      <c r="E323" s="209"/>
      <c r="F323" s="210"/>
      <c r="G323" s="220" t="str">
        <f t="shared" si="16"/>
        <v/>
      </c>
      <c r="H323" s="220"/>
      <c r="I323" s="220" t="str">
        <f t="shared" si="17"/>
        <v/>
      </c>
      <c r="J323" s="217" t="str">
        <f t="shared" si="18"/>
        <v/>
      </c>
      <c r="K323" s="218" t="str">
        <f t="shared" si="19"/>
        <v/>
      </c>
    </row>
    <row r="324" spans="1:11" s="206" customFormat="1" ht="19" customHeight="1">
      <c r="A324" s="208"/>
      <c r="B324" s="209"/>
      <c r="C324" s="209"/>
      <c r="D324" s="209"/>
      <c r="E324" s="209"/>
      <c r="F324" s="210"/>
      <c r="G324" s="220" t="str">
        <f t="shared" si="16"/>
        <v/>
      </c>
      <c r="H324" s="220"/>
      <c r="I324" s="220" t="str">
        <f t="shared" si="17"/>
        <v/>
      </c>
      <c r="J324" s="217" t="str">
        <f t="shared" si="18"/>
        <v/>
      </c>
      <c r="K324" s="218" t="str">
        <f t="shared" si="19"/>
        <v/>
      </c>
    </row>
    <row r="325" spans="1:11" s="206" customFormat="1" ht="19" customHeight="1">
      <c r="A325" s="208"/>
      <c r="B325" s="209"/>
      <c r="C325" s="209"/>
      <c r="D325" s="209"/>
      <c r="E325" s="209"/>
      <c r="F325" s="210"/>
      <c r="G325" s="220" t="str">
        <f t="shared" si="16"/>
        <v/>
      </c>
      <c r="H325" s="220"/>
      <c r="I325" s="220" t="str">
        <f t="shared" si="17"/>
        <v/>
      </c>
      <c r="J325" s="217" t="str">
        <f t="shared" si="18"/>
        <v/>
      </c>
      <c r="K325" s="218" t="str">
        <f t="shared" si="19"/>
        <v/>
      </c>
    </row>
    <row r="326" spans="1:11" s="206" customFormat="1" ht="19" customHeight="1">
      <c r="A326" s="208"/>
      <c r="B326" s="209"/>
      <c r="C326" s="209"/>
      <c r="D326" s="209"/>
      <c r="E326" s="209"/>
      <c r="F326" s="210"/>
      <c r="G326" s="220" t="str">
        <f t="shared" si="16"/>
        <v/>
      </c>
      <c r="H326" s="220"/>
      <c r="I326" s="220" t="str">
        <f t="shared" si="17"/>
        <v/>
      </c>
      <c r="J326" s="217" t="str">
        <f t="shared" si="18"/>
        <v/>
      </c>
      <c r="K326" s="218" t="str">
        <f t="shared" si="19"/>
        <v/>
      </c>
    </row>
    <row r="327" spans="1:11" s="206" customFormat="1" ht="19" customHeight="1">
      <c r="A327" s="208"/>
      <c r="B327" s="209"/>
      <c r="C327" s="209"/>
      <c r="D327" s="209"/>
      <c r="E327" s="209"/>
      <c r="F327" s="210"/>
      <c r="G327" s="220" t="str">
        <f t="shared" si="16"/>
        <v/>
      </c>
      <c r="H327" s="220"/>
      <c r="I327" s="220" t="str">
        <f t="shared" si="17"/>
        <v/>
      </c>
      <c r="J327" s="217" t="str">
        <f t="shared" si="18"/>
        <v/>
      </c>
      <c r="K327" s="218" t="str">
        <f t="shared" si="19"/>
        <v/>
      </c>
    </row>
    <row r="328" spans="1:11" s="206" customFormat="1" ht="19" customHeight="1">
      <c r="A328" s="208"/>
      <c r="B328" s="209"/>
      <c r="C328" s="209"/>
      <c r="D328" s="209"/>
      <c r="E328" s="209"/>
      <c r="F328" s="210"/>
      <c r="G328" s="220" t="str">
        <f t="shared" si="16"/>
        <v/>
      </c>
      <c r="H328" s="220"/>
      <c r="I328" s="220" t="str">
        <f t="shared" si="17"/>
        <v/>
      </c>
      <c r="J328" s="217" t="str">
        <f t="shared" si="18"/>
        <v/>
      </c>
      <c r="K328" s="218" t="str">
        <f t="shared" si="19"/>
        <v/>
      </c>
    </row>
    <row r="329" spans="1:11" s="206" customFormat="1" ht="19" customHeight="1">
      <c r="A329" s="208"/>
      <c r="B329" s="209"/>
      <c r="C329" s="209"/>
      <c r="D329" s="209"/>
      <c r="E329" s="209"/>
      <c r="F329" s="210"/>
      <c r="G329" s="220" t="str">
        <f t="shared" si="16"/>
        <v/>
      </c>
      <c r="H329" s="220"/>
      <c r="I329" s="220" t="str">
        <f t="shared" si="17"/>
        <v/>
      </c>
      <c r="J329" s="217" t="str">
        <f t="shared" si="18"/>
        <v/>
      </c>
      <c r="K329" s="218" t="str">
        <f t="shared" si="19"/>
        <v/>
      </c>
    </row>
    <row r="330" spans="1:11" s="206" customFormat="1" ht="19" customHeight="1">
      <c r="A330" s="208"/>
      <c r="B330" s="209"/>
      <c r="C330" s="209"/>
      <c r="D330" s="209"/>
      <c r="E330" s="209"/>
      <c r="F330" s="210"/>
      <c r="G330" s="220" t="str">
        <f t="shared" si="16"/>
        <v/>
      </c>
      <c r="H330" s="220"/>
      <c r="I330" s="220" t="str">
        <f t="shared" si="17"/>
        <v/>
      </c>
      <c r="J330" s="217" t="str">
        <f t="shared" si="18"/>
        <v/>
      </c>
      <c r="K330" s="218" t="str">
        <f t="shared" si="19"/>
        <v/>
      </c>
    </row>
    <row r="331" spans="1:11" s="206" customFormat="1" ht="19" customHeight="1">
      <c r="A331" s="208"/>
      <c r="B331" s="209"/>
      <c r="C331" s="209"/>
      <c r="D331" s="209"/>
      <c r="E331" s="209"/>
      <c r="F331" s="210"/>
      <c r="G331" s="220" t="str">
        <f t="shared" si="16"/>
        <v/>
      </c>
      <c r="H331" s="220"/>
      <c r="I331" s="220" t="str">
        <f t="shared" si="17"/>
        <v/>
      </c>
      <c r="J331" s="217" t="str">
        <f t="shared" si="18"/>
        <v/>
      </c>
      <c r="K331" s="218" t="str">
        <f t="shared" si="19"/>
        <v/>
      </c>
    </row>
    <row r="332" spans="1:11" s="206" customFormat="1" ht="19" customHeight="1">
      <c r="A332" s="208"/>
      <c r="B332" s="209"/>
      <c r="C332" s="209"/>
      <c r="D332" s="209"/>
      <c r="E332" s="209"/>
      <c r="F332" s="210"/>
      <c r="G332" s="220" t="str">
        <f t="shared" ref="G332:G395" si="20">IF($E332="","",$H332*(1-$B$6))</f>
        <v/>
      </c>
      <c r="H332" s="220"/>
      <c r="I332" s="220" t="str">
        <f t="shared" ref="I332:I395" si="21">IF($E332="","",$H332*(1+$B$6))</f>
        <v/>
      </c>
      <c r="J332" s="217" t="str">
        <f t="shared" ref="J332:J395" si="22">IF($E332="","",IF($F332&lt;$G332, "Debajo de banda", IF($F332&gt;$I332, "Encima de banda", "Dentro de banda")))</f>
        <v/>
      </c>
      <c r="K332" s="218" t="str">
        <f t="shared" ref="K332:K395" si="23">IFERROR(IF($E332="","",$F332/$H332),"")</f>
        <v/>
      </c>
    </row>
    <row r="333" spans="1:11" s="206" customFormat="1" ht="19" customHeight="1">
      <c r="A333" s="208"/>
      <c r="B333" s="209"/>
      <c r="C333" s="209"/>
      <c r="D333" s="209"/>
      <c r="E333" s="209"/>
      <c r="F333" s="210"/>
      <c r="G333" s="220" t="str">
        <f t="shared" si="20"/>
        <v/>
      </c>
      <c r="H333" s="220"/>
      <c r="I333" s="220" t="str">
        <f t="shared" si="21"/>
        <v/>
      </c>
      <c r="J333" s="217" t="str">
        <f t="shared" si="22"/>
        <v/>
      </c>
      <c r="K333" s="218" t="str">
        <f t="shared" si="23"/>
        <v/>
      </c>
    </row>
    <row r="334" spans="1:11" s="206" customFormat="1" ht="19" customHeight="1">
      <c r="A334" s="208"/>
      <c r="B334" s="209"/>
      <c r="C334" s="209"/>
      <c r="D334" s="209"/>
      <c r="E334" s="209"/>
      <c r="F334" s="210"/>
      <c r="G334" s="220" t="str">
        <f t="shared" si="20"/>
        <v/>
      </c>
      <c r="H334" s="220"/>
      <c r="I334" s="220" t="str">
        <f t="shared" si="21"/>
        <v/>
      </c>
      <c r="J334" s="217" t="str">
        <f t="shared" si="22"/>
        <v/>
      </c>
      <c r="K334" s="218" t="str">
        <f t="shared" si="23"/>
        <v/>
      </c>
    </row>
    <row r="335" spans="1:11" s="206" customFormat="1" ht="19" customHeight="1">
      <c r="A335" s="208"/>
      <c r="B335" s="209"/>
      <c r="C335" s="209"/>
      <c r="D335" s="209"/>
      <c r="E335" s="209"/>
      <c r="F335" s="210"/>
      <c r="G335" s="220" t="str">
        <f t="shared" si="20"/>
        <v/>
      </c>
      <c r="H335" s="220"/>
      <c r="I335" s="220" t="str">
        <f t="shared" si="21"/>
        <v/>
      </c>
      <c r="J335" s="217" t="str">
        <f t="shared" si="22"/>
        <v/>
      </c>
      <c r="K335" s="218" t="str">
        <f t="shared" si="23"/>
        <v/>
      </c>
    </row>
    <row r="336" spans="1:11" s="206" customFormat="1" ht="19" customHeight="1">
      <c r="A336" s="208"/>
      <c r="B336" s="209"/>
      <c r="C336" s="209"/>
      <c r="D336" s="209"/>
      <c r="E336" s="209"/>
      <c r="F336" s="210"/>
      <c r="G336" s="220" t="str">
        <f t="shared" si="20"/>
        <v/>
      </c>
      <c r="H336" s="220"/>
      <c r="I336" s="220" t="str">
        <f t="shared" si="21"/>
        <v/>
      </c>
      <c r="J336" s="217" t="str">
        <f t="shared" si="22"/>
        <v/>
      </c>
      <c r="K336" s="218" t="str">
        <f t="shared" si="23"/>
        <v/>
      </c>
    </row>
    <row r="337" spans="1:11" s="206" customFormat="1" ht="19" customHeight="1">
      <c r="A337" s="208"/>
      <c r="B337" s="209"/>
      <c r="C337" s="209"/>
      <c r="D337" s="209"/>
      <c r="E337" s="209"/>
      <c r="F337" s="210"/>
      <c r="G337" s="220" t="str">
        <f t="shared" si="20"/>
        <v/>
      </c>
      <c r="H337" s="220"/>
      <c r="I337" s="220" t="str">
        <f t="shared" si="21"/>
        <v/>
      </c>
      <c r="J337" s="217" t="str">
        <f t="shared" si="22"/>
        <v/>
      </c>
      <c r="K337" s="218" t="str">
        <f t="shared" si="23"/>
        <v/>
      </c>
    </row>
    <row r="338" spans="1:11" s="206" customFormat="1" ht="19" customHeight="1">
      <c r="A338" s="208"/>
      <c r="B338" s="209"/>
      <c r="C338" s="209"/>
      <c r="D338" s="209"/>
      <c r="E338" s="209"/>
      <c r="F338" s="210"/>
      <c r="G338" s="220" t="str">
        <f t="shared" si="20"/>
        <v/>
      </c>
      <c r="H338" s="220"/>
      <c r="I338" s="220" t="str">
        <f t="shared" si="21"/>
        <v/>
      </c>
      <c r="J338" s="217" t="str">
        <f t="shared" si="22"/>
        <v/>
      </c>
      <c r="K338" s="218" t="str">
        <f t="shared" si="23"/>
        <v/>
      </c>
    </row>
    <row r="339" spans="1:11" s="206" customFormat="1" ht="19" customHeight="1">
      <c r="A339" s="208"/>
      <c r="B339" s="209"/>
      <c r="C339" s="209"/>
      <c r="D339" s="209"/>
      <c r="E339" s="209"/>
      <c r="F339" s="210"/>
      <c r="G339" s="220" t="str">
        <f t="shared" si="20"/>
        <v/>
      </c>
      <c r="H339" s="220"/>
      <c r="I339" s="220" t="str">
        <f t="shared" si="21"/>
        <v/>
      </c>
      <c r="J339" s="217" t="str">
        <f t="shared" si="22"/>
        <v/>
      </c>
      <c r="K339" s="218" t="str">
        <f t="shared" si="23"/>
        <v/>
      </c>
    </row>
    <row r="340" spans="1:11" s="206" customFormat="1" ht="19" customHeight="1">
      <c r="A340" s="208"/>
      <c r="B340" s="209"/>
      <c r="C340" s="209"/>
      <c r="D340" s="209"/>
      <c r="E340" s="209"/>
      <c r="F340" s="210"/>
      <c r="G340" s="220" t="str">
        <f t="shared" si="20"/>
        <v/>
      </c>
      <c r="H340" s="220"/>
      <c r="I340" s="220" t="str">
        <f t="shared" si="21"/>
        <v/>
      </c>
      <c r="J340" s="217" t="str">
        <f t="shared" si="22"/>
        <v/>
      </c>
      <c r="K340" s="218" t="str">
        <f t="shared" si="23"/>
        <v/>
      </c>
    </row>
    <row r="341" spans="1:11" s="206" customFormat="1" ht="19" customHeight="1">
      <c r="A341" s="208"/>
      <c r="B341" s="209"/>
      <c r="C341" s="209"/>
      <c r="D341" s="209"/>
      <c r="E341" s="209"/>
      <c r="F341" s="210"/>
      <c r="G341" s="220" t="str">
        <f t="shared" si="20"/>
        <v/>
      </c>
      <c r="H341" s="220"/>
      <c r="I341" s="220" t="str">
        <f t="shared" si="21"/>
        <v/>
      </c>
      <c r="J341" s="217" t="str">
        <f t="shared" si="22"/>
        <v/>
      </c>
      <c r="K341" s="218" t="str">
        <f t="shared" si="23"/>
        <v/>
      </c>
    </row>
    <row r="342" spans="1:11" s="206" customFormat="1" ht="19" customHeight="1">
      <c r="A342" s="208"/>
      <c r="B342" s="209"/>
      <c r="C342" s="209"/>
      <c r="D342" s="209"/>
      <c r="E342" s="209"/>
      <c r="F342" s="210"/>
      <c r="G342" s="220" t="str">
        <f t="shared" si="20"/>
        <v/>
      </c>
      <c r="H342" s="220"/>
      <c r="I342" s="220" t="str">
        <f t="shared" si="21"/>
        <v/>
      </c>
      <c r="J342" s="217" t="str">
        <f t="shared" si="22"/>
        <v/>
      </c>
      <c r="K342" s="218" t="str">
        <f t="shared" si="23"/>
        <v/>
      </c>
    </row>
    <row r="343" spans="1:11" s="206" customFormat="1" ht="19" customHeight="1">
      <c r="A343" s="208"/>
      <c r="B343" s="209"/>
      <c r="C343" s="209"/>
      <c r="D343" s="209"/>
      <c r="E343" s="209"/>
      <c r="F343" s="210"/>
      <c r="G343" s="220" t="str">
        <f t="shared" si="20"/>
        <v/>
      </c>
      <c r="H343" s="220"/>
      <c r="I343" s="220" t="str">
        <f t="shared" si="21"/>
        <v/>
      </c>
      <c r="J343" s="217" t="str">
        <f t="shared" si="22"/>
        <v/>
      </c>
      <c r="K343" s="218" t="str">
        <f t="shared" si="23"/>
        <v/>
      </c>
    </row>
    <row r="344" spans="1:11" s="206" customFormat="1" ht="19" customHeight="1">
      <c r="A344" s="208"/>
      <c r="B344" s="209"/>
      <c r="C344" s="209"/>
      <c r="D344" s="209"/>
      <c r="E344" s="209"/>
      <c r="F344" s="210"/>
      <c r="G344" s="220" t="str">
        <f t="shared" si="20"/>
        <v/>
      </c>
      <c r="H344" s="220"/>
      <c r="I344" s="220" t="str">
        <f t="shared" si="21"/>
        <v/>
      </c>
      <c r="J344" s="217" t="str">
        <f t="shared" si="22"/>
        <v/>
      </c>
      <c r="K344" s="218" t="str">
        <f t="shared" si="23"/>
        <v/>
      </c>
    </row>
    <row r="345" spans="1:11" s="206" customFormat="1" ht="19" customHeight="1">
      <c r="A345" s="208"/>
      <c r="B345" s="209"/>
      <c r="C345" s="209"/>
      <c r="D345" s="209"/>
      <c r="E345" s="209"/>
      <c r="F345" s="210"/>
      <c r="G345" s="220" t="str">
        <f t="shared" si="20"/>
        <v/>
      </c>
      <c r="H345" s="220"/>
      <c r="I345" s="220" t="str">
        <f t="shared" si="21"/>
        <v/>
      </c>
      <c r="J345" s="217" t="str">
        <f t="shared" si="22"/>
        <v/>
      </c>
      <c r="K345" s="218" t="str">
        <f t="shared" si="23"/>
        <v/>
      </c>
    </row>
    <row r="346" spans="1:11" s="206" customFormat="1" ht="19" customHeight="1">
      <c r="A346" s="208"/>
      <c r="B346" s="209"/>
      <c r="C346" s="209"/>
      <c r="D346" s="209"/>
      <c r="E346" s="209"/>
      <c r="F346" s="210"/>
      <c r="G346" s="220" t="str">
        <f t="shared" si="20"/>
        <v/>
      </c>
      <c r="H346" s="220"/>
      <c r="I346" s="220" t="str">
        <f t="shared" si="21"/>
        <v/>
      </c>
      <c r="J346" s="217" t="str">
        <f t="shared" si="22"/>
        <v/>
      </c>
      <c r="K346" s="218" t="str">
        <f t="shared" si="23"/>
        <v/>
      </c>
    </row>
    <row r="347" spans="1:11" s="206" customFormat="1" ht="19" customHeight="1">
      <c r="A347" s="208"/>
      <c r="B347" s="209"/>
      <c r="C347" s="209"/>
      <c r="D347" s="209"/>
      <c r="E347" s="209"/>
      <c r="F347" s="210"/>
      <c r="G347" s="220" t="str">
        <f t="shared" si="20"/>
        <v/>
      </c>
      <c r="H347" s="220"/>
      <c r="I347" s="220" t="str">
        <f t="shared" si="21"/>
        <v/>
      </c>
      <c r="J347" s="217" t="str">
        <f t="shared" si="22"/>
        <v/>
      </c>
      <c r="K347" s="218" t="str">
        <f t="shared" si="23"/>
        <v/>
      </c>
    </row>
    <row r="348" spans="1:11" s="206" customFormat="1" ht="19" customHeight="1">
      <c r="A348" s="208"/>
      <c r="B348" s="209"/>
      <c r="C348" s="209"/>
      <c r="D348" s="209"/>
      <c r="E348" s="209"/>
      <c r="F348" s="210"/>
      <c r="G348" s="220" t="str">
        <f t="shared" si="20"/>
        <v/>
      </c>
      <c r="H348" s="220"/>
      <c r="I348" s="220" t="str">
        <f t="shared" si="21"/>
        <v/>
      </c>
      <c r="J348" s="217" t="str">
        <f t="shared" si="22"/>
        <v/>
      </c>
      <c r="K348" s="218" t="str">
        <f t="shared" si="23"/>
        <v/>
      </c>
    </row>
    <row r="349" spans="1:11" s="206" customFormat="1" ht="19" customHeight="1">
      <c r="A349" s="208"/>
      <c r="B349" s="209"/>
      <c r="C349" s="209"/>
      <c r="D349" s="209"/>
      <c r="E349" s="209"/>
      <c r="F349" s="210"/>
      <c r="G349" s="220" t="str">
        <f t="shared" si="20"/>
        <v/>
      </c>
      <c r="H349" s="220"/>
      <c r="I349" s="220" t="str">
        <f t="shared" si="21"/>
        <v/>
      </c>
      <c r="J349" s="217" t="str">
        <f t="shared" si="22"/>
        <v/>
      </c>
      <c r="K349" s="218" t="str">
        <f t="shared" si="23"/>
        <v/>
      </c>
    </row>
    <row r="350" spans="1:11" s="206" customFormat="1" ht="19" customHeight="1">
      <c r="A350" s="208"/>
      <c r="B350" s="209"/>
      <c r="C350" s="209"/>
      <c r="D350" s="209"/>
      <c r="E350" s="209"/>
      <c r="F350" s="210"/>
      <c r="G350" s="220" t="str">
        <f t="shared" si="20"/>
        <v/>
      </c>
      <c r="H350" s="220"/>
      <c r="I350" s="220" t="str">
        <f t="shared" si="21"/>
        <v/>
      </c>
      <c r="J350" s="217" t="str">
        <f t="shared" si="22"/>
        <v/>
      </c>
      <c r="K350" s="218" t="str">
        <f t="shared" si="23"/>
        <v/>
      </c>
    </row>
    <row r="351" spans="1:11" s="206" customFormat="1" ht="19" customHeight="1">
      <c r="A351" s="208"/>
      <c r="B351" s="209"/>
      <c r="C351" s="209"/>
      <c r="D351" s="209"/>
      <c r="E351" s="209"/>
      <c r="F351" s="210"/>
      <c r="G351" s="220" t="str">
        <f t="shared" si="20"/>
        <v/>
      </c>
      <c r="H351" s="220"/>
      <c r="I351" s="220" t="str">
        <f t="shared" si="21"/>
        <v/>
      </c>
      <c r="J351" s="217" t="str">
        <f t="shared" si="22"/>
        <v/>
      </c>
      <c r="K351" s="218" t="str">
        <f t="shared" si="23"/>
        <v/>
      </c>
    </row>
    <row r="352" spans="1:11" s="206" customFormat="1" ht="19" customHeight="1">
      <c r="A352" s="208"/>
      <c r="B352" s="209"/>
      <c r="C352" s="209"/>
      <c r="D352" s="209"/>
      <c r="E352" s="209"/>
      <c r="F352" s="210"/>
      <c r="G352" s="220" t="str">
        <f t="shared" si="20"/>
        <v/>
      </c>
      <c r="H352" s="220"/>
      <c r="I352" s="220" t="str">
        <f t="shared" si="21"/>
        <v/>
      </c>
      <c r="J352" s="217" t="str">
        <f t="shared" si="22"/>
        <v/>
      </c>
      <c r="K352" s="218" t="str">
        <f t="shared" si="23"/>
        <v/>
      </c>
    </row>
    <row r="353" spans="1:11" s="206" customFormat="1" ht="19" customHeight="1">
      <c r="A353" s="208"/>
      <c r="B353" s="209"/>
      <c r="C353" s="209"/>
      <c r="D353" s="209"/>
      <c r="E353" s="209"/>
      <c r="F353" s="210"/>
      <c r="G353" s="220" t="str">
        <f t="shared" si="20"/>
        <v/>
      </c>
      <c r="H353" s="220"/>
      <c r="I353" s="220" t="str">
        <f t="shared" si="21"/>
        <v/>
      </c>
      <c r="J353" s="217" t="str">
        <f t="shared" si="22"/>
        <v/>
      </c>
      <c r="K353" s="218" t="str">
        <f t="shared" si="23"/>
        <v/>
      </c>
    </row>
    <row r="354" spans="1:11" s="206" customFormat="1" ht="19" customHeight="1">
      <c r="A354" s="208"/>
      <c r="B354" s="209"/>
      <c r="C354" s="209"/>
      <c r="D354" s="209"/>
      <c r="E354" s="209"/>
      <c r="F354" s="210"/>
      <c r="G354" s="220" t="str">
        <f t="shared" si="20"/>
        <v/>
      </c>
      <c r="H354" s="220"/>
      <c r="I354" s="220" t="str">
        <f t="shared" si="21"/>
        <v/>
      </c>
      <c r="J354" s="217" t="str">
        <f t="shared" si="22"/>
        <v/>
      </c>
      <c r="K354" s="218" t="str">
        <f t="shared" si="23"/>
        <v/>
      </c>
    </row>
    <row r="355" spans="1:11" s="206" customFormat="1" ht="19" customHeight="1">
      <c r="A355" s="208"/>
      <c r="B355" s="209"/>
      <c r="C355" s="209"/>
      <c r="D355" s="209"/>
      <c r="E355" s="209"/>
      <c r="F355" s="210"/>
      <c r="G355" s="220" t="str">
        <f t="shared" si="20"/>
        <v/>
      </c>
      <c r="H355" s="220"/>
      <c r="I355" s="220" t="str">
        <f t="shared" si="21"/>
        <v/>
      </c>
      <c r="J355" s="217" t="str">
        <f t="shared" si="22"/>
        <v/>
      </c>
      <c r="K355" s="218" t="str">
        <f t="shared" si="23"/>
        <v/>
      </c>
    </row>
    <row r="356" spans="1:11" s="206" customFormat="1" ht="19" customHeight="1">
      <c r="A356" s="208"/>
      <c r="B356" s="209"/>
      <c r="C356" s="209"/>
      <c r="D356" s="209"/>
      <c r="E356" s="209"/>
      <c r="F356" s="210"/>
      <c r="G356" s="220" t="str">
        <f t="shared" si="20"/>
        <v/>
      </c>
      <c r="H356" s="220"/>
      <c r="I356" s="220" t="str">
        <f t="shared" si="21"/>
        <v/>
      </c>
      <c r="J356" s="217" t="str">
        <f t="shared" si="22"/>
        <v/>
      </c>
      <c r="K356" s="218" t="str">
        <f t="shared" si="23"/>
        <v/>
      </c>
    </row>
    <row r="357" spans="1:11" s="206" customFormat="1" ht="19" customHeight="1">
      <c r="A357" s="208"/>
      <c r="B357" s="209"/>
      <c r="C357" s="209"/>
      <c r="D357" s="209"/>
      <c r="E357" s="209"/>
      <c r="F357" s="210"/>
      <c r="G357" s="220" t="str">
        <f t="shared" si="20"/>
        <v/>
      </c>
      <c r="H357" s="220"/>
      <c r="I357" s="220" t="str">
        <f t="shared" si="21"/>
        <v/>
      </c>
      <c r="J357" s="217" t="str">
        <f t="shared" si="22"/>
        <v/>
      </c>
      <c r="K357" s="218" t="str">
        <f t="shared" si="23"/>
        <v/>
      </c>
    </row>
    <row r="358" spans="1:11" s="206" customFormat="1" ht="19" customHeight="1">
      <c r="A358" s="208"/>
      <c r="B358" s="209"/>
      <c r="C358" s="209"/>
      <c r="D358" s="209"/>
      <c r="E358" s="209"/>
      <c r="F358" s="210"/>
      <c r="G358" s="220" t="str">
        <f t="shared" si="20"/>
        <v/>
      </c>
      <c r="H358" s="220"/>
      <c r="I358" s="220" t="str">
        <f t="shared" si="21"/>
        <v/>
      </c>
      <c r="J358" s="217" t="str">
        <f t="shared" si="22"/>
        <v/>
      </c>
      <c r="K358" s="218" t="str">
        <f t="shared" si="23"/>
        <v/>
      </c>
    </row>
    <row r="359" spans="1:11" s="206" customFormat="1" ht="19" customHeight="1">
      <c r="A359" s="208"/>
      <c r="B359" s="209"/>
      <c r="C359" s="209"/>
      <c r="D359" s="209"/>
      <c r="E359" s="209"/>
      <c r="F359" s="210"/>
      <c r="G359" s="220" t="str">
        <f t="shared" si="20"/>
        <v/>
      </c>
      <c r="H359" s="220"/>
      <c r="I359" s="220" t="str">
        <f t="shared" si="21"/>
        <v/>
      </c>
      <c r="J359" s="217" t="str">
        <f t="shared" si="22"/>
        <v/>
      </c>
      <c r="K359" s="218" t="str">
        <f t="shared" si="23"/>
        <v/>
      </c>
    </row>
    <row r="360" spans="1:11" s="206" customFormat="1" ht="19" customHeight="1">
      <c r="A360" s="208"/>
      <c r="B360" s="209"/>
      <c r="C360" s="209"/>
      <c r="D360" s="209"/>
      <c r="E360" s="209"/>
      <c r="F360" s="210"/>
      <c r="G360" s="220" t="str">
        <f t="shared" si="20"/>
        <v/>
      </c>
      <c r="H360" s="220"/>
      <c r="I360" s="220" t="str">
        <f t="shared" si="21"/>
        <v/>
      </c>
      <c r="J360" s="217" t="str">
        <f t="shared" si="22"/>
        <v/>
      </c>
      <c r="K360" s="218" t="str">
        <f t="shared" si="23"/>
        <v/>
      </c>
    </row>
    <row r="361" spans="1:11" s="206" customFormat="1" ht="19" customHeight="1">
      <c r="A361" s="208"/>
      <c r="B361" s="209"/>
      <c r="C361" s="209"/>
      <c r="D361" s="209"/>
      <c r="E361" s="209"/>
      <c r="F361" s="210"/>
      <c r="G361" s="220" t="str">
        <f t="shared" si="20"/>
        <v/>
      </c>
      <c r="H361" s="220"/>
      <c r="I361" s="220" t="str">
        <f t="shared" si="21"/>
        <v/>
      </c>
      <c r="J361" s="217" t="str">
        <f t="shared" si="22"/>
        <v/>
      </c>
      <c r="K361" s="218" t="str">
        <f t="shared" si="23"/>
        <v/>
      </c>
    </row>
    <row r="362" spans="1:11" s="206" customFormat="1" ht="19" customHeight="1">
      <c r="A362" s="208"/>
      <c r="B362" s="209"/>
      <c r="C362" s="209"/>
      <c r="D362" s="209"/>
      <c r="E362" s="209"/>
      <c r="F362" s="210"/>
      <c r="G362" s="220" t="str">
        <f t="shared" si="20"/>
        <v/>
      </c>
      <c r="H362" s="220"/>
      <c r="I362" s="220" t="str">
        <f t="shared" si="21"/>
        <v/>
      </c>
      <c r="J362" s="217" t="str">
        <f t="shared" si="22"/>
        <v/>
      </c>
      <c r="K362" s="218" t="str">
        <f t="shared" si="23"/>
        <v/>
      </c>
    </row>
    <row r="363" spans="1:11" s="206" customFormat="1" ht="19" customHeight="1">
      <c r="A363" s="208"/>
      <c r="B363" s="209"/>
      <c r="C363" s="209"/>
      <c r="D363" s="209"/>
      <c r="E363" s="209"/>
      <c r="F363" s="210"/>
      <c r="G363" s="220" t="str">
        <f t="shared" si="20"/>
        <v/>
      </c>
      <c r="H363" s="220"/>
      <c r="I363" s="220" t="str">
        <f t="shared" si="21"/>
        <v/>
      </c>
      <c r="J363" s="217" t="str">
        <f t="shared" si="22"/>
        <v/>
      </c>
      <c r="K363" s="218" t="str">
        <f t="shared" si="23"/>
        <v/>
      </c>
    </row>
    <row r="364" spans="1:11" s="206" customFormat="1" ht="19" customHeight="1">
      <c r="A364" s="208"/>
      <c r="B364" s="209"/>
      <c r="C364" s="209"/>
      <c r="D364" s="209"/>
      <c r="E364" s="209"/>
      <c r="F364" s="210"/>
      <c r="G364" s="220" t="str">
        <f t="shared" si="20"/>
        <v/>
      </c>
      <c r="H364" s="220"/>
      <c r="I364" s="220" t="str">
        <f t="shared" si="21"/>
        <v/>
      </c>
      <c r="J364" s="217" t="str">
        <f t="shared" si="22"/>
        <v/>
      </c>
      <c r="K364" s="218" t="str">
        <f t="shared" si="23"/>
        <v/>
      </c>
    </row>
    <row r="365" spans="1:11" s="206" customFormat="1" ht="19" customHeight="1">
      <c r="A365" s="208"/>
      <c r="B365" s="209"/>
      <c r="C365" s="209"/>
      <c r="D365" s="209"/>
      <c r="E365" s="209"/>
      <c r="F365" s="210"/>
      <c r="G365" s="220" t="str">
        <f t="shared" si="20"/>
        <v/>
      </c>
      <c r="H365" s="220"/>
      <c r="I365" s="220" t="str">
        <f t="shared" si="21"/>
        <v/>
      </c>
      <c r="J365" s="217" t="str">
        <f t="shared" si="22"/>
        <v/>
      </c>
      <c r="K365" s="218" t="str">
        <f t="shared" si="23"/>
        <v/>
      </c>
    </row>
    <row r="366" spans="1:11" s="206" customFormat="1" ht="19" customHeight="1">
      <c r="A366" s="208"/>
      <c r="B366" s="209"/>
      <c r="C366" s="209"/>
      <c r="D366" s="209"/>
      <c r="E366" s="209"/>
      <c r="F366" s="210"/>
      <c r="G366" s="220" t="str">
        <f t="shared" si="20"/>
        <v/>
      </c>
      <c r="H366" s="220"/>
      <c r="I366" s="220" t="str">
        <f t="shared" si="21"/>
        <v/>
      </c>
      <c r="J366" s="217" t="str">
        <f t="shared" si="22"/>
        <v/>
      </c>
      <c r="K366" s="218" t="str">
        <f t="shared" si="23"/>
        <v/>
      </c>
    </row>
    <row r="367" spans="1:11" s="206" customFormat="1" ht="19" customHeight="1">
      <c r="A367" s="208"/>
      <c r="B367" s="209"/>
      <c r="C367" s="209"/>
      <c r="D367" s="209"/>
      <c r="E367" s="209"/>
      <c r="F367" s="210"/>
      <c r="G367" s="220" t="str">
        <f t="shared" si="20"/>
        <v/>
      </c>
      <c r="H367" s="220"/>
      <c r="I367" s="220" t="str">
        <f t="shared" si="21"/>
        <v/>
      </c>
      <c r="J367" s="217" t="str">
        <f t="shared" si="22"/>
        <v/>
      </c>
      <c r="K367" s="218" t="str">
        <f t="shared" si="23"/>
        <v/>
      </c>
    </row>
    <row r="368" spans="1:11" s="206" customFormat="1" ht="19" customHeight="1">
      <c r="A368" s="208"/>
      <c r="B368" s="209"/>
      <c r="C368" s="209"/>
      <c r="D368" s="209"/>
      <c r="E368" s="209"/>
      <c r="F368" s="210"/>
      <c r="G368" s="220" t="str">
        <f t="shared" si="20"/>
        <v/>
      </c>
      <c r="H368" s="220"/>
      <c r="I368" s="220" t="str">
        <f t="shared" si="21"/>
        <v/>
      </c>
      <c r="J368" s="217" t="str">
        <f t="shared" si="22"/>
        <v/>
      </c>
      <c r="K368" s="218" t="str">
        <f t="shared" si="23"/>
        <v/>
      </c>
    </row>
    <row r="369" spans="1:11" s="206" customFormat="1" ht="19" customHeight="1">
      <c r="A369" s="208"/>
      <c r="B369" s="209"/>
      <c r="C369" s="209"/>
      <c r="D369" s="209"/>
      <c r="E369" s="209"/>
      <c r="F369" s="210"/>
      <c r="G369" s="220" t="str">
        <f t="shared" si="20"/>
        <v/>
      </c>
      <c r="H369" s="220"/>
      <c r="I369" s="220" t="str">
        <f t="shared" si="21"/>
        <v/>
      </c>
      <c r="J369" s="217" t="str">
        <f t="shared" si="22"/>
        <v/>
      </c>
      <c r="K369" s="218" t="str">
        <f t="shared" si="23"/>
        <v/>
      </c>
    </row>
    <row r="370" spans="1:11" s="206" customFormat="1" ht="19" customHeight="1">
      <c r="A370" s="208"/>
      <c r="B370" s="209"/>
      <c r="C370" s="209"/>
      <c r="D370" s="209"/>
      <c r="E370" s="209"/>
      <c r="F370" s="210"/>
      <c r="G370" s="220" t="str">
        <f t="shared" si="20"/>
        <v/>
      </c>
      <c r="H370" s="220"/>
      <c r="I370" s="220" t="str">
        <f t="shared" si="21"/>
        <v/>
      </c>
      <c r="J370" s="217" t="str">
        <f t="shared" si="22"/>
        <v/>
      </c>
      <c r="K370" s="218" t="str">
        <f t="shared" si="23"/>
        <v/>
      </c>
    </row>
    <row r="371" spans="1:11" s="206" customFormat="1" ht="19" customHeight="1">
      <c r="A371" s="208"/>
      <c r="B371" s="209"/>
      <c r="C371" s="209"/>
      <c r="D371" s="209"/>
      <c r="E371" s="209"/>
      <c r="F371" s="210"/>
      <c r="G371" s="220" t="str">
        <f t="shared" si="20"/>
        <v/>
      </c>
      <c r="H371" s="220"/>
      <c r="I371" s="220" t="str">
        <f t="shared" si="21"/>
        <v/>
      </c>
      <c r="J371" s="217" t="str">
        <f t="shared" si="22"/>
        <v/>
      </c>
      <c r="K371" s="218" t="str">
        <f t="shared" si="23"/>
        <v/>
      </c>
    </row>
    <row r="372" spans="1:11" s="206" customFormat="1" ht="19" customHeight="1">
      <c r="A372" s="208"/>
      <c r="B372" s="209"/>
      <c r="C372" s="209"/>
      <c r="D372" s="209"/>
      <c r="E372" s="209"/>
      <c r="F372" s="210"/>
      <c r="G372" s="220" t="str">
        <f t="shared" si="20"/>
        <v/>
      </c>
      <c r="H372" s="220"/>
      <c r="I372" s="220" t="str">
        <f t="shared" si="21"/>
        <v/>
      </c>
      <c r="J372" s="217" t="str">
        <f t="shared" si="22"/>
        <v/>
      </c>
      <c r="K372" s="218" t="str">
        <f t="shared" si="23"/>
        <v/>
      </c>
    </row>
    <row r="373" spans="1:11" s="206" customFormat="1" ht="19" customHeight="1">
      <c r="A373" s="208"/>
      <c r="B373" s="209"/>
      <c r="C373" s="209"/>
      <c r="D373" s="209"/>
      <c r="E373" s="209"/>
      <c r="F373" s="210"/>
      <c r="G373" s="220" t="str">
        <f t="shared" si="20"/>
        <v/>
      </c>
      <c r="H373" s="220"/>
      <c r="I373" s="220" t="str">
        <f t="shared" si="21"/>
        <v/>
      </c>
      <c r="J373" s="217" t="str">
        <f t="shared" si="22"/>
        <v/>
      </c>
      <c r="K373" s="218" t="str">
        <f t="shared" si="23"/>
        <v/>
      </c>
    </row>
    <row r="374" spans="1:11" s="206" customFormat="1" ht="19" customHeight="1">
      <c r="A374" s="208"/>
      <c r="B374" s="209"/>
      <c r="C374" s="209"/>
      <c r="D374" s="209"/>
      <c r="E374" s="209"/>
      <c r="F374" s="210"/>
      <c r="G374" s="220" t="str">
        <f t="shared" si="20"/>
        <v/>
      </c>
      <c r="H374" s="220"/>
      <c r="I374" s="220" t="str">
        <f t="shared" si="21"/>
        <v/>
      </c>
      <c r="J374" s="217" t="str">
        <f t="shared" si="22"/>
        <v/>
      </c>
      <c r="K374" s="218" t="str">
        <f t="shared" si="23"/>
        <v/>
      </c>
    </row>
    <row r="375" spans="1:11" s="206" customFormat="1" ht="19" customHeight="1">
      <c r="A375" s="208"/>
      <c r="B375" s="209"/>
      <c r="C375" s="209"/>
      <c r="D375" s="209"/>
      <c r="E375" s="209"/>
      <c r="F375" s="210"/>
      <c r="G375" s="220" t="str">
        <f t="shared" si="20"/>
        <v/>
      </c>
      <c r="H375" s="220"/>
      <c r="I375" s="220" t="str">
        <f t="shared" si="21"/>
        <v/>
      </c>
      <c r="J375" s="217" t="str">
        <f t="shared" si="22"/>
        <v/>
      </c>
      <c r="K375" s="218" t="str">
        <f t="shared" si="23"/>
        <v/>
      </c>
    </row>
    <row r="376" spans="1:11" s="206" customFormat="1" ht="19" customHeight="1">
      <c r="A376" s="208"/>
      <c r="B376" s="209"/>
      <c r="C376" s="209"/>
      <c r="D376" s="209"/>
      <c r="E376" s="209"/>
      <c r="F376" s="210"/>
      <c r="G376" s="220" t="str">
        <f t="shared" si="20"/>
        <v/>
      </c>
      <c r="H376" s="220"/>
      <c r="I376" s="220" t="str">
        <f t="shared" si="21"/>
        <v/>
      </c>
      <c r="J376" s="217" t="str">
        <f t="shared" si="22"/>
        <v/>
      </c>
      <c r="K376" s="218" t="str">
        <f t="shared" si="23"/>
        <v/>
      </c>
    </row>
    <row r="377" spans="1:11" s="206" customFormat="1" ht="19" customHeight="1">
      <c r="A377" s="208"/>
      <c r="B377" s="209"/>
      <c r="C377" s="209"/>
      <c r="D377" s="209"/>
      <c r="E377" s="209"/>
      <c r="F377" s="210"/>
      <c r="G377" s="220" t="str">
        <f t="shared" si="20"/>
        <v/>
      </c>
      <c r="H377" s="220"/>
      <c r="I377" s="220" t="str">
        <f t="shared" si="21"/>
        <v/>
      </c>
      <c r="J377" s="217" t="str">
        <f t="shared" si="22"/>
        <v/>
      </c>
      <c r="K377" s="218" t="str">
        <f t="shared" si="23"/>
        <v/>
      </c>
    </row>
    <row r="378" spans="1:11" s="206" customFormat="1" ht="19" customHeight="1">
      <c r="A378" s="208"/>
      <c r="B378" s="209"/>
      <c r="C378" s="209"/>
      <c r="D378" s="209"/>
      <c r="E378" s="209"/>
      <c r="F378" s="210"/>
      <c r="G378" s="220" t="str">
        <f t="shared" si="20"/>
        <v/>
      </c>
      <c r="H378" s="220"/>
      <c r="I378" s="220" t="str">
        <f t="shared" si="21"/>
        <v/>
      </c>
      <c r="J378" s="217" t="str">
        <f t="shared" si="22"/>
        <v/>
      </c>
      <c r="K378" s="218" t="str">
        <f t="shared" si="23"/>
        <v/>
      </c>
    </row>
    <row r="379" spans="1:11" s="206" customFormat="1" ht="19" customHeight="1">
      <c r="A379" s="208"/>
      <c r="B379" s="209"/>
      <c r="C379" s="209"/>
      <c r="D379" s="209"/>
      <c r="E379" s="209"/>
      <c r="F379" s="210"/>
      <c r="G379" s="220" t="str">
        <f t="shared" si="20"/>
        <v/>
      </c>
      <c r="H379" s="220"/>
      <c r="I379" s="220" t="str">
        <f t="shared" si="21"/>
        <v/>
      </c>
      <c r="J379" s="217" t="str">
        <f t="shared" si="22"/>
        <v/>
      </c>
      <c r="K379" s="218" t="str">
        <f t="shared" si="23"/>
        <v/>
      </c>
    </row>
    <row r="380" spans="1:11" s="206" customFormat="1" ht="19" customHeight="1">
      <c r="A380" s="208"/>
      <c r="B380" s="209"/>
      <c r="C380" s="209"/>
      <c r="D380" s="209"/>
      <c r="E380" s="209"/>
      <c r="F380" s="210"/>
      <c r="G380" s="220" t="str">
        <f t="shared" si="20"/>
        <v/>
      </c>
      <c r="H380" s="220"/>
      <c r="I380" s="220" t="str">
        <f t="shared" si="21"/>
        <v/>
      </c>
      <c r="J380" s="217" t="str">
        <f t="shared" si="22"/>
        <v/>
      </c>
      <c r="K380" s="218" t="str">
        <f t="shared" si="23"/>
        <v/>
      </c>
    </row>
    <row r="381" spans="1:11" s="206" customFormat="1" ht="19" customHeight="1">
      <c r="A381" s="208"/>
      <c r="B381" s="209"/>
      <c r="C381" s="209"/>
      <c r="D381" s="209"/>
      <c r="E381" s="209"/>
      <c r="F381" s="210"/>
      <c r="G381" s="220" t="str">
        <f t="shared" si="20"/>
        <v/>
      </c>
      <c r="H381" s="220"/>
      <c r="I381" s="220" t="str">
        <f t="shared" si="21"/>
        <v/>
      </c>
      <c r="J381" s="217" t="str">
        <f t="shared" si="22"/>
        <v/>
      </c>
      <c r="K381" s="218" t="str">
        <f t="shared" si="23"/>
        <v/>
      </c>
    </row>
    <row r="382" spans="1:11" s="206" customFormat="1" ht="19" customHeight="1">
      <c r="A382" s="208"/>
      <c r="B382" s="209"/>
      <c r="C382" s="209"/>
      <c r="D382" s="209"/>
      <c r="E382" s="209"/>
      <c r="F382" s="210"/>
      <c r="G382" s="220" t="str">
        <f t="shared" si="20"/>
        <v/>
      </c>
      <c r="H382" s="220"/>
      <c r="I382" s="220" t="str">
        <f t="shared" si="21"/>
        <v/>
      </c>
      <c r="J382" s="217" t="str">
        <f t="shared" si="22"/>
        <v/>
      </c>
      <c r="K382" s="218" t="str">
        <f t="shared" si="23"/>
        <v/>
      </c>
    </row>
    <row r="383" spans="1:11" s="206" customFormat="1" ht="19" customHeight="1">
      <c r="A383" s="208"/>
      <c r="B383" s="209"/>
      <c r="C383" s="209"/>
      <c r="D383" s="209"/>
      <c r="E383" s="209"/>
      <c r="F383" s="210"/>
      <c r="G383" s="220" t="str">
        <f t="shared" si="20"/>
        <v/>
      </c>
      <c r="H383" s="220"/>
      <c r="I383" s="220" t="str">
        <f t="shared" si="21"/>
        <v/>
      </c>
      <c r="J383" s="217" t="str">
        <f t="shared" si="22"/>
        <v/>
      </c>
      <c r="K383" s="218" t="str">
        <f t="shared" si="23"/>
        <v/>
      </c>
    </row>
    <row r="384" spans="1:11" s="206" customFormat="1" ht="19" customHeight="1">
      <c r="A384" s="208"/>
      <c r="B384" s="209"/>
      <c r="C384" s="209"/>
      <c r="D384" s="209"/>
      <c r="E384" s="209"/>
      <c r="F384" s="210"/>
      <c r="G384" s="220" t="str">
        <f t="shared" si="20"/>
        <v/>
      </c>
      <c r="H384" s="220"/>
      <c r="I384" s="220" t="str">
        <f t="shared" si="21"/>
        <v/>
      </c>
      <c r="J384" s="217" t="str">
        <f t="shared" si="22"/>
        <v/>
      </c>
      <c r="K384" s="218" t="str">
        <f t="shared" si="23"/>
        <v/>
      </c>
    </row>
    <row r="385" spans="1:11" s="206" customFormat="1" ht="19" customHeight="1">
      <c r="A385" s="208"/>
      <c r="B385" s="209"/>
      <c r="C385" s="209"/>
      <c r="D385" s="209"/>
      <c r="E385" s="209"/>
      <c r="F385" s="210"/>
      <c r="G385" s="220" t="str">
        <f t="shared" si="20"/>
        <v/>
      </c>
      <c r="H385" s="220"/>
      <c r="I385" s="220" t="str">
        <f t="shared" si="21"/>
        <v/>
      </c>
      <c r="J385" s="217" t="str">
        <f t="shared" si="22"/>
        <v/>
      </c>
      <c r="K385" s="218" t="str">
        <f t="shared" si="23"/>
        <v/>
      </c>
    </row>
    <row r="386" spans="1:11" s="206" customFormat="1" ht="19" customHeight="1">
      <c r="A386" s="208"/>
      <c r="B386" s="209"/>
      <c r="C386" s="209"/>
      <c r="D386" s="209"/>
      <c r="E386" s="209"/>
      <c r="F386" s="210"/>
      <c r="G386" s="220" t="str">
        <f t="shared" si="20"/>
        <v/>
      </c>
      <c r="H386" s="220"/>
      <c r="I386" s="220" t="str">
        <f t="shared" si="21"/>
        <v/>
      </c>
      <c r="J386" s="217" t="str">
        <f t="shared" si="22"/>
        <v/>
      </c>
      <c r="K386" s="218" t="str">
        <f t="shared" si="23"/>
        <v/>
      </c>
    </row>
    <row r="387" spans="1:11" s="206" customFormat="1" ht="19" customHeight="1">
      <c r="A387" s="208"/>
      <c r="B387" s="209"/>
      <c r="C387" s="209"/>
      <c r="D387" s="209"/>
      <c r="E387" s="209"/>
      <c r="F387" s="210"/>
      <c r="G387" s="220" t="str">
        <f t="shared" si="20"/>
        <v/>
      </c>
      <c r="H387" s="220"/>
      <c r="I387" s="220" t="str">
        <f t="shared" si="21"/>
        <v/>
      </c>
      <c r="J387" s="217" t="str">
        <f t="shared" si="22"/>
        <v/>
      </c>
      <c r="K387" s="218" t="str">
        <f t="shared" si="23"/>
        <v/>
      </c>
    </row>
    <row r="388" spans="1:11" s="206" customFormat="1" ht="19" customHeight="1">
      <c r="A388" s="208"/>
      <c r="B388" s="209"/>
      <c r="C388" s="209"/>
      <c r="D388" s="209"/>
      <c r="E388" s="209"/>
      <c r="F388" s="210"/>
      <c r="G388" s="220" t="str">
        <f t="shared" si="20"/>
        <v/>
      </c>
      <c r="H388" s="220"/>
      <c r="I388" s="220" t="str">
        <f t="shared" si="21"/>
        <v/>
      </c>
      <c r="J388" s="217" t="str">
        <f t="shared" si="22"/>
        <v/>
      </c>
      <c r="K388" s="218" t="str">
        <f t="shared" si="23"/>
        <v/>
      </c>
    </row>
    <row r="389" spans="1:11" s="206" customFormat="1" ht="19" customHeight="1">
      <c r="A389" s="208"/>
      <c r="B389" s="209"/>
      <c r="C389" s="209"/>
      <c r="D389" s="209"/>
      <c r="E389" s="209"/>
      <c r="F389" s="210"/>
      <c r="G389" s="220" t="str">
        <f t="shared" si="20"/>
        <v/>
      </c>
      <c r="H389" s="220"/>
      <c r="I389" s="220" t="str">
        <f t="shared" si="21"/>
        <v/>
      </c>
      <c r="J389" s="217" t="str">
        <f t="shared" si="22"/>
        <v/>
      </c>
      <c r="K389" s="218" t="str">
        <f t="shared" si="23"/>
        <v/>
      </c>
    </row>
    <row r="390" spans="1:11" s="206" customFormat="1" ht="19" customHeight="1">
      <c r="A390" s="208"/>
      <c r="B390" s="209"/>
      <c r="C390" s="209"/>
      <c r="D390" s="209"/>
      <c r="E390" s="209"/>
      <c r="F390" s="210"/>
      <c r="G390" s="220" t="str">
        <f t="shared" si="20"/>
        <v/>
      </c>
      <c r="H390" s="220"/>
      <c r="I390" s="220" t="str">
        <f t="shared" si="21"/>
        <v/>
      </c>
      <c r="J390" s="217" t="str">
        <f t="shared" si="22"/>
        <v/>
      </c>
      <c r="K390" s="218" t="str">
        <f t="shared" si="23"/>
        <v/>
      </c>
    </row>
    <row r="391" spans="1:11" s="206" customFormat="1" ht="19" customHeight="1">
      <c r="A391" s="208"/>
      <c r="B391" s="209"/>
      <c r="C391" s="209"/>
      <c r="D391" s="209"/>
      <c r="E391" s="209"/>
      <c r="F391" s="210"/>
      <c r="G391" s="220" t="str">
        <f t="shared" si="20"/>
        <v/>
      </c>
      <c r="H391" s="220"/>
      <c r="I391" s="220" t="str">
        <f t="shared" si="21"/>
        <v/>
      </c>
      <c r="J391" s="217" t="str">
        <f t="shared" si="22"/>
        <v/>
      </c>
      <c r="K391" s="218" t="str">
        <f t="shared" si="23"/>
        <v/>
      </c>
    </row>
    <row r="392" spans="1:11" s="206" customFormat="1" ht="19" customHeight="1">
      <c r="A392" s="208"/>
      <c r="B392" s="209"/>
      <c r="C392" s="209"/>
      <c r="D392" s="209"/>
      <c r="E392" s="209"/>
      <c r="F392" s="210"/>
      <c r="G392" s="220" t="str">
        <f t="shared" si="20"/>
        <v/>
      </c>
      <c r="H392" s="220"/>
      <c r="I392" s="220" t="str">
        <f t="shared" si="21"/>
        <v/>
      </c>
      <c r="J392" s="217" t="str">
        <f t="shared" si="22"/>
        <v/>
      </c>
      <c r="K392" s="218" t="str">
        <f t="shared" si="23"/>
        <v/>
      </c>
    </row>
    <row r="393" spans="1:11" s="206" customFormat="1" ht="19" customHeight="1">
      <c r="A393" s="208"/>
      <c r="B393" s="209"/>
      <c r="C393" s="209"/>
      <c r="D393" s="209"/>
      <c r="E393" s="209"/>
      <c r="F393" s="210"/>
      <c r="G393" s="220" t="str">
        <f t="shared" si="20"/>
        <v/>
      </c>
      <c r="H393" s="220"/>
      <c r="I393" s="220" t="str">
        <f t="shared" si="21"/>
        <v/>
      </c>
      <c r="J393" s="217" t="str">
        <f t="shared" si="22"/>
        <v/>
      </c>
      <c r="K393" s="218" t="str">
        <f t="shared" si="23"/>
        <v/>
      </c>
    </row>
    <row r="394" spans="1:11" s="206" customFormat="1" ht="19" customHeight="1">
      <c r="A394" s="208"/>
      <c r="B394" s="209"/>
      <c r="C394" s="209"/>
      <c r="D394" s="209"/>
      <c r="E394" s="209"/>
      <c r="F394" s="210"/>
      <c r="G394" s="220" t="str">
        <f t="shared" si="20"/>
        <v/>
      </c>
      <c r="H394" s="220"/>
      <c r="I394" s="220" t="str">
        <f t="shared" si="21"/>
        <v/>
      </c>
      <c r="J394" s="217" t="str">
        <f t="shared" si="22"/>
        <v/>
      </c>
      <c r="K394" s="218" t="str">
        <f t="shared" si="23"/>
        <v/>
      </c>
    </row>
    <row r="395" spans="1:11" s="206" customFormat="1" ht="19" customHeight="1">
      <c r="A395" s="208"/>
      <c r="B395" s="209"/>
      <c r="C395" s="209"/>
      <c r="D395" s="209"/>
      <c r="E395" s="209"/>
      <c r="F395" s="210"/>
      <c r="G395" s="220" t="str">
        <f t="shared" si="20"/>
        <v/>
      </c>
      <c r="H395" s="220"/>
      <c r="I395" s="220" t="str">
        <f t="shared" si="21"/>
        <v/>
      </c>
      <c r="J395" s="217" t="str">
        <f t="shared" si="22"/>
        <v/>
      </c>
      <c r="K395" s="218" t="str">
        <f t="shared" si="23"/>
        <v/>
      </c>
    </row>
    <row r="396" spans="1:11" s="206" customFormat="1" ht="19" customHeight="1">
      <c r="A396" s="208"/>
      <c r="B396" s="209"/>
      <c r="C396" s="209"/>
      <c r="D396" s="209"/>
      <c r="E396" s="209"/>
      <c r="F396" s="210"/>
      <c r="G396" s="220" t="str">
        <f t="shared" ref="G396:G459" si="24">IF($E396="","",$H396*(1-$B$6))</f>
        <v/>
      </c>
      <c r="H396" s="220"/>
      <c r="I396" s="220" t="str">
        <f t="shared" ref="I396:I459" si="25">IF($E396="","",$H396*(1+$B$6))</f>
        <v/>
      </c>
      <c r="J396" s="217" t="str">
        <f t="shared" ref="J396:J459" si="26">IF($E396="","",IF($F396&lt;$G396, "Debajo de banda", IF($F396&gt;$I396, "Encima de banda", "Dentro de banda")))</f>
        <v/>
      </c>
      <c r="K396" s="218" t="str">
        <f t="shared" ref="K396:K459" si="27">IFERROR(IF($E396="","",$F396/$H396),"")</f>
        <v/>
      </c>
    </row>
    <row r="397" spans="1:11" s="206" customFormat="1" ht="19" customHeight="1">
      <c r="A397" s="208"/>
      <c r="B397" s="209"/>
      <c r="C397" s="209"/>
      <c r="D397" s="209"/>
      <c r="E397" s="209"/>
      <c r="F397" s="210"/>
      <c r="G397" s="220" t="str">
        <f t="shared" si="24"/>
        <v/>
      </c>
      <c r="H397" s="220"/>
      <c r="I397" s="220" t="str">
        <f t="shared" si="25"/>
        <v/>
      </c>
      <c r="J397" s="217" t="str">
        <f t="shared" si="26"/>
        <v/>
      </c>
      <c r="K397" s="218" t="str">
        <f t="shared" si="27"/>
        <v/>
      </c>
    </row>
    <row r="398" spans="1:11" s="206" customFormat="1" ht="19" customHeight="1">
      <c r="A398" s="208"/>
      <c r="B398" s="209"/>
      <c r="C398" s="209"/>
      <c r="D398" s="209"/>
      <c r="E398" s="209"/>
      <c r="F398" s="210"/>
      <c r="G398" s="220" t="str">
        <f t="shared" si="24"/>
        <v/>
      </c>
      <c r="H398" s="220"/>
      <c r="I398" s="220" t="str">
        <f t="shared" si="25"/>
        <v/>
      </c>
      <c r="J398" s="217" t="str">
        <f t="shared" si="26"/>
        <v/>
      </c>
      <c r="K398" s="218" t="str">
        <f t="shared" si="27"/>
        <v/>
      </c>
    </row>
    <row r="399" spans="1:11" s="206" customFormat="1" ht="19" customHeight="1">
      <c r="A399" s="208"/>
      <c r="B399" s="209"/>
      <c r="C399" s="209"/>
      <c r="D399" s="209"/>
      <c r="E399" s="209"/>
      <c r="F399" s="210"/>
      <c r="G399" s="220" t="str">
        <f t="shared" si="24"/>
        <v/>
      </c>
      <c r="H399" s="220"/>
      <c r="I399" s="220" t="str">
        <f t="shared" si="25"/>
        <v/>
      </c>
      <c r="J399" s="217" t="str">
        <f t="shared" si="26"/>
        <v/>
      </c>
      <c r="K399" s="218" t="str">
        <f t="shared" si="27"/>
        <v/>
      </c>
    </row>
    <row r="400" spans="1:11" s="206" customFormat="1" ht="19" customHeight="1">
      <c r="A400" s="208"/>
      <c r="B400" s="209"/>
      <c r="C400" s="209"/>
      <c r="D400" s="209"/>
      <c r="E400" s="209"/>
      <c r="F400" s="210"/>
      <c r="G400" s="220" t="str">
        <f t="shared" si="24"/>
        <v/>
      </c>
      <c r="H400" s="220"/>
      <c r="I400" s="220" t="str">
        <f t="shared" si="25"/>
        <v/>
      </c>
      <c r="J400" s="217" t="str">
        <f t="shared" si="26"/>
        <v/>
      </c>
      <c r="K400" s="218" t="str">
        <f t="shared" si="27"/>
        <v/>
      </c>
    </row>
    <row r="401" spans="1:11" s="206" customFormat="1" ht="19" customHeight="1">
      <c r="A401" s="208"/>
      <c r="B401" s="209"/>
      <c r="C401" s="209"/>
      <c r="D401" s="209"/>
      <c r="E401" s="209"/>
      <c r="F401" s="210"/>
      <c r="G401" s="220" t="str">
        <f t="shared" si="24"/>
        <v/>
      </c>
      <c r="H401" s="220"/>
      <c r="I401" s="220" t="str">
        <f t="shared" si="25"/>
        <v/>
      </c>
      <c r="J401" s="217" t="str">
        <f t="shared" si="26"/>
        <v/>
      </c>
      <c r="K401" s="218" t="str">
        <f t="shared" si="27"/>
        <v/>
      </c>
    </row>
    <row r="402" spans="1:11" s="206" customFormat="1" ht="19" customHeight="1">
      <c r="A402" s="208"/>
      <c r="B402" s="209"/>
      <c r="C402" s="209"/>
      <c r="D402" s="209"/>
      <c r="E402" s="209"/>
      <c r="F402" s="210"/>
      <c r="G402" s="220" t="str">
        <f t="shared" si="24"/>
        <v/>
      </c>
      <c r="H402" s="220"/>
      <c r="I402" s="220" t="str">
        <f t="shared" si="25"/>
        <v/>
      </c>
      <c r="J402" s="217" t="str">
        <f t="shared" si="26"/>
        <v/>
      </c>
      <c r="K402" s="218" t="str">
        <f t="shared" si="27"/>
        <v/>
      </c>
    </row>
    <row r="403" spans="1:11" s="206" customFormat="1" ht="19" customHeight="1">
      <c r="A403" s="208"/>
      <c r="B403" s="209"/>
      <c r="C403" s="209"/>
      <c r="D403" s="209"/>
      <c r="E403" s="209"/>
      <c r="F403" s="210"/>
      <c r="G403" s="220" t="str">
        <f t="shared" si="24"/>
        <v/>
      </c>
      <c r="H403" s="220"/>
      <c r="I403" s="220" t="str">
        <f t="shared" si="25"/>
        <v/>
      </c>
      <c r="J403" s="217" t="str">
        <f t="shared" si="26"/>
        <v/>
      </c>
      <c r="K403" s="218" t="str">
        <f t="shared" si="27"/>
        <v/>
      </c>
    </row>
    <row r="404" spans="1:11" s="206" customFormat="1" ht="19" customHeight="1">
      <c r="A404" s="208"/>
      <c r="B404" s="209"/>
      <c r="C404" s="209"/>
      <c r="D404" s="209"/>
      <c r="E404" s="209"/>
      <c r="F404" s="210"/>
      <c r="G404" s="220" t="str">
        <f t="shared" si="24"/>
        <v/>
      </c>
      <c r="H404" s="220"/>
      <c r="I404" s="220" t="str">
        <f t="shared" si="25"/>
        <v/>
      </c>
      <c r="J404" s="217" t="str">
        <f t="shared" si="26"/>
        <v/>
      </c>
      <c r="K404" s="218" t="str">
        <f t="shared" si="27"/>
        <v/>
      </c>
    </row>
    <row r="405" spans="1:11" s="206" customFormat="1" ht="19" customHeight="1">
      <c r="A405" s="208"/>
      <c r="B405" s="209"/>
      <c r="C405" s="209"/>
      <c r="D405" s="209"/>
      <c r="E405" s="209"/>
      <c r="F405" s="210"/>
      <c r="G405" s="220" t="str">
        <f t="shared" si="24"/>
        <v/>
      </c>
      <c r="H405" s="220"/>
      <c r="I405" s="220" t="str">
        <f t="shared" si="25"/>
        <v/>
      </c>
      <c r="J405" s="217" t="str">
        <f t="shared" si="26"/>
        <v/>
      </c>
      <c r="K405" s="218" t="str">
        <f t="shared" si="27"/>
        <v/>
      </c>
    </row>
    <row r="406" spans="1:11" s="206" customFormat="1" ht="19" customHeight="1">
      <c r="A406" s="208"/>
      <c r="B406" s="209"/>
      <c r="C406" s="209"/>
      <c r="D406" s="209"/>
      <c r="E406" s="209"/>
      <c r="F406" s="210"/>
      <c r="G406" s="220" t="str">
        <f t="shared" si="24"/>
        <v/>
      </c>
      <c r="H406" s="220"/>
      <c r="I406" s="220" t="str">
        <f t="shared" si="25"/>
        <v/>
      </c>
      <c r="J406" s="217" t="str">
        <f t="shared" si="26"/>
        <v/>
      </c>
      <c r="K406" s="218" t="str">
        <f t="shared" si="27"/>
        <v/>
      </c>
    </row>
    <row r="407" spans="1:11" s="206" customFormat="1" ht="19" customHeight="1">
      <c r="A407" s="208"/>
      <c r="B407" s="209"/>
      <c r="C407" s="209"/>
      <c r="D407" s="209"/>
      <c r="E407" s="209"/>
      <c r="F407" s="210"/>
      <c r="G407" s="220" t="str">
        <f t="shared" si="24"/>
        <v/>
      </c>
      <c r="H407" s="220"/>
      <c r="I407" s="220" t="str">
        <f t="shared" si="25"/>
        <v/>
      </c>
      <c r="J407" s="217" t="str">
        <f t="shared" si="26"/>
        <v/>
      </c>
      <c r="K407" s="218" t="str">
        <f t="shared" si="27"/>
        <v/>
      </c>
    </row>
    <row r="408" spans="1:11" s="206" customFormat="1" ht="19" customHeight="1">
      <c r="A408" s="208"/>
      <c r="B408" s="209"/>
      <c r="C408" s="209"/>
      <c r="D408" s="209"/>
      <c r="E408" s="209"/>
      <c r="F408" s="210"/>
      <c r="G408" s="220" t="str">
        <f t="shared" si="24"/>
        <v/>
      </c>
      <c r="H408" s="220"/>
      <c r="I408" s="220" t="str">
        <f t="shared" si="25"/>
        <v/>
      </c>
      <c r="J408" s="217" t="str">
        <f t="shared" si="26"/>
        <v/>
      </c>
      <c r="K408" s="218" t="str">
        <f t="shared" si="27"/>
        <v/>
      </c>
    </row>
    <row r="409" spans="1:11" s="206" customFormat="1" ht="19" customHeight="1">
      <c r="A409" s="208"/>
      <c r="B409" s="209"/>
      <c r="C409" s="209"/>
      <c r="D409" s="209"/>
      <c r="E409" s="209"/>
      <c r="F409" s="210"/>
      <c r="G409" s="220" t="str">
        <f t="shared" si="24"/>
        <v/>
      </c>
      <c r="H409" s="220"/>
      <c r="I409" s="220" t="str">
        <f t="shared" si="25"/>
        <v/>
      </c>
      <c r="J409" s="217" t="str">
        <f t="shared" si="26"/>
        <v/>
      </c>
      <c r="K409" s="218" t="str">
        <f t="shared" si="27"/>
        <v/>
      </c>
    </row>
    <row r="410" spans="1:11" s="206" customFormat="1" ht="19" customHeight="1">
      <c r="A410" s="208"/>
      <c r="B410" s="209"/>
      <c r="C410" s="209"/>
      <c r="D410" s="209"/>
      <c r="E410" s="209"/>
      <c r="F410" s="210"/>
      <c r="G410" s="220" t="str">
        <f t="shared" si="24"/>
        <v/>
      </c>
      <c r="H410" s="220"/>
      <c r="I410" s="220" t="str">
        <f t="shared" si="25"/>
        <v/>
      </c>
      <c r="J410" s="217" t="str">
        <f t="shared" si="26"/>
        <v/>
      </c>
      <c r="K410" s="218" t="str">
        <f t="shared" si="27"/>
        <v/>
      </c>
    </row>
    <row r="411" spans="1:11" s="206" customFormat="1" ht="19" customHeight="1">
      <c r="A411" s="208"/>
      <c r="B411" s="209"/>
      <c r="C411" s="209"/>
      <c r="D411" s="209"/>
      <c r="E411" s="209"/>
      <c r="F411" s="210"/>
      <c r="G411" s="220" t="str">
        <f t="shared" si="24"/>
        <v/>
      </c>
      <c r="H411" s="220"/>
      <c r="I411" s="220" t="str">
        <f t="shared" si="25"/>
        <v/>
      </c>
      <c r="J411" s="217" t="str">
        <f t="shared" si="26"/>
        <v/>
      </c>
      <c r="K411" s="218" t="str">
        <f t="shared" si="27"/>
        <v/>
      </c>
    </row>
    <row r="412" spans="1:11" s="206" customFormat="1" ht="19" customHeight="1">
      <c r="A412" s="208"/>
      <c r="B412" s="209"/>
      <c r="C412" s="209"/>
      <c r="D412" s="209"/>
      <c r="E412" s="209"/>
      <c r="F412" s="210"/>
      <c r="G412" s="220" t="str">
        <f t="shared" si="24"/>
        <v/>
      </c>
      <c r="H412" s="220"/>
      <c r="I412" s="220" t="str">
        <f t="shared" si="25"/>
        <v/>
      </c>
      <c r="J412" s="217" t="str">
        <f t="shared" si="26"/>
        <v/>
      </c>
      <c r="K412" s="218" t="str">
        <f t="shared" si="27"/>
        <v/>
      </c>
    </row>
    <row r="413" spans="1:11" s="206" customFormat="1" ht="19" customHeight="1">
      <c r="A413" s="208"/>
      <c r="B413" s="209"/>
      <c r="C413" s="209"/>
      <c r="D413" s="209"/>
      <c r="E413" s="209"/>
      <c r="F413" s="210"/>
      <c r="G413" s="220" t="str">
        <f t="shared" si="24"/>
        <v/>
      </c>
      <c r="H413" s="220"/>
      <c r="I413" s="220" t="str">
        <f t="shared" si="25"/>
        <v/>
      </c>
      <c r="J413" s="217" t="str">
        <f t="shared" si="26"/>
        <v/>
      </c>
      <c r="K413" s="218" t="str">
        <f t="shared" si="27"/>
        <v/>
      </c>
    </row>
    <row r="414" spans="1:11" s="206" customFormat="1" ht="19" customHeight="1">
      <c r="A414" s="208"/>
      <c r="B414" s="209"/>
      <c r="C414" s="209"/>
      <c r="D414" s="209"/>
      <c r="E414" s="209"/>
      <c r="F414" s="210"/>
      <c r="G414" s="220" t="str">
        <f t="shared" si="24"/>
        <v/>
      </c>
      <c r="H414" s="220"/>
      <c r="I414" s="220" t="str">
        <f t="shared" si="25"/>
        <v/>
      </c>
      <c r="J414" s="217" t="str">
        <f t="shared" si="26"/>
        <v/>
      </c>
      <c r="K414" s="218" t="str">
        <f t="shared" si="27"/>
        <v/>
      </c>
    </row>
    <row r="415" spans="1:11" s="206" customFormat="1" ht="19" customHeight="1">
      <c r="A415" s="208"/>
      <c r="B415" s="209"/>
      <c r="C415" s="209"/>
      <c r="D415" s="209"/>
      <c r="E415" s="209"/>
      <c r="F415" s="210"/>
      <c r="G415" s="220" t="str">
        <f t="shared" si="24"/>
        <v/>
      </c>
      <c r="H415" s="220"/>
      <c r="I415" s="220" t="str">
        <f t="shared" si="25"/>
        <v/>
      </c>
      <c r="J415" s="217" t="str">
        <f t="shared" si="26"/>
        <v/>
      </c>
      <c r="K415" s="218" t="str">
        <f t="shared" si="27"/>
        <v/>
      </c>
    </row>
    <row r="416" spans="1:11" s="206" customFormat="1" ht="19" customHeight="1">
      <c r="A416" s="208"/>
      <c r="B416" s="209"/>
      <c r="C416" s="209"/>
      <c r="D416" s="209"/>
      <c r="E416" s="209"/>
      <c r="F416" s="210"/>
      <c r="G416" s="220" t="str">
        <f t="shared" si="24"/>
        <v/>
      </c>
      <c r="H416" s="220"/>
      <c r="I416" s="220" t="str">
        <f t="shared" si="25"/>
        <v/>
      </c>
      <c r="J416" s="217" t="str">
        <f t="shared" si="26"/>
        <v/>
      </c>
      <c r="K416" s="218" t="str">
        <f t="shared" si="27"/>
        <v/>
      </c>
    </row>
    <row r="417" spans="1:11" s="206" customFormat="1" ht="19" customHeight="1">
      <c r="A417" s="208"/>
      <c r="B417" s="209"/>
      <c r="C417" s="209"/>
      <c r="D417" s="209"/>
      <c r="E417" s="209"/>
      <c r="F417" s="210"/>
      <c r="G417" s="220" t="str">
        <f t="shared" si="24"/>
        <v/>
      </c>
      <c r="H417" s="220"/>
      <c r="I417" s="220" t="str">
        <f t="shared" si="25"/>
        <v/>
      </c>
      <c r="J417" s="217" t="str">
        <f t="shared" si="26"/>
        <v/>
      </c>
      <c r="K417" s="218" t="str">
        <f t="shared" si="27"/>
        <v/>
      </c>
    </row>
    <row r="418" spans="1:11" s="206" customFormat="1" ht="19" customHeight="1">
      <c r="A418" s="208"/>
      <c r="B418" s="209"/>
      <c r="C418" s="209"/>
      <c r="D418" s="209"/>
      <c r="E418" s="209"/>
      <c r="F418" s="210"/>
      <c r="G418" s="220" t="str">
        <f t="shared" si="24"/>
        <v/>
      </c>
      <c r="H418" s="220"/>
      <c r="I418" s="220" t="str">
        <f t="shared" si="25"/>
        <v/>
      </c>
      <c r="J418" s="217" t="str">
        <f t="shared" si="26"/>
        <v/>
      </c>
      <c r="K418" s="218" t="str">
        <f t="shared" si="27"/>
        <v/>
      </c>
    </row>
    <row r="419" spans="1:11" s="206" customFormat="1" ht="19" customHeight="1">
      <c r="A419" s="208"/>
      <c r="B419" s="209"/>
      <c r="C419" s="209"/>
      <c r="D419" s="209"/>
      <c r="E419" s="209"/>
      <c r="F419" s="210"/>
      <c r="G419" s="220" t="str">
        <f t="shared" si="24"/>
        <v/>
      </c>
      <c r="H419" s="220"/>
      <c r="I419" s="220" t="str">
        <f t="shared" si="25"/>
        <v/>
      </c>
      <c r="J419" s="217" t="str">
        <f t="shared" si="26"/>
        <v/>
      </c>
      <c r="K419" s="218" t="str">
        <f t="shared" si="27"/>
        <v/>
      </c>
    </row>
    <row r="420" spans="1:11" s="206" customFormat="1" ht="19" customHeight="1">
      <c r="A420" s="208"/>
      <c r="B420" s="209"/>
      <c r="C420" s="209"/>
      <c r="D420" s="209"/>
      <c r="E420" s="209"/>
      <c r="F420" s="210"/>
      <c r="G420" s="220" t="str">
        <f t="shared" si="24"/>
        <v/>
      </c>
      <c r="H420" s="220"/>
      <c r="I420" s="220" t="str">
        <f t="shared" si="25"/>
        <v/>
      </c>
      <c r="J420" s="217" t="str">
        <f t="shared" si="26"/>
        <v/>
      </c>
      <c r="K420" s="218" t="str">
        <f t="shared" si="27"/>
        <v/>
      </c>
    </row>
    <row r="421" spans="1:11" s="206" customFormat="1" ht="19" customHeight="1">
      <c r="A421" s="208"/>
      <c r="B421" s="209"/>
      <c r="C421" s="209"/>
      <c r="D421" s="209"/>
      <c r="E421" s="209"/>
      <c r="F421" s="210"/>
      <c r="G421" s="220" t="str">
        <f t="shared" si="24"/>
        <v/>
      </c>
      <c r="H421" s="220"/>
      <c r="I421" s="220" t="str">
        <f t="shared" si="25"/>
        <v/>
      </c>
      <c r="J421" s="217" t="str">
        <f t="shared" si="26"/>
        <v/>
      </c>
      <c r="K421" s="218" t="str">
        <f t="shared" si="27"/>
        <v/>
      </c>
    </row>
    <row r="422" spans="1:11" s="206" customFormat="1" ht="19" customHeight="1">
      <c r="A422" s="208"/>
      <c r="B422" s="209"/>
      <c r="C422" s="209"/>
      <c r="D422" s="209"/>
      <c r="E422" s="209"/>
      <c r="F422" s="210"/>
      <c r="G422" s="220" t="str">
        <f t="shared" si="24"/>
        <v/>
      </c>
      <c r="H422" s="220"/>
      <c r="I422" s="220" t="str">
        <f t="shared" si="25"/>
        <v/>
      </c>
      <c r="J422" s="217" t="str">
        <f t="shared" si="26"/>
        <v/>
      </c>
      <c r="K422" s="218" t="str">
        <f t="shared" si="27"/>
        <v/>
      </c>
    </row>
    <row r="423" spans="1:11" s="206" customFormat="1" ht="19" customHeight="1">
      <c r="A423" s="208"/>
      <c r="B423" s="209"/>
      <c r="C423" s="209"/>
      <c r="D423" s="209"/>
      <c r="E423" s="209"/>
      <c r="F423" s="210"/>
      <c r="G423" s="220" t="str">
        <f t="shared" si="24"/>
        <v/>
      </c>
      <c r="H423" s="220"/>
      <c r="I423" s="220" t="str">
        <f t="shared" si="25"/>
        <v/>
      </c>
      <c r="J423" s="217" t="str">
        <f t="shared" si="26"/>
        <v/>
      </c>
      <c r="K423" s="218" t="str">
        <f t="shared" si="27"/>
        <v/>
      </c>
    </row>
    <row r="424" spans="1:11" s="206" customFormat="1" ht="19" customHeight="1">
      <c r="A424" s="208"/>
      <c r="B424" s="209"/>
      <c r="C424" s="209"/>
      <c r="D424" s="209"/>
      <c r="E424" s="209"/>
      <c r="F424" s="210"/>
      <c r="G424" s="220" t="str">
        <f t="shared" si="24"/>
        <v/>
      </c>
      <c r="H424" s="220"/>
      <c r="I424" s="220" t="str">
        <f t="shared" si="25"/>
        <v/>
      </c>
      <c r="J424" s="217" t="str">
        <f t="shared" si="26"/>
        <v/>
      </c>
      <c r="K424" s="218" t="str">
        <f t="shared" si="27"/>
        <v/>
      </c>
    </row>
    <row r="425" spans="1:11" s="206" customFormat="1" ht="19" customHeight="1">
      <c r="A425" s="208"/>
      <c r="B425" s="209"/>
      <c r="C425" s="209"/>
      <c r="D425" s="209"/>
      <c r="E425" s="209"/>
      <c r="F425" s="210"/>
      <c r="G425" s="220" t="str">
        <f t="shared" si="24"/>
        <v/>
      </c>
      <c r="H425" s="220"/>
      <c r="I425" s="220" t="str">
        <f t="shared" si="25"/>
        <v/>
      </c>
      <c r="J425" s="217" t="str">
        <f t="shared" si="26"/>
        <v/>
      </c>
      <c r="K425" s="218" t="str">
        <f t="shared" si="27"/>
        <v/>
      </c>
    </row>
    <row r="426" spans="1:11" s="206" customFormat="1" ht="19" customHeight="1">
      <c r="A426" s="208"/>
      <c r="B426" s="209"/>
      <c r="C426" s="209"/>
      <c r="D426" s="209"/>
      <c r="E426" s="209"/>
      <c r="F426" s="210"/>
      <c r="G426" s="220" t="str">
        <f t="shared" si="24"/>
        <v/>
      </c>
      <c r="H426" s="220"/>
      <c r="I426" s="220" t="str">
        <f t="shared" si="25"/>
        <v/>
      </c>
      <c r="J426" s="217" t="str">
        <f t="shared" si="26"/>
        <v/>
      </c>
      <c r="K426" s="218" t="str">
        <f t="shared" si="27"/>
        <v/>
      </c>
    </row>
    <row r="427" spans="1:11" s="206" customFormat="1" ht="19" customHeight="1">
      <c r="A427" s="208"/>
      <c r="B427" s="209"/>
      <c r="C427" s="209"/>
      <c r="D427" s="209"/>
      <c r="E427" s="209"/>
      <c r="F427" s="210"/>
      <c r="G427" s="220" t="str">
        <f t="shared" si="24"/>
        <v/>
      </c>
      <c r="H427" s="220"/>
      <c r="I427" s="220" t="str">
        <f t="shared" si="25"/>
        <v/>
      </c>
      <c r="J427" s="217" t="str">
        <f t="shared" si="26"/>
        <v/>
      </c>
      <c r="K427" s="218" t="str">
        <f t="shared" si="27"/>
        <v/>
      </c>
    </row>
    <row r="428" spans="1:11" s="206" customFormat="1" ht="19" customHeight="1">
      <c r="A428" s="208"/>
      <c r="B428" s="209"/>
      <c r="C428" s="209"/>
      <c r="D428" s="209"/>
      <c r="E428" s="209"/>
      <c r="F428" s="210"/>
      <c r="G428" s="220" t="str">
        <f t="shared" si="24"/>
        <v/>
      </c>
      <c r="H428" s="220"/>
      <c r="I428" s="220" t="str">
        <f t="shared" si="25"/>
        <v/>
      </c>
      <c r="J428" s="217" t="str">
        <f t="shared" si="26"/>
        <v/>
      </c>
      <c r="K428" s="218" t="str">
        <f t="shared" si="27"/>
        <v/>
      </c>
    </row>
    <row r="429" spans="1:11" s="206" customFormat="1" ht="19" customHeight="1">
      <c r="A429" s="208"/>
      <c r="B429" s="209"/>
      <c r="C429" s="209"/>
      <c r="D429" s="209"/>
      <c r="E429" s="209"/>
      <c r="F429" s="210"/>
      <c r="G429" s="220" t="str">
        <f t="shared" si="24"/>
        <v/>
      </c>
      <c r="H429" s="220"/>
      <c r="I429" s="220" t="str">
        <f t="shared" si="25"/>
        <v/>
      </c>
      <c r="J429" s="217" t="str">
        <f t="shared" si="26"/>
        <v/>
      </c>
      <c r="K429" s="218" t="str">
        <f t="shared" si="27"/>
        <v/>
      </c>
    </row>
    <row r="430" spans="1:11" s="206" customFormat="1" ht="19" customHeight="1">
      <c r="A430" s="208"/>
      <c r="B430" s="209"/>
      <c r="C430" s="209"/>
      <c r="D430" s="209"/>
      <c r="E430" s="209"/>
      <c r="F430" s="210"/>
      <c r="G430" s="220" t="str">
        <f t="shared" si="24"/>
        <v/>
      </c>
      <c r="H430" s="220"/>
      <c r="I430" s="220" t="str">
        <f t="shared" si="25"/>
        <v/>
      </c>
      <c r="J430" s="217" t="str">
        <f t="shared" si="26"/>
        <v/>
      </c>
      <c r="K430" s="218" t="str">
        <f t="shared" si="27"/>
        <v/>
      </c>
    </row>
    <row r="431" spans="1:11" s="206" customFormat="1" ht="19" customHeight="1">
      <c r="A431" s="208"/>
      <c r="B431" s="209"/>
      <c r="C431" s="209"/>
      <c r="D431" s="209"/>
      <c r="E431" s="209"/>
      <c r="F431" s="210"/>
      <c r="G431" s="220" t="str">
        <f t="shared" si="24"/>
        <v/>
      </c>
      <c r="H431" s="220"/>
      <c r="I431" s="220" t="str">
        <f t="shared" si="25"/>
        <v/>
      </c>
      <c r="J431" s="217" t="str">
        <f t="shared" si="26"/>
        <v/>
      </c>
      <c r="K431" s="218" t="str">
        <f t="shared" si="27"/>
        <v/>
      </c>
    </row>
    <row r="432" spans="1:11" s="206" customFormat="1" ht="19" customHeight="1">
      <c r="A432" s="208"/>
      <c r="B432" s="209"/>
      <c r="C432" s="209"/>
      <c r="D432" s="209"/>
      <c r="E432" s="209"/>
      <c r="F432" s="210"/>
      <c r="G432" s="220" t="str">
        <f t="shared" si="24"/>
        <v/>
      </c>
      <c r="H432" s="220"/>
      <c r="I432" s="220" t="str">
        <f t="shared" si="25"/>
        <v/>
      </c>
      <c r="J432" s="217" t="str">
        <f t="shared" si="26"/>
        <v/>
      </c>
      <c r="K432" s="218" t="str">
        <f t="shared" si="27"/>
        <v/>
      </c>
    </row>
    <row r="433" spans="1:11" s="206" customFormat="1" ht="19" customHeight="1">
      <c r="A433" s="208"/>
      <c r="B433" s="209"/>
      <c r="C433" s="209"/>
      <c r="D433" s="209"/>
      <c r="E433" s="209"/>
      <c r="F433" s="210"/>
      <c r="G433" s="220" t="str">
        <f t="shared" si="24"/>
        <v/>
      </c>
      <c r="H433" s="220"/>
      <c r="I433" s="220" t="str">
        <f t="shared" si="25"/>
        <v/>
      </c>
      <c r="J433" s="217" t="str">
        <f t="shared" si="26"/>
        <v/>
      </c>
      <c r="K433" s="218" t="str">
        <f t="shared" si="27"/>
        <v/>
      </c>
    </row>
    <row r="434" spans="1:11" s="206" customFormat="1" ht="19" customHeight="1">
      <c r="A434" s="208"/>
      <c r="B434" s="209"/>
      <c r="C434" s="209"/>
      <c r="D434" s="209"/>
      <c r="E434" s="209"/>
      <c r="F434" s="210"/>
      <c r="G434" s="220" t="str">
        <f t="shared" si="24"/>
        <v/>
      </c>
      <c r="H434" s="220"/>
      <c r="I434" s="220" t="str">
        <f t="shared" si="25"/>
        <v/>
      </c>
      <c r="J434" s="217" t="str">
        <f t="shared" si="26"/>
        <v/>
      </c>
      <c r="K434" s="218" t="str">
        <f t="shared" si="27"/>
        <v/>
      </c>
    </row>
    <row r="435" spans="1:11" s="206" customFormat="1" ht="19" customHeight="1">
      <c r="A435" s="208"/>
      <c r="B435" s="209"/>
      <c r="C435" s="209"/>
      <c r="D435" s="209"/>
      <c r="E435" s="209"/>
      <c r="F435" s="210"/>
      <c r="G435" s="220" t="str">
        <f t="shared" si="24"/>
        <v/>
      </c>
      <c r="H435" s="220"/>
      <c r="I435" s="220" t="str">
        <f t="shared" si="25"/>
        <v/>
      </c>
      <c r="J435" s="217" t="str">
        <f t="shared" si="26"/>
        <v/>
      </c>
      <c r="K435" s="218" t="str">
        <f t="shared" si="27"/>
        <v/>
      </c>
    </row>
    <row r="436" spans="1:11" s="206" customFormat="1" ht="19" customHeight="1">
      <c r="A436" s="208"/>
      <c r="B436" s="209"/>
      <c r="C436" s="209"/>
      <c r="D436" s="209"/>
      <c r="E436" s="209"/>
      <c r="F436" s="210"/>
      <c r="G436" s="220" t="str">
        <f t="shared" si="24"/>
        <v/>
      </c>
      <c r="H436" s="220"/>
      <c r="I436" s="220" t="str">
        <f t="shared" si="25"/>
        <v/>
      </c>
      <c r="J436" s="217" t="str">
        <f t="shared" si="26"/>
        <v/>
      </c>
      <c r="K436" s="218" t="str">
        <f t="shared" si="27"/>
        <v/>
      </c>
    </row>
    <row r="437" spans="1:11" s="206" customFormat="1" ht="19" customHeight="1">
      <c r="A437" s="208"/>
      <c r="B437" s="209"/>
      <c r="C437" s="209"/>
      <c r="D437" s="209"/>
      <c r="E437" s="209"/>
      <c r="F437" s="210"/>
      <c r="G437" s="220" t="str">
        <f t="shared" si="24"/>
        <v/>
      </c>
      <c r="H437" s="220"/>
      <c r="I437" s="220" t="str">
        <f t="shared" si="25"/>
        <v/>
      </c>
      <c r="J437" s="217" t="str">
        <f t="shared" si="26"/>
        <v/>
      </c>
      <c r="K437" s="218" t="str">
        <f t="shared" si="27"/>
        <v/>
      </c>
    </row>
    <row r="438" spans="1:11" s="206" customFormat="1" ht="19" customHeight="1">
      <c r="A438" s="208"/>
      <c r="B438" s="209"/>
      <c r="C438" s="209"/>
      <c r="D438" s="209"/>
      <c r="E438" s="209"/>
      <c r="F438" s="210"/>
      <c r="G438" s="220" t="str">
        <f t="shared" si="24"/>
        <v/>
      </c>
      <c r="H438" s="220"/>
      <c r="I438" s="220" t="str">
        <f t="shared" si="25"/>
        <v/>
      </c>
      <c r="J438" s="217" t="str">
        <f t="shared" si="26"/>
        <v/>
      </c>
      <c r="K438" s="218" t="str">
        <f t="shared" si="27"/>
        <v/>
      </c>
    </row>
    <row r="439" spans="1:11" s="206" customFormat="1" ht="19" customHeight="1">
      <c r="A439" s="208"/>
      <c r="B439" s="209"/>
      <c r="C439" s="209"/>
      <c r="D439" s="209"/>
      <c r="E439" s="209"/>
      <c r="F439" s="210"/>
      <c r="G439" s="220" t="str">
        <f t="shared" si="24"/>
        <v/>
      </c>
      <c r="H439" s="220"/>
      <c r="I439" s="220" t="str">
        <f t="shared" si="25"/>
        <v/>
      </c>
      <c r="J439" s="217" t="str">
        <f t="shared" si="26"/>
        <v/>
      </c>
      <c r="K439" s="218" t="str">
        <f t="shared" si="27"/>
        <v/>
      </c>
    </row>
    <row r="440" spans="1:11" s="206" customFormat="1" ht="19" customHeight="1">
      <c r="A440" s="208"/>
      <c r="B440" s="209"/>
      <c r="C440" s="209"/>
      <c r="D440" s="209"/>
      <c r="E440" s="209"/>
      <c r="F440" s="210"/>
      <c r="G440" s="220" t="str">
        <f t="shared" si="24"/>
        <v/>
      </c>
      <c r="H440" s="220"/>
      <c r="I440" s="220" t="str">
        <f t="shared" si="25"/>
        <v/>
      </c>
      <c r="J440" s="217" t="str">
        <f t="shared" si="26"/>
        <v/>
      </c>
      <c r="K440" s="218" t="str">
        <f t="shared" si="27"/>
        <v/>
      </c>
    </row>
    <row r="441" spans="1:11" s="206" customFormat="1" ht="19" customHeight="1">
      <c r="A441" s="208"/>
      <c r="B441" s="209"/>
      <c r="C441" s="209"/>
      <c r="D441" s="209"/>
      <c r="E441" s="209"/>
      <c r="F441" s="210"/>
      <c r="G441" s="220" t="str">
        <f t="shared" si="24"/>
        <v/>
      </c>
      <c r="H441" s="220"/>
      <c r="I441" s="220" t="str">
        <f t="shared" si="25"/>
        <v/>
      </c>
      <c r="J441" s="217" t="str">
        <f t="shared" si="26"/>
        <v/>
      </c>
      <c r="K441" s="218" t="str">
        <f t="shared" si="27"/>
        <v/>
      </c>
    </row>
    <row r="442" spans="1:11" s="206" customFormat="1" ht="19" customHeight="1">
      <c r="A442" s="208"/>
      <c r="B442" s="209"/>
      <c r="C442" s="209"/>
      <c r="D442" s="209"/>
      <c r="E442" s="209"/>
      <c r="F442" s="210"/>
      <c r="G442" s="220" t="str">
        <f t="shared" si="24"/>
        <v/>
      </c>
      <c r="H442" s="220"/>
      <c r="I442" s="220" t="str">
        <f t="shared" si="25"/>
        <v/>
      </c>
      <c r="J442" s="217" t="str">
        <f t="shared" si="26"/>
        <v/>
      </c>
      <c r="K442" s="218" t="str">
        <f t="shared" si="27"/>
        <v/>
      </c>
    </row>
    <row r="443" spans="1:11" s="206" customFormat="1" ht="19" customHeight="1">
      <c r="A443" s="208"/>
      <c r="B443" s="209"/>
      <c r="C443" s="209"/>
      <c r="D443" s="209"/>
      <c r="E443" s="209"/>
      <c r="F443" s="210"/>
      <c r="G443" s="220" t="str">
        <f t="shared" si="24"/>
        <v/>
      </c>
      <c r="H443" s="220"/>
      <c r="I443" s="220" t="str">
        <f t="shared" si="25"/>
        <v/>
      </c>
      <c r="J443" s="217" t="str">
        <f t="shared" si="26"/>
        <v/>
      </c>
      <c r="K443" s="218" t="str">
        <f t="shared" si="27"/>
        <v/>
      </c>
    </row>
    <row r="444" spans="1:11" s="206" customFormat="1" ht="19" customHeight="1">
      <c r="A444" s="208"/>
      <c r="B444" s="209"/>
      <c r="C444" s="209"/>
      <c r="D444" s="209"/>
      <c r="E444" s="209"/>
      <c r="F444" s="210"/>
      <c r="G444" s="220" t="str">
        <f t="shared" si="24"/>
        <v/>
      </c>
      <c r="H444" s="220"/>
      <c r="I444" s="220" t="str">
        <f t="shared" si="25"/>
        <v/>
      </c>
      <c r="J444" s="217" t="str">
        <f t="shared" si="26"/>
        <v/>
      </c>
      <c r="K444" s="218" t="str">
        <f t="shared" si="27"/>
        <v/>
      </c>
    </row>
    <row r="445" spans="1:11" s="206" customFormat="1" ht="19" customHeight="1">
      <c r="A445" s="208"/>
      <c r="B445" s="209"/>
      <c r="C445" s="209"/>
      <c r="D445" s="209"/>
      <c r="E445" s="209"/>
      <c r="F445" s="210"/>
      <c r="G445" s="220" t="str">
        <f t="shared" si="24"/>
        <v/>
      </c>
      <c r="H445" s="220"/>
      <c r="I445" s="220" t="str">
        <f t="shared" si="25"/>
        <v/>
      </c>
      <c r="J445" s="217" t="str">
        <f t="shared" si="26"/>
        <v/>
      </c>
      <c r="K445" s="218" t="str">
        <f t="shared" si="27"/>
        <v/>
      </c>
    </row>
    <row r="446" spans="1:11" s="206" customFormat="1" ht="19" customHeight="1">
      <c r="A446" s="208"/>
      <c r="B446" s="209"/>
      <c r="C446" s="209"/>
      <c r="D446" s="209"/>
      <c r="E446" s="209"/>
      <c r="F446" s="210"/>
      <c r="G446" s="220" t="str">
        <f t="shared" si="24"/>
        <v/>
      </c>
      <c r="H446" s="220"/>
      <c r="I446" s="220" t="str">
        <f t="shared" si="25"/>
        <v/>
      </c>
      <c r="J446" s="217" t="str">
        <f t="shared" si="26"/>
        <v/>
      </c>
      <c r="K446" s="218" t="str">
        <f t="shared" si="27"/>
        <v/>
      </c>
    </row>
    <row r="447" spans="1:11" s="206" customFormat="1" ht="19" customHeight="1">
      <c r="A447" s="208"/>
      <c r="B447" s="209"/>
      <c r="C447" s="209"/>
      <c r="D447" s="209"/>
      <c r="E447" s="209"/>
      <c r="F447" s="210"/>
      <c r="G447" s="220" t="str">
        <f t="shared" si="24"/>
        <v/>
      </c>
      <c r="H447" s="220"/>
      <c r="I447" s="220" t="str">
        <f t="shared" si="25"/>
        <v/>
      </c>
      <c r="J447" s="217" t="str">
        <f t="shared" si="26"/>
        <v/>
      </c>
      <c r="K447" s="218" t="str">
        <f t="shared" si="27"/>
        <v/>
      </c>
    </row>
    <row r="448" spans="1:11" s="206" customFormat="1" ht="19" customHeight="1">
      <c r="A448" s="208"/>
      <c r="B448" s="209"/>
      <c r="C448" s="209"/>
      <c r="D448" s="209"/>
      <c r="E448" s="209"/>
      <c r="F448" s="210"/>
      <c r="G448" s="220" t="str">
        <f t="shared" si="24"/>
        <v/>
      </c>
      <c r="H448" s="220"/>
      <c r="I448" s="220" t="str">
        <f t="shared" si="25"/>
        <v/>
      </c>
      <c r="J448" s="217" t="str">
        <f t="shared" si="26"/>
        <v/>
      </c>
      <c r="K448" s="218" t="str">
        <f t="shared" si="27"/>
        <v/>
      </c>
    </row>
    <row r="449" spans="1:11" s="206" customFormat="1" ht="19" customHeight="1">
      <c r="A449" s="208"/>
      <c r="B449" s="209"/>
      <c r="C449" s="209"/>
      <c r="D449" s="209"/>
      <c r="E449" s="209"/>
      <c r="F449" s="210"/>
      <c r="G449" s="220" t="str">
        <f t="shared" si="24"/>
        <v/>
      </c>
      <c r="H449" s="220"/>
      <c r="I449" s="220" t="str">
        <f t="shared" si="25"/>
        <v/>
      </c>
      <c r="J449" s="217" t="str">
        <f t="shared" si="26"/>
        <v/>
      </c>
      <c r="K449" s="218" t="str">
        <f t="shared" si="27"/>
        <v/>
      </c>
    </row>
    <row r="450" spans="1:11" s="206" customFormat="1" ht="19" customHeight="1">
      <c r="A450" s="208"/>
      <c r="B450" s="209"/>
      <c r="C450" s="209"/>
      <c r="D450" s="209"/>
      <c r="E450" s="209"/>
      <c r="F450" s="210"/>
      <c r="G450" s="220" t="str">
        <f t="shared" si="24"/>
        <v/>
      </c>
      <c r="H450" s="220"/>
      <c r="I450" s="220" t="str">
        <f t="shared" si="25"/>
        <v/>
      </c>
      <c r="J450" s="217" t="str">
        <f t="shared" si="26"/>
        <v/>
      </c>
      <c r="K450" s="218" t="str">
        <f t="shared" si="27"/>
        <v/>
      </c>
    </row>
    <row r="451" spans="1:11" s="206" customFormat="1" ht="19" customHeight="1">
      <c r="A451" s="208"/>
      <c r="B451" s="209"/>
      <c r="C451" s="209"/>
      <c r="D451" s="209"/>
      <c r="E451" s="209"/>
      <c r="F451" s="210"/>
      <c r="G451" s="220" t="str">
        <f t="shared" si="24"/>
        <v/>
      </c>
      <c r="H451" s="220"/>
      <c r="I451" s="220" t="str">
        <f t="shared" si="25"/>
        <v/>
      </c>
      <c r="J451" s="217" t="str">
        <f t="shared" si="26"/>
        <v/>
      </c>
      <c r="K451" s="218" t="str">
        <f t="shared" si="27"/>
        <v/>
      </c>
    </row>
    <row r="452" spans="1:11" s="206" customFormat="1" ht="19" customHeight="1">
      <c r="A452" s="208"/>
      <c r="B452" s="209"/>
      <c r="C452" s="209"/>
      <c r="D452" s="209"/>
      <c r="E452" s="209"/>
      <c r="F452" s="210"/>
      <c r="G452" s="220" t="str">
        <f t="shared" si="24"/>
        <v/>
      </c>
      <c r="H452" s="220"/>
      <c r="I452" s="220" t="str">
        <f t="shared" si="25"/>
        <v/>
      </c>
      <c r="J452" s="217" t="str">
        <f t="shared" si="26"/>
        <v/>
      </c>
      <c r="K452" s="218" t="str">
        <f t="shared" si="27"/>
        <v/>
      </c>
    </row>
    <row r="453" spans="1:11" s="206" customFormat="1" ht="19" customHeight="1">
      <c r="A453" s="208"/>
      <c r="B453" s="209"/>
      <c r="C453" s="209"/>
      <c r="D453" s="209"/>
      <c r="E453" s="209"/>
      <c r="F453" s="210"/>
      <c r="G453" s="220" t="str">
        <f t="shared" si="24"/>
        <v/>
      </c>
      <c r="H453" s="220"/>
      <c r="I453" s="220" t="str">
        <f t="shared" si="25"/>
        <v/>
      </c>
      <c r="J453" s="217" t="str">
        <f t="shared" si="26"/>
        <v/>
      </c>
      <c r="K453" s="218" t="str">
        <f t="shared" si="27"/>
        <v/>
      </c>
    </row>
    <row r="454" spans="1:11" s="206" customFormat="1" ht="19" customHeight="1">
      <c r="A454" s="208"/>
      <c r="B454" s="209"/>
      <c r="C454" s="209"/>
      <c r="D454" s="209"/>
      <c r="E454" s="209"/>
      <c r="F454" s="210"/>
      <c r="G454" s="220" t="str">
        <f t="shared" si="24"/>
        <v/>
      </c>
      <c r="H454" s="220"/>
      <c r="I454" s="220" t="str">
        <f t="shared" si="25"/>
        <v/>
      </c>
      <c r="J454" s="217" t="str">
        <f t="shared" si="26"/>
        <v/>
      </c>
      <c r="K454" s="218" t="str">
        <f t="shared" si="27"/>
        <v/>
      </c>
    </row>
    <row r="455" spans="1:11" s="206" customFormat="1" ht="19" customHeight="1">
      <c r="A455" s="208"/>
      <c r="B455" s="209"/>
      <c r="C455" s="209"/>
      <c r="D455" s="209"/>
      <c r="E455" s="209"/>
      <c r="F455" s="210"/>
      <c r="G455" s="220" t="str">
        <f t="shared" si="24"/>
        <v/>
      </c>
      <c r="H455" s="220"/>
      <c r="I455" s="220" t="str">
        <f t="shared" si="25"/>
        <v/>
      </c>
      <c r="J455" s="217" t="str">
        <f t="shared" si="26"/>
        <v/>
      </c>
      <c r="K455" s="218" t="str">
        <f t="shared" si="27"/>
        <v/>
      </c>
    </row>
    <row r="456" spans="1:11" s="206" customFormat="1" ht="19" customHeight="1">
      <c r="A456" s="208"/>
      <c r="B456" s="209"/>
      <c r="C456" s="209"/>
      <c r="D456" s="209"/>
      <c r="E456" s="209"/>
      <c r="F456" s="210"/>
      <c r="G456" s="220" t="str">
        <f t="shared" si="24"/>
        <v/>
      </c>
      <c r="H456" s="220"/>
      <c r="I456" s="220" t="str">
        <f t="shared" si="25"/>
        <v/>
      </c>
      <c r="J456" s="217" t="str">
        <f t="shared" si="26"/>
        <v/>
      </c>
      <c r="K456" s="218" t="str">
        <f t="shared" si="27"/>
        <v/>
      </c>
    </row>
    <row r="457" spans="1:11" s="206" customFormat="1" ht="19" customHeight="1">
      <c r="A457" s="208"/>
      <c r="B457" s="209"/>
      <c r="C457" s="209"/>
      <c r="D457" s="209"/>
      <c r="E457" s="209"/>
      <c r="F457" s="210"/>
      <c r="G457" s="220" t="str">
        <f t="shared" si="24"/>
        <v/>
      </c>
      <c r="H457" s="220"/>
      <c r="I457" s="220" t="str">
        <f t="shared" si="25"/>
        <v/>
      </c>
      <c r="J457" s="217" t="str">
        <f t="shared" si="26"/>
        <v/>
      </c>
      <c r="K457" s="218" t="str">
        <f t="shared" si="27"/>
        <v/>
      </c>
    </row>
    <row r="458" spans="1:11" s="206" customFormat="1" ht="19" customHeight="1">
      <c r="A458" s="208"/>
      <c r="B458" s="209"/>
      <c r="C458" s="209"/>
      <c r="D458" s="209"/>
      <c r="E458" s="209"/>
      <c r="F458" s="210"/>
      <c r="G458" s="220" t="str">
        <f t="shared" si="24"/>
        <v/>
      </c>
      <c r="H458" s="220"/>
      <c r="I458" s="220" t="str">
        <f t="shared" si="25"/>
        <v/>
      </c>
      <c r="J458" s="217" t="str">
        <f t="shared" si="26"/>
        <v/>
      </c>
      <c r="K458" s="218" t="str">
        <f t="shared" si="27"/>
        <v/>
      </c>
    </row>
    <row r="459" spans="1:11" s="206" customFormat="1" ht="19" customHeight="1">
      <c r="A459" s="208"/>
      <c r="B459" s="209"/>
      <c r="C459" s="209"/>
      <c r="D459" s="209"/>
      <c r="E459" s="209"/>
      <c r="F459" s="210"/>
      <c r="G459" s="220" t="str">
        <f t="shared" si="24"/>
        <v/>
      </c>
      <c r="H459" s="220"/>
      <c r="I459" s="220" t="str">
        <f t="shared" si="25"/>
        <v/>
      </c>
      <c r="J459" s="217" t="str">
        <f t="shared" si="26"/>
        <v/>
      </c>
      <c r="K459" s="218" t="str">
        <f t="shared" si="27"/>
        <v/>
      </c>
    </row>
    <row r="460" spans="1:11" s="206" customFormat="1" ht="19" customHeight="1">
      <c r="A460" s="208"/>
      <c r="B460" s="209"/>
      <c r="C460" s="209"/>
      <c r="D460" s="209"/>
      <c r="E460" s="209"/>
      <c r="F460" s="210"/>
      <c r="G460" s="220" t="str">
        <f t="shared" ref="G460:G523" si="28">IF($E460="","",$H460*(1-$B$6))</f>
        <v/>
      </c>
      <c r="H460" s="220"/>
      <c r="I460" s="220" t="str">
        <f t="shared" ref="I460:I523" si="29">IF($E460="","",$H460*(1+$B$6))</f>
        <v/>
      </c>
      <c r="J460" s="217" t="str">
        <f t="shared" ref="J460:J523" si="30">IF($E460="","",IF($F460&lt;$G460, "Debajo de banda", IF($F460&gt;$I460, "Encima de banda", "Dentro de banda")))</f>
        <v/>
      </c>
      <c r="K460" s="218" t="str">
        <f t="shared" ref="K460:K523" si="31">IFERROR(IF($E460="","",$F460/$H460),"")</f>
        <v/>
      </c>
    </row>
    <row r="461" spans="1:11" s="206" customFormat="1" ht="19" customHeight="1">
      <c r="A461" s="208"/>
      <c r="B461" s="209"/>
      <c r="C461" s="209"/>
      <c r="D461" s="209"/>
      <c r="E461" s="209"/>
      <c r="F461" s="210"/>
      <c r="G461" s="220" t="str">
        <f t="shared" si="28"/>
        <v/>
      </c>
      <c r="H461" s="220"/>
      <c r="I461" s="220" t="str">
        <f t="shared" si="29"/>
        <v/>
      </c>
      <c r="J461" s="217" t="str">
        <f t="shared" si="30"/>
        <v/>
      </c>
      <c r="K461" s="218" t="str">
        <f t="shared" si="31"/>
        <v/>
      </c>
    </row>
    <row r="462" spans="1:11" s="206" customFormat="1" ht="19" customHeight="1">
      <c r="A462" s="208"/>
      <c r="B462" s="209"/>
      <c r="C462" s="209"/>
      <c r="D462" s="209"/>
      <c r="E462" s="209"/>
      <c r="F462" s="210"/>
      <c r="G462" s="220" t="str">
        <f t="shared" si="28"/>
        <v/>
      </c>
      <c r="H462" s="220"/>
      <c r="I462" s="220" t="str">
        <f t="shared" si="29"/>
        <v/>
      </c>
      <c r="J462" s="217" t="str">
        <f t="shared" si="30"/>
        <v/>
      </c>
      <c r="K462" s="218" t="str">
        <f t="shared" si="31"/>
        <v/>
      </c>
    </row>
    <row r="463" spans="1:11" s="206" customFormat="1" ht="19" customHeight="1">
      <c r="A463" s="208"/>
      <c r="B463" s="209"/>
      <c r="C463" s="209"/>
      <c r="D463" s="209"/>
      <c r="E463" s="209"/>
      <c r="F463" s="210"/>
      <c r="G463" s="220" t="str">
        <f t="shared" si="28"/>
        <v/>
      </c>
      <c r="H463" s="220"/>
      <c r="I463" s="220" t="str">
        <f t="shared" si="29"/>
        <v/>
      </c>
      <c r="J463" s="217" t="str">
        <f t="shared" si="30"/>
        <v/>
      </c>
      <c r="K463" s="218" t="str">
        <f t="shared" si="31"/>
        <v/>
      </c>
    </row>
    <row r="464" spans="1:11" s="206" customFormat="1" ht="19" customHeight="1">
      <c r="A464" s="208"/>
      <c r="B464" s="209"/>
      <c r="C464" s="209"/>
      <c r="D464" s="209"/>
      <c r="E464" s="209"/>
      <c r="F464" s="210"/>
      <c r="G464" s="220" t="str">
        <f t="shared" si="28"/>
        <v/>
      </c>
      <c r="H464" s="220"/>
      <c r="I464" s="220" t="str">
        <f t="shared" si="29"/>
        <v/>
      </c>
      <c r="J464" s="217" t="str">
        <f t="shared" si="30"/>
        <v/>
      </c>
      <c r="K464" s="218" t="str">
        <f t="shared" si="31"/>
        <v/>
      </c>
    </row>
    <row r="465" spans="1:11" s="206" customFormat="1" ht="19" customHeight="1">
      <c r="A465" s="208"/>
      <c r="B465" s="209"/>
      <c r="C465" s="209"/>
      <c r="D465" s="209"/>
      <c r="E465" s="209"/>
      <c r="F465" s="210"/>
      <c r="G465" s="220" t="str">
        <f t="shared" si="28"/>
        <v/>
      </c>
      <c r="H465" s="220"/>
      <c r="I465" s="220" t="str">
        <f t="shared" si="29"/>
        <v/>
      </c>
      <c r="J465" s="217" t="str">
        <f t="shared" si="30"/>
        <v/>
      </c>
      <c r="K465" s="218" t="str">
        <f t="shared" si="31"/>
        <v/>
      </c>
    </row>
    <row r="466" spans="1:11" s="206" customFormat="1" ht="19" customHeight="1">
      <c r="A466" s="208"/>
      <c r="B466" s="209"/>
      <c r="C466" s="209"/>
      <c r="D466" s="209"/>
      <c r="E466" s="209"/>
      <c r="F466" s="210"/>
      <c r="G466" s="220" t="str">
        <f t="shared" si="28"/>
        <v/>
      </c>
      <c r="H466" s="220"/>
      <c r="I466" s="220" t="str">
        <f t="shared" si="29"/>
        <v/>
      </c>
      <c r="J466" s="217" t="str">
        <f t="shared" si="30"/>
        <v/>
      </c>
      <c r="K466" s="218" t="str">
        <f t="shared" si="31"/>
        <v/>
      </c>
    </row>
    <row r="467" spans="1:11" s="206" customFormat="1" ht="19" customHeight="1">
      <c r="A467" s="208"/>
      <c r="B467" s="209"/>
      <c r="C467" s="209"/>
      <c r="D467" s="209"/>
      <c r="E467" s="209"/>
      <c r="F467" s="210"/>
      <c r="G467" s="220" t="str">
        <f t="shared" si="28"/>
        <v/>
      </c>
      <c r="H467" s="220"/>
      <c r="I467" s="220" t="str">
        <f t="shared" si="29"/>
        <v/>
      </c>
      <c r="J467" s="217" t="str">
        <f t="shared" si="30"/>
        <v/>
      </c>
      <c r="K467" s="218" t="str">
        <f t="shared" si="31"/>
        <v/>
      </c>
    </row>
    <row r="468" spans="1:11" s="206" customFormat="1" ht="19" customHeight="1">
      <c r="A468" s="208"/>
      <c r="B468" s="209"/>
      <c r="C468" s="209"/>
      <c r="D468" s="209"/>
      <c r="E468" s="209"/>
      <c r="F468" s="210"/>
      <c r="G468" s="220" t="str">
        <f t="shared" si="28"/>
        <v/>
      </c>
      <c r="H468" s="220"/>
      <c r="I468" s="220" t="str">
        <f t="shared" si="29"/>
        <v/>
      </c>
      <c r="J468" s="217" t="str">
        <f t="shared" si="30"/>
        <v/>
      </c>
      <c r="K468" s="218" t="str">
        <f t="shared" si="31"/>
        <v/>
      </c>
    </row>
    <row r="469" spans="1:11" s="206" customFormat="1" ht="19" customHeight="1">
      <c r="A469" s="208"/>
      <c r="B469" s="209"/>
      <c r="C469" s="209"/>
      <c r="D469" s="209"/>
      <c r="E469" s="209"/>
      <c r="F469" s="210"/>
      <c r="G469" s="220" t="str">
        <f t="shared" si="28"/>
        <v/>
      </c>
      <c r="H469" s="220"/>
      <c r="I469" s="220" t="str">
        <f t="shared" si="29"/>
        <v/>
      </c>
      <c r="J469" s="217" t="str">
        <f t="shared" si="30"/>
        <v/>
      </c>
      <c r="K469" s="218" t="str">
        <f t="shared" si="31"/>
        <v/>
      </c>
    </row>
    <row r="470" spans="1:11" s="206" customFormat="1" ht="19" customHeight="1">
      <c r="A470" s="208"/>
      <c r="B470" s="209"/>
      <c r="C470" s="209"/>
      <c r="D470" s="209"/>
      <c r="E470" s="209"/>
      <c r="F470" s="210"/>
      <c r="G470" s="220" t="str">
        <f t="shared" si="28"/>
        <v/>
      </c>
      <c r="H470" s="220"/>
      <c r="I470" s="220" t="str">
        <f t="shared" si="29"/>
        <v/>
      </c>
      <c r="J470" s="217" t="str">
        <f t="shared" si="30"/>
        <v/>
      </c>
      <c r="K470" s="218" t="str">
        <f t="shared" si="31"/>
        <v/>
      </c>
    </row>
    <row r="471" spans="1:11" s="206" customFormat="1" ht="19" customHeight="1">
      <c r="A471" s="208"/>
      <c r="B471" s="209"/>
      <c r="C471" s="209"/>
      <c r="D471" s="209"/>
      <c r="E471" s="209"/>
      <c r="F471" s="210"/>
      <c r="G471" s="220" t="str">
        <f t="shared" si="28"/>
        <v/>
      </c>
      <c r="H471" s="220"/>
      <c r="I471" s="220" t="str">
        <f t="shared" si="29"/>
        <v/>
      </c>
      <c r="J471" s="217" t="str">
        <f t="shared" si="30"/>
        <v/>
      </c>
      <c r="K471" s="218" t="str">
        <f t="shared" si="31"/>
        <v/>
      </c>
    </row>
    <row r="472" spans="1:11" s="206" customFormat="1" ht="19" customHeight="1">
      <c r="A472" s="208"/>
      <c r="B472" s="209"/>
      <c r="C472" s="209"/>
      <c r="D472" s="209"/>
      <c r="E472" s="209"/>
      <c r="F472" s="210"/>
      <c r="G472" s="220" t="str">
        <f t="shared" si="28"/>
        <v/>
      </c>
      <c r="H472" s="220"/>
      <c r="I472" s="220" t="str">
        <f t="shared" si="29"/>
        <v/>
      </c>
      <c r="J472" s="217" t="str">
        <f t="shared" si="30"/>
        <v/>
      </c>
      <c r="K472" s="218" t="str">
        <f t="shared" si="31"/>
        <v/>
      </c>
    </row>
    <row r="473" spans="1:11" s="206" customFormat="1" ht="19" customHeight="1">
      <c r="A473" s="208"/>
      <c r="B473" s="209"/>
      <c r="C473" s="209"/>
      <c r="D473" s="209"/>
      <c r="E473" s="209"/>
      <c r="F473" s="210"/>
      <c r="G473" s="220" t="str">
        <f t="shared" si="28"/>
        <v/>
      </c>
      <c r="H473" s="220"/>
      <c r="I473" s="220" t="str">
        <f t="shared" si="29"/>
        <v/>
      </c>
      <c r="J473" s="217" t="str">
        <f t="shared" si="30"/>
        <v/>
      </c>
      <c r="K473" s="218" t="str">
        <f t="shared" si="31"/>
        <v/>
      </c>
    </row>
    <row r="474" spans="1:11" s="206" customFormat="1" ht="19" customHeight="1">
      <c r="A474" s="208"/>
      <c r="B474" s="209"/>
      <c r="C474" s="209"/>
      <c r="D474" s="209"/>
      <c r="E474" s="209"/>
      <c r="F474" s="210"/>
      <c r="G474" s="220" t="str">
        <f t="shared" si="28"/>
        <v/>
      </c>
      <c r="H474" s="220"/>
      <c r="I474" s="220" t="str">
        <f t="shared" si="29"/>
        <v/>
      </c>
      <c r="J474" s="217" t="str">
        <f t="shared" si="30"/>
        <v/>
      </c>
      <c r="K474" s="218" t="str">
        <f t="shared" si="31"/>
        <v/>
      </c>
    </row>
    <row r="475" spans="1:11" s="206" customFormat="1" ht="19" customHeight="1">
      <c r="A475" s="208"/>
      <c r="B475" s="209"/>
      <c r="C475" s="209"/>
      <c r="D475" s="209"/>
      <c r="E475" s="209"/>
      <c r="F475" s="210"/>
      <c r="G475" s="220" t="str">
        <f t="shared" si="28"/>
        <v/>
      </c>
      <c r="H475" s="220"/>
      <c r="I475" s="220" t="str">
        <f t="shared" si="29"/>
        <v/>
      </c>
      <c r="J475" s="217" t="str">
        <f t="shared" si="30"/>
        <v/>
      </c>
      <c r="K475" s="218" t="str">
        <f t="shared" si="31"/>
        <v/>
      </c>
    </row>
    <row r="476" spans="1:11" s="206" customFormat="1" ht="19" customHeight="1">
      <c r="A476" s="208"/>
      <c r="B476" s="209"/>
      <c r="C476" s="209"/>
      <c r="D476" s="209"/>
      <c r="E476" s="209"/>
      <c r="F476" s="210"/>
      <c r="G476" s="220" t="str">
        <f t="shared" si="28"/>
        <v/>
      </c>
      <c r="H476" s="220"/>
      <c r="I476" s="220" t="str">
        <f t="shared" si="29"/>
        <v/>
      </c>
      <c r="J476" s="217" t="str">
        <f t="shared" si="30"/>
        <v/>
      </c>
      <c r="K476" s="218" t="str">
        <f t="shared" si="31"/>
        <v/>
      </c>
    </row>
    <row r="477" spans="1:11" s="206" customFormat="1" ht="19" customHeight="1">
      <c r="A477" s="208"/>
      <c r="B477" s="209"/>
      <c r="C477" s="209"/>
      <c r="D477" s="209"/>
      <c r="E477" s="209"/>
      <c r="F477" s="210"/>
      <c r="G477" s="220" t="str">
        <f t="shared" si="28"/>
        <v/>
      </c>
      <c r="H477" s="220"/>
      <c r="I477" s="220" t="str">
        <f t="shared" si="29"/>
        <v/>
      </c>
      <c r="J477" s="217" t="str">
        <f t="shared" si="30"/>
        <v/>
      </c>
      <c r="K477" s="218" t="str">
        <f t="shared" si="31"/>
        <v/>
      </c>
    </row>
    <row r="478" spans="1:11" s="206" customFormat="1" ht="19" customHeight="1">
      <c r="A478" s="208"/>
      <c r="B478" s="209"/>
      <c r="C478" s="209"/>
      <c r="D478" s="209"/>
      <c r="E478" s="209"/>
      <c r="F478" s="210"/>
      <c r="G478" s="220" t="str">
        <f t="shared" si="28"/>
        <v/>
      </c>
      <c r="H478" s="220"/>
      <c r="I478" s="220" t="str">
        <f t="shared" si="29"/>
        <v/>
      </c>
      <c r="J478" s="217" t="str">
        <f t="shared" si="30"/>
        <v/>
      </c>
      <c r="K478" s="218" t="str">
        <f t="shared" si="31"/>
        <v/>
      </c>
    </row>
    <row r="479" spans="1:11" s="206" customFormat="1" ht="19" customHeight="1">
      <c r="A479" s="208"/>
      <c r="B479" s="209"/>
      <c r="C479" s="209"/>
      <c r="D479" s="209"/>
      <c r="E479" s="209"/>
      <c r="F479" s="210"/>
      <c r="G479" s="220" t="str">
        <f t="shared" si="28"/>
        <v/>
      </c>
      <c r="H479" s="220"/>
      <c r="I479" s="220" t="str">
        <f t="shared" si="29"/>
        <v/>
      </c>
      <c r="J479" s="217" t="str">
        <f t="shared" si="30"/>
        <v/>
      </c>
      <c r="K479" s="218" t="str">
        <f t="shared" si="31"/>
        <v/>
      </c>
    </row>
    <row r="480" spans="1:11" s="206" customFormat="1" ht="19" customHeight="1">
      <c r="A480" s="208"/>
      <c r="B480" s="209"/>
      <c r="C480" s="209"/>
      <c r="D480" s="209"/>
      <c r="E480" s="209"/>
      <c r="F480" s="210"/>
      <c r="G480" s="220" t="str">
        <f t="shared" si="28"/>
        <v/>
      </c>
      <c r="H480" s="220"/>
      <c r="I480" s="220" t="str">
        <f t="shared" si="29"/>
        <v/>
      </c>
      <c r="J480" s="217" t="str">
        <f t="shared" si="30"/>
        <v/>
      </c>
      <c r="K480" s="218" t="str">
        <f t="shared" si="31"/>
        <v/>
      </c>
    </row>
    <row r="481" spans="1:11" s="206" customFormat="1" ht="19" customHeight="1">
      <c r="A481" s="208"/>
      <c r="B481" s="209"/>
      <c r="C481" s="209"/>
      <c r="D481" s="209"/>
      <c r="E481" s="209"/>
      <c r="F481" s="210"/>
      <c r="G481" s="220" t="str">
        <f t="shared" si="28"/>
        <v/>
      </c>
      <c r="H481" s="220"/>
      <c r="I481" s="220" t="str">
        <f t="shared" si="29"/>
        <v/>
      </c>
      <c r="J481" s="217" t="str">
        <f t="shared" si="30"/>
        <v/>
      </c>
      <c r="K481" s="218" t="str">
        <f t="shared" si="31"/>
        <v/>
      </c>
    </row>
    <row r="482" spans="1:11" s="206" customFormat="1" ht="19" customHeight="1">
      <c r="A482" s="208"/>
      <c r="B482" s="209"/>
      <c r="C482" s="209"/>
      <c r="D482" s="209"/>
      <c r="E482" s="209"/>
      <c r="F482" s="210"/>
      <c r="G482" s="220" t="str">
        <f t="shared" si="28"/>
        <v/>
      </c>
      <c r="H482" s="220"/>
      <c r="I482" s="220" t="str">
        <f t="shared" si="29"/>
        <v/>
      </c>
      <c r="J482" s="217" t="str">
        <f t="shared" si="30"/>
        <v/>
      </c>
      <c r="K482" s="218" t="str">
        <f t="shared" si="31"/>
        <v/>
      </c>
    </row>
    <row r="483" spans="1:11" s="206" customFormat="1" ht="19" customHeight="1">
      <c r="A483" s="208"/>
      <c r="B483" s="209"/>
      <c r="C483" s="209"/>
      <c r="D483" s="209"/>
      <c r="E483" s="209"/>
      <c r="F483" s="210"/>
      <c r="G483" s="220" t="str">
        <f t="shared" si="28"/>
        <v/>
      </c>
      <c r="H483" s="220"/>
      <c r="I483" s="220" t="str">
        <f t="shared" si="29"/>
        <v/>
      </c>
      <c r="J483" s="217" t="str">
        <f t="shared" si="30"/>
        <v/>
      </c>
      <c r="K483" s="218" t="str">
        <f t="shared" si="31"/>
        <v/>
      </c>
    </row>
    <row r="484" spans="1:11" s="206" customFormat="1" ht="19" customHeight="1">
      <c r="A484" s="208"/>
      <c r="B484" s="209"/>
      <c r="C484" s="209"/>
      <c r="D484" s="209"/>
      <c r="E484" s="209"/>
      <c r="F484" s="210"/>
      <c r="G484" s="220" t="str">
        <f t="shared" si="28"/>
        <v/>
      </c>
      <c r="H484" s="220"/>
      <c r="I484" s="220" t="str">
        <f t="shared" si="29"/>
        <v/>
      </c>
      <c r="J484" s="217" t="str">
        <f t="shared" si="30"/>
        <v/>
      </c>
      <c r="K484" s="218" t="str">
        <f t="shared" si="31"/>
        <v/>
      </c>
    </row>
    <row r="485" spans="1:11" s="206" customFormat="1" ht="19" customHeight="1">
      <c r="A485" s="208"/>
      <c r="B485" s="209"/>
      <c r="C485" s="209"/>
      <c r="D485" s="209"/>
      <c r="E485" s="209"/>
      <c r="F485" s="210"/>
      <c r="G485" s="220" t="str">
        <f t="shared" si="28"/>
        <v/>
      </c>
      <c r="H485" s="220"/>
      <c r="I485" s="220" t="str">
        <f t="shared" si="29"/>
        <v/>
      </c>
      <c r="J485" s="217" t="str">
        <f t="shared" si="30"/>
        <v/>
      </c>
      <c r="K485" s="218" t="str">
        <f t="shared" si="31"/>
        <v/>
      </c>
    </row>
    <row r="486" spans="1:11" s="206" customFormat="1" ht="19" customHeight="1">
      <c r="A486" s="208"/>
      <c r="B486" s="209"/>
      <c r="C486" s="209"/>
      <c r="D486" s="209"/>
      <c r="E486" s="209"/>
      <c r="F486" s="210"/>
      <c r="G486" s="220" t="str">
        <f t="shared" si="28"/>
        <v/>
      </c>
      <c r="H486" s="220"/>
      <c r="I486" s="220" t="str">
        <f t="shared" si="29"/>
        <v/>
      </c>
      <c r="J486" s="217" t="str">
        <f t="shared" si="30"/>
        <v/>
      </c>
      <c r="K486" s="218" t="str">
        <f t="shared" si="31"/>
        <v/>
      </c>
    </row>
    <row r="487" spans="1:11" s="206" customFormat="1" ht="19" customHeight="1">
      <c r="A487" s="208"/>
      <c r="B487" s="209"/>
      <c r="C487" s="209"/>
      <c r="D487" s="209"/>
      <c r="E487" s="209"/>
      <c r="F487" s="210"/>
      <c r="G487" s="220" t="str">
        <f t="shared" si="28"/>
        <v/>
      </c>
      <c r="H487" s="220"/>
      <c r="I487" s="220" t="str">
        <f t="shared" si="29"/>
        <v/>
      </c>
      <c r="J487" s="217" t="str">
        <f t="shared" si="30"/>
        <v/>
      </c>
      <c r="K487" s="218" t="str">
        <f t="shared" si="31"/>
        <v/>
      </c>
    </row>
    <row r="488" spans="1:11" s="206" customFormat="1" ht="19" customHeight="1">
      <c r="A488" s="208"/>
      <c r="B488" s="209"/>
      <c r="C488" s="209"/>
      <c r="D488" s="209"/>
      <c r="E488" s="209"/>
      <c r="F488" s="210"/>
      <c r="G488" s="220" t="str">
        <f t="shared" si="28"/>
        <v/>
      </c>
      <c r="H488" s="220"/>
      <c r="I488" s="220" t="str">
        <f t="shared" si="29"/>
        <v/>
      </c>
      <c r="J488" s="217" t="str">
        <f t="shared" si="30"/>
        <v/>
      </c>
      <c r="K488" s="218" t="str">
        <f t="shared" si="31"/>
        <v/>
      </c>
    </row>
    <row r="489" spans="1:11" s="206" customFormat="1" ht="19" customHeight="1">
      <c r="A489" s="208"/>
      <c r="B489" s="209"/>
      <c r="C489" s="209"/>
      <c r="D489" s="209"/>
      <c r="E489" s="209"/>
      <c r="F489" s="210"/>
      <c r="G489" s="220" t="str">
        <f t="shared" si="28"/>
        <v/>
      </c>
      <c r="H489" s="220"/>
      <c r="I489" s="220" t="str">
        <f t="shared" si="29"/>
        <v/>
      </c>
      <c r="J489" s="217" t="str">
        <f t="shared" si="30"/>
        <v/>
      </c>
      <c r="K489" s="218" t="str">
        <f t="shared" si="31"/>
        <v/>
      </c>
    </row>
    <row r="490" spans="1:11" s="206" customFormat="1" ht="19" customHeight="1">
      <c r="A490" s="208"/>
      <c r="B490" s="209"/>
      <c r="C490" s="209"/>
      <c r="D490" s="209"/>
      <c r="E490" s="209"/>
      <c r="F490" s="210"/>
      <c r="G490" s="220" t="str">
        <f t="shared" si="28"/>
        <v/>
      </c>
      <c r="H490" s="220"/>
      <c r="I490" s="220" t="str">
        <f t="shared" si="29"/>
        <v/>
      </c>
      <c r="J490" s="217" t="str">
        <f t="shared" si="30"/>
        <v/>
      </c>
      <c r="K490" s="218" t="str">
        <f t="shared" si="31"/>
        <v/>
      </c>
    </row>
    <row r="491" spans="1:11" s="206" customFormat="1" ht="19" customHeight="1">
      <c r="A491" s="208"/>
      <c r="B491" s="209"/>
      <c r="C491" s="209"/>
      <c r="D491" s="209"/>
      <c r="E491" s="209"/>
      <c r="F491" s="210"/>
      <c r="G491" s="220" t="str">
        <f t="shared" si="28"/>
        <v/>
      </c>
      <c r="H491" s="220"/>
      <c r="I491" s="220" t="str">
        <f t="shared" si="29"/>
        <v/>
      </c>
      <c r="J491" s="217" t="str">
        <f t="shared" si="30"/>
        <v/>
      </c>
      <c r="K491" s="218" t="str">
        <f t="shared" si="31"/>
        <v/>
      </c>
    </row>
    <row r="492" spans="1:11" s="206" customFormat="1" ht="19" customHeight="1">
      <c r="A492" s="208"/>
      <c r="B492" s="209"/>
      <c r="C492" s="209"/>
      <c r="D492" s="209"/>
      <c r="E492" s="209"/>
      <c r="F492" s="210"/>
      <c r="G492" s="220" t="str">
        <f t="shared" si="28"/>
        <v/>
      </c>
      <c r="H492" s="220"/>
      <c r="I492" s="220" t="str">
        <f t="shared" si="29"/>
        <v/>
      </c>
      <c r="J492" s="217" t="str">
        <f t="shared" si="30"/>
        <v/>
      </c>
      <c r="K492" s="218" t="str">
        <f t="shared" si="31"/>
        <v/>
      </c>
    </row>
    <row r="493" spans="1:11" s="206" customFormat="1" ht="19" customHeight="1">
      <c r="A493" s="208"/>
      <c r="B493" s="209"/>
      <c r="C493" s="209"/>
      <c r="D493" s="209"/>
      <c r="E493" s="209"/>
      <c r="F493" s="210"/>
      <c r="G493" s="220" t="str">
        <f t="shared" si="28"/>
        <v/>
      </c>
      <c r="H493" s="220"/>
      <c r="I493" s="220" t="str">
        <f t="shared" si="29"/>
        <v/>
      </c>
      <c r="J493" s="217" t="str">
        <f t="shared" si="30"/>
        <v/>
      </c>
      <c r="K493" s="218" t="str">
        <f t="shared" si="31"/>
        <v/>
      </c>
    </row>
    <row r="494" spans="1:11" s="206" customFormat="1" ht="19" customHeight="1">
      <c r="A494" s="208"/>
      <c r="B494" s="209"/>
      <c r="C494" s="209"/>
      <c r="D494" s="209"/>
      <c r="E494" s="209"/>
      <c r="F494" s="210"/>
      <c r="G494" s="220" t="str">
        <f t="shared" si="28"/>
        <v/>
      </c>
      <c r="H494" s="220"/>
      <c r="I494" s="220" t="str">
        <f t="shared" si="29"/>
        <v/>
      </c>
      <c r="J494" s="217" t="str">
        <f t="shared" si="30"/>
        <v/>
      </c>
      <c r="K494" s="218" t="str">
        <f t="shared" si="31"/>
        <v/>
      </c>
    </row>
    <row r="495" spans="1:11" s="206" customFormat="1" ht="19" customHeight="1">
      <c r="A495" s="208"/>
      <c r="B495" s="209"/>
      <c r="C495" s="209"/>
      <c r="D495" s="209"/>
      <c r="E495" s="209"/>
      <c r="F495" s="210"/>
      <c r="G495" s="220" t="str">
        <f t="shared" si="28"/>
        <v/>
      </c>
      <c r="H495" s="220"/>
      <c r="I495" s="220" t="str">
        <f t="shared" si="29"/>
        <v/>
      </c>
      <c r="J495" s="217" t="str">
        <f t="shared" si="30"/>
        <v/>
      </c>
      <c r="K495" s="218" t="str">
        <f t="shared" si="31"/>
        <v/>
      </c>
    </row>
    <row r="496" spans="1:11" s="206" customFormat="1" ht="19" customHeight="1">
      <c r="A496" s="208"/>
      <c r="B496" s="209"/>
      <c r="C496" s="209"/>
      <c r="D496" s="209"/>
      <c r="E496" s="209"/>
      <c r="F496" s="210"/>
      <c r="G496" s="220" t="str">
        <f t="shared" si="28"/>
        <v/>
      </c>
      <c r="H496" s="220"/>
      <c r="I496" s="220" t="str">
        <f t="shared" si="29"/>
        <v/>
      </c>
      <c r="J496" s="217" t="str">
        <f t="shared" si="30"/>
        <v/>
      </c>
      <c r="K496" s="218" t="str">
        <f t="shared" si="31"/>
        <v/>
      </c>
    </row>
    <row r="497" spans="1:11" s="206" customFormat="1" ht="19" customHeight="1">
      <c r="A497" s="208"/>
      <c r="B497" s="209"/>
      <c r="C497" s="209"/>
      <c r="D497" s="209"/>
      <c r="E497" s="209"/>
      <c r="F497" s="210"/>
      <c r="G497" s="220" t="str">
        <f t="shared" si="28"/>
        <v/>
      </c>
      <c r="H497" s="220"/>
      <c r="I497" s="220" t="str">
        <f t="shared" si="29"/>
        <v/>
      </c>
      <c r="J497" s="217" t="str">
        <f t="shared" si="30"/>
        <v/>
      </c>
      <c r="K497" s="218" t="str">
        <f t="shared" si="31"/>
        <v/>
      </c>
    </row>
    <row r="498" spans="1:11" s="206" customFormat="1" ht="19" customHeight="1">
      <c r="A498" s="208"/>
      <c r="B498" s="209"/>
      <c r="C498" s="209"/>
      <c r="D498" s="209"/>
      <c r="E498" s="209"/>
      <c r="F498" s="210"/>
      <c r="G498" s="220" t="str">
        <f t="shared" si="28"/>
        <v/>
      </c>
      <c r="H498" s="220"/>
      <c r="I498" s="220" t="str">
        <f t="shared" si="29"/>
        <v/>
      </c>
      <c r="J498" s="217" t="str">
        <f t="shared" si="30"/>
        <v/>
      </c>
      <c r="K498" s="218" t="str">
        <f t="shared" si="31"/>
        <v/>
      </c>
    </row>
    <row r="499" spans="1:11" s="206" customFormat="1" ht="19" customHeight="1">
      <c r="A499" s="208"/>
      <c r="B499" s="209"/>
      <c r="C499" s="209"/>
      <c r="D499" s="209"/>
      <c r="E499" s="209"/>
      <c r="F499" s="210"/>
      <c r="G499" s="220" t="str">
        <f t="shared" si="28"/>
        <v/>
      </c>
      <c r="H499" s="220"/>
      <c r="I499" s="220" t="str">
        <f t="shared" si="29"/>
        <v/>
      </c>
      <c r="J499" s="217" t="str">
        <f t="shared" si="30"/>
        <v/>
      </c>
      <c r="K499" s="218" t="str">
        <f t="shared" si="31"/>
        <v/>
      </c>
    </row>
    <row r="500" spans="1:11" s="206" customFormat="1" ht="19" customHeight="1">
      <c r="A500" s="208"/>
      <c r="B500" s="209"/>
      <c r="C500" s="209"/>
      <c r="D500" s="209"/>
      <c r="E500" s="209"/>
      <c r="F500" s="210"/>
      <c r="G500" s="220" t="str">
        <f t="shared" si="28"/>
        <v/>
      </c>
      <c r="H500" s="220"/>
      <c r="I500" s="220" t="str">
        <f t="shared" si="29"/>
        <v/>
      </c>
      <c r="J500" s="217" t="str">
        <f t="shared" si="30"/>
        <v/>
      </c>
      <c r="K500" s="218" t="str">
        <f t="shared" si="31"/>
        <v/>
      </c>
    </row>
    <row r="501" spans="1:11" s="206" customFormat="1" ht="19" customHeight="1">
      <c r="A501" s="208"/>
      <c r="B501" s="209"/>
      <c r="C501" s="209"/>
      <c r="D501" s="209"/>
      <c r="E501" s="209"/>
      <c r="F501" s="210"/>
      <c r="G501" s="220" t="str">
        <f t="shared" si="28"/>
        <v/>
      </c>
      <c r="H501" s="220"/>
      <c r="I501" s="220" t="str">
        <f t="shared" si="29"/>
        <v/>
      </c>
      <c r="J501" s="217" t="str">
        <f t="shared" si="30"/>
        <v/>
      </c>
      <c r="K501" s="218" t="str">
        <f t="shared" si="31"/>
        <v/>
      </c>
    </row>
    <row r="502" spans="1:11" s="206" customFormat="1" ht="19" customHeight="1">
      <c r="A502" s="208"/>
      <c r="B502" s="209"/>
      <c r="C502" s="209"/>
      <c r="D502" s="209"/>
      <c r="E502" s="209"/>
      <c r="F502" s="210"/>
      <c r="G502" s="220" t="str">
        <f t="shared" si="28"/>
        <v/>
      </c>
      <c r="H502" s="220"/>
      <c r="I502" s="220" t="str">
        <f t="shared" si="29"/>
        <v/>
      </c>
      <c r="J502" s="217" t="str">
        <f t="shared" si="30"/>
        <v/>
      </c>
      <c r="K502" s="218" t="str">
        <f t="shared" si="31"/>
        <v/>
      </c>
    </row>
    <row r="503" spans="1:11" s="206" customFormat="1" ht="19" customHeight="1">
      <c r="A503" s="208"/>
      <c r="B503" s="209"/>
      <c r="C503" s="209"/>
      <c r="D503" s="209"/>
      <c r="E503" s="209"/>
      <c r="F503" s="210"/>
      <c r="G503" s="220" t="str">
        <f t="shared" si="28"/>
        <v/>
      </c>
      <c r="H503" s="220"/>
      <c r="I503" s="220" t="str">
        <f t="shared" si="29"/>
        <v/>
      </c>
      <c r="J503" s="217" t="str">
        <f t="shared" si="30"/>
        <v/>
      </c>
      <c r="K503" s="218" t="str">
        <f t="shared" si="31"/>
        <v/>
      </c>
    </row>
    <row r="504" spans="1:11" s="206" customFormat="1" ht="19" customHeight="1">
      <c r="A504" s="208"/>
      <c r="B504" s="209"/>
      <c r="C504" s="209"/>
      <c r="D504" s="209"/>
      <c r="E504" s="209"/>
      <c r="F504" s="210"/>
      <c r="G504" s="220" t="str">
        <f t="shared" si="28"/>
        <v/>
      </c>
      <c r="H504" s="220"/>
      <c r="I504" s="220" t="str">
        <f t="shared" si="29"/>
        <v/>
      </c>
      <c r="J504" s="217" t="str">
        <f t="shared" si="30"/>
        <v/>
      </c>
      <c r="K504" s="218" t="str">
        <f t="shared" si="31"/>
        <v/>
      </c>
    </row>
    <row r="505" spans="1:11" s="206" customFormat="1" ht="19" customHeight="1">
      <c r="A505" s="208"/>
      <c r="B505" s="209"/>
      <c r="C505" s="209"/>
      <c r="D505" s="209"/>
      <c r="E505" s="209"/>
      <c r="F505" s="210"/>
      <c r="G505" s="220" t="str">
        <f t="shared" si="28"/>
        <v/>
      </c>
      <c r="H505" s="220"/>
      <c r="I505" s="220" t="str">
        <f t="shared" si="29"/>
        <v/>
      </c>
      <c r="J505" s="217" t="str">
        <f t="shared" si="30"/>
        <v/>
      </c>
      <c r="K505" s="218" t="str">
        <f t="shared" si="31"/>
        <v/>
      </c>
    </row>
    <row r="506" spans="1:11" s="206" customFormat="1" ht="19" customHeight="1">
      <c r="A506" s="208"/>
      <c r="B506" s="209"/>
      <c r="C506" s="209"/>
      <c r="D506" s="209"/>
      <c r="E506" s="209"/>
      <c r="F506" s="210"/>
      <c r="G506" s="220" t="str">
        <f t="shared" si="28"/>
        <v/>
      </c>
      <c r="H506" s="220"/>
      <c r="I506" s="220" t="str">
        <f t="shared" si="29"/>
        <v/>
      </c>
      <c r="J506" s="217" t="str">
        <f t="shared" si="30"/>
        <v/>
      </c>
      <c r="K506" s="218" t="str">
        <f t="shared" si="31"/>
        <v/>
      </c>
    </row>
    <row r="507" spans="1:11" s="206" customFormat="1" ht="19" customHeight="1">
      <c r="A507" s="208"/>
      <c r="B507" s="209"/>
      <c r="C507" s="209"/>
      <c r="D507" s="209"/>
      <c r="E507" s="209"/>
      <c r="F507" s="210"/>
      <c r="G507" s="220" t="str">
        <f t="shared" si="28"/>
        <v/>
      </c>
      <c r="H507" s="220"/>
      <c r="I507" s="220" t="str">
        <f t="shared" si="29"/>
        <v/>
      </c>
      <c r="J507" s="217" t="str">
        <f t="shared" si="30"/>
        <v/>
      </c>
      <c r="K507" s="218" t="str">
        <f t="shared" si="31"/>
        <v/>
      </c>
    </row>
    <row r="508" spans="1:11" s="206" customFormat="1" ht="19" customHeight="1">
      <c r="A508" s="208"/>
      <c r="B508" s="209"/>
      <c r="C508" s="209"/>
      <c r="D508" s="209"/>
      <c r="E508" s="209"/>
      <c r="F508" s="210"/>
      <c r="G508" s="220" t="str">
        <f t="shared" si="28"/>
        <v/>
      </c>
      <c r="H508" s="220"/>
      <c r="I508" s="220" t="str">
        <f t="shared" si="29"/>
        <v/>
      </c>
      <c r="J508" s="217" t="str">
        <f t="shared" si="30"/>
        <v/>
      </c>
      <c r="K508" s="218" t="str">
        <f t="shared" si="31"/>
        <v/>
      </c>
    </row>
    <row r="509" spans="1:11" s="206" customFormat="1" ht="19" customHeight="1">
      <c r="A509" s="208"/>
      <c r="B509" s="209"/>
      <c r="C509" s="209"/>
      <c r="D509" s="209"/>
      <c r="E509" s="209"/>
      <c r="F509" s="210"/>
      <c r="G509" s="220" t="str">
        <f t="shared" si="28"/>
        <v/>
      </c>
      <c r="H509" s="220"/>
      <c r="I509" s="220" t="str">
        <f t="shared" si="29"/>
        <v/>
      </c>
      <c r="J509" s="217" t="str">
        <f t="shared" si="30"/>
        <v/>
      </c>
      <c r="K509" s="218" t="str">
        <f t="shared" si="31"/>
        <v/>
      </c>
    </row>
    <row r="510" spans="1:11" s="206" customFormat="1" ht="19" customHeight="1">
      <c r="A510" s="208"/>
      <c r="B510" s="209"/>
      <c r="C510" s="209"/>
      <c r="D510" s="209"/>
      <c r="E510" s="209"/>
      <c r="F510" s="210"/>
      <c r="G510" s="220" t="str">
        <f t="shared" si="28"/>
        <v/>
      </c>
      <c r="H510" s="220"/>
      <c r="I510" s="220" t="str">
        <f t="shared" si="29"/>
        <v/>
      </c>
      <c r="J510" s="217" t="str">
        <f t="shared" si="30"/>
        <v/>
      </c>
      <c r="K510" s="218" t="str">
        <f t="shared" si="31"/>
        <v/>
      </c>
    </row>
    <row r="511" spans="1:11" s="206" customFormat="1" ht="19" customHeight="1">
      <c r="A511" s="208"/>
      <c r="B511" s="209"/>
      <c r="C511" s="209"/>
      <c r="D511" s="209"/>
      <c r="E511" s="209"/>
      <c r="F511" s="210"/>
      <c r="G511" s="220" t="str">
        <f t="shared" si="28"/>
        <v/>
      </c>
      <c r="H511" s="220"/>
      <c r="I511" s="220" t="str">
        <f t="shared" si="29"/>
        <v/>
      </c>
      <c r="J511" s="217" t="str">
        <f t="shared" si="30"/>
        <v/>
      </c>
      <c r="K511" s="218" t="str">
        <f t="shared" si="31"/>
        <v/>
      </c>
    </row>
    <row r="512" spans="1:11" s="206" customFormat="1" ht="19" customHeight="1">
      <c r="A512" s="208"/>
      <c r="B512" s="209"/>
      <c r="C512" s="209"/>
      <c r="D512" s="209"/>
      <c r="E512" s="209"/>
      <c r="F512" s="210"/>
      <c r="G512" s="220" t="str">
        <f t="shared" si="28"/>
        <v/>
      </c>
      <c r="H512" s="220"/>
      <c r="I512" s="220" t="str">
        <f t="shared" si="29"/>
        <v/>
      </c>
      <c r="J512" s="217" t="str">
        <f t="shared" si="30"/>
        <v/>
      </c>
      <c r="K512" s="218" t="str">
        <f t="shared" si="31"/>
        <v/>
      </c>
    </row>
    <row r="513" spans="1:11" s="206" customFormat="1" ht="19" customHeight="1">
      <c r="A513" s="208"/>
      <c r="B513" s="209"/>
      <c r="C513" s="209"/>
      <c r="D513" s="209"/>
      <c r="E513" s="209"/>
      <c r="F513" s="210"/>
      <c r="G513" s="220" t="str">
        <f t="shared" si="28"/>
        <v/>
      </c>
      <c r="H513" s="220"/>
      <c r="I513" s="220" t="str">
        <f t="shared" si="29"/>
        <v/>
      </c>
      <c r="J513" s="217" t="str">
        <f t="shared" si="30"/>
        <v/>
      </c>
      <c r="K513" s="218" t="str">
        <f t="shared" si="31"/>
        <v/>
      </c>
    </row>
    <row r="514" spans="1:11" s="206" customFormat="1" ht="19" customHeight="1">
      <c r="A514" s="208"/>
      <c r="B514" s="209"/>
      <c r="C514" s="209"/>
      <c r="D514" s="209"/>
      <c r="E514" s="209"/>
      <c r="F514" s="210"/>
      <c r="G514" s="220" t="str">
        <f t="shared" si="28"/>
        <v/>
      </c>
      <c r="H514" s="220"/>
      <c r="I514" s="220" t="str">
        <f t="shared" si="29"/>
        <v/>
      </c>
      <c r="J514" s="217" t="str">
        <f t="shared" si="30"/>
        <v/>
      </c>
      <c r="K514" s="218" t="str">
        <f t="shared" si="31"/>
        <v/>
      </c>
    </row>
    <row r="515" spans="1:11" s="206" customFormat="1" ht="19" customHeight="1">
      <c r="A515" s="208"/>
      <c r="B515" s="209"/>
      <c r="C515" s="209"/>
      <c r="D515" s="209"/>
      <c r="E515" s="209"/>
      <c r="F515" s="210"/>
      <c r="G515" s="220" t="str">
        <f t="shared" si="28"/>
        <v/>
      </c>
      <c r="H515" s="220"/>
      <c r="I515" s="220" t="str">
        <f t="shared" si="29"/>
        <v/>
      </c>
      <c r="J515" s="217" t="str">
        <f t="shared" si="30"/>
        <v/>
      </c>
      <c r="K515" s="218" t="str">
        <f t="shared" si="31"/>
        <v/>
      </c>
    </row>
    <row r="516" spans="1:11" s="206" customFormat="1" ht="19" customHeight="1">
      <c r="A516" s="208"/>
      <c r="B516" s="209"/>
      <c r="C516" s="209"/>
      <c r="D516" s="209"/>
      <c r="E516" s="209"/>
      <c r="F516" s="210"/>
      <c r="G516" s="220" t="str">
        <f t="shared" si="28"/>
        <v/>
      </c>
      <c r="H516" s="220"/>
      <c r="I516" s="220" t="str">
        <f t="shared" si="29"/>
        <v/>
      </c>
      <c r="J516" s="217" t="str">
        <f t="shared" si="30"/>
        <v/>
      </c>
      <c r="K516" s="218" t="str">
        <f t="shared" si="31"/>
        <v/>
      </c>
    </row>
    <row r="517" spans="1:11" s="206" customFormat="1" ht="19" customHeight="1">
      <c r="A517" s="208"/>
      <c r="B517" s="209"/>
      <c r="C517" s="209"/>
      <c r="D517" s="209"/>
      <c r="E517" s="209"/>
      <c r="F517" s="210"/>
      <c r="G517" s="220" t="str">
        <f t="shared" si="28"/>
        <v/>
      </c>
      <c r="H517" s="220"/>
      <c r="I517" s="220" t="str">
        <f t="shared" si="29"/>
        <v/>
      </c>
      <c r="J517" s="217" t="str">
        <f t="shared" si="30"/>
        <v/>
      </c>
      <c r="K517" s="218" t="str">
        <f t="shared" si="31"/>
        <v/>
      </c>
    </row>
    <row r="518" spans="1:11" s="206" customFormat="1" ht="19" customHeight="1">
      <c r="A518" s="208"/>
      <c r="B518" s="209"/>
      <c r="C518" s="209"/>
      <c r="D518" s="209"/>
      <c r="E518" s="209"/>
      <c r="F518" s="210"/>
      <c r="G518" s="220" t="str">
        <f t="shared" si="28"/>
        <v/>
      </c>
      <c r="H518" s="220"/>
      <c r="I518" s="220" t="str">
        <f t="shared" si="29"/>
        <v/>
      </c>
      <c r="J518" s="217" t="str">
        <f t="shared" si="30"/>
        <v/>
      </c>
      <c r="K518" s="218" t="str">
        <f t="shared" si="31"/>
        <v/>
      </c>
    </row>
    <row r="519" spans="1:11" s="206" customFormat="1" ht="19" customHeight="1">
      <c r="A519" s="208"/>
      <c r="B519" s="209"/>
      <c r="C519" s="209"/>
      <c r="D519" s="209"/>
      <c r="E519" s="209"/>
      <c r="F519" s="210"/>
      <c r="G519" s="220" t="str">
        <f t="shared" si="28"/>
        <v/>
      </c>
      <c r="H519" s="220"/>
      <c r="I519" s="220" t="str">
        <f t="shared" si="29"/>
        <v/>
      </c>
      <c r="J519" s="217" t="str">
        <f t="shared" si="30"/>
        <v/>
      </c>
      <c r="K519" s="218" t="str">
        <f t="shared" si="31"/>
        <v/>
      </c>
    </row>
    <row r="520" spans="1:11" s="206" customFormat="1" ht="19" customHeight="1">
      <c r="A520" s="208"/>
      <c r="B520" s="209"/>
      <c r="C520" s="209"/>
      <c r="D520" s="209"/>
      <c r="E520" s="209"/>
      <c r="F520" s="210"/>
      <c r="G520" s="220" t="str">
        <f t="shared" si="28"/>
        <v/>
      </c>
      <c r="H520" s="220"/>
      <c r="I520" s="220" t="str">
        <f t="shared" si="29"/>
        <v/>
      </c>
      <c r="J520" s="217" t="str">
        <f t="shared" si="30"/>
        <v/>
      </c>
      <c r="K520" s="218" t="str">
        <f t="shared" si="31"/>
        <v/>
      </c>
    </row>
    <row r="521" spans="1:11" s="206" customFormat="1" ht="19" customHeight="1">
      <c r="A521" s="208"/>
      <c r="B521" s="209"/>
      <c r="C521" s="209"/>
      <c r="D521" s="209"/>
      <c r="E521" s="209"/>
      <c r="F521" s="210"/>
      <c r="G521" s="220" t="str">
        <f t="shared" si="28"/>
        <v/>
      </c>
      <c r="H521" s="220"/>
      <c r="I521" s="220" t="str">
        <f t="shared" si="29"/>
        <v/>
      </c>
      <c r="J521" s="217" t="str">
        <f t="shared" si="30"/>
        <v/>
      </c>
      <c r="K521" s="218" t="str">
        <f t="shared" si="31"/>
        <v/>
      </c>
    </row>
    <row r="522" spans="1:11" s="206" customFormat="1" ht="19" customHeight="1">
      <c r="A522" s="208"/>
      <c r="B522" s="209"/>
      <c r="C522" s="209"/>
      <c r="D522" s="209"/>
      <c r="E522" s="209"/>
      <c r="F522" s="210"/>
      <c r="G522" s="220" t="str">
        <f t="shared" si="28"/>
        <v/>
      </c>
      <c r="H522" s="220"/>
      <c r="I522" s="220" t="str">
        <f t="shared" si="29"/>
        <v/>
      </c>
      <c r="J522" s="217" t="str">
        <f t="shared" si="30"/>
        <v/>
      </c>
      <c r="K522" s="218" t="str">
        <f t="shared" si="31"/>
        <v/>
      </c>
    </row>
    <row r="523" spans="1:11" s="206" customFormat="1" ht="19" customHeight="1">
      <c r="A523" s="208"/>
      <c r="B523" s="209"/>
      <c r="C523" s="209"/>
      <c r="D523" s="209"/>
      <c r="E523" s="209"/>
      <c r="F523" s="210"/>
      <c r="G523" s="220" t="str">
        <f t="shared" si="28"/>
        <v/>
      </c>
      <c r="H523" s="220"/>
      <c r="I523" s="220" t="str">
        <f t="shared" si="29"/>
        <v/>
      </c>
      <c r="J523" s="217" t="str">
        <f t="shared" si="30"/>
        <v/>
      </c>
      <c r="K523" s="218" t="str">
        <f t="shared" si="31"/>
        <v/>
      </c>
    </row>
    <row r="524" spans="1:11" s="206" customFormat="1" ht="19" customHeight="1">
      <c r="A524" s="208"/>
      <c r="B524" s="209"/>
      <c r="C524" s="209"/>
      <c r="D524" s="209"/>
      <c r="E524" s="209"/>
      <c r="F524" s="210"/>
      <c r="G524" s="220" t="str">
        <f t="shared" ref="G524:G587" si="32">IF($E524="","",$H524*(1-$B$6))</f>
        <v/>
      </c>
      <c r="H524" s="220"/>
      <c r="I524" s="220" t="str">
        <f t="shared" ref="I524:I587" si="33">IF($E524="","",$H524*(1+$B$6))</f>
        <v/>
      </c>
      <c r="J524" s="217" t="str">
        <f t="shared" ref="J524:J587" si="34">IF($E524="","",IF($F524&lt;$G524, "Debajo de banda", IF($F524&gt;$I524, "Encima de banda", "Dentro de banda")))</f>
        <v/>
      </c>
      <c r="K524" s="218" t="str">
        <f t="shared" ref="K524:K587" si="35">IFERROR(IF($E524="","",$F524/$H524),"")</f>
        <v/>
      </c>
    </row>
    <row r="525" spans="1:11" s="206" customFormat="1" ht="19" customHeight="1">
      <c r="A525" s="208"/>
      <c r="B525" s="209"/>
      <c r="C525" s="209"/>
      <c r="D525" s="209"/>
      <c r="E525" s="209"/>
      <c r="F525" s="210"/>
      <c r="G525" s="220" t="str">
        <f t="shared" si="32"/>
        <v/>
      </c>
      <c r="H525" s="220"/>
      <c r="I525" s="220" t="str">
        <f t="shared" si="33"/>
        <v/>
      </c>
      <c r="J525" s="217" t="str">
        <f t="shared" si="34"/>
        <v/>
      </c>
      <c r="K525" s="218" t="str">
        <f t="shared" si="35"/>
        <v/>
      </c>
    </row>
    <row r="526" spans="1:11" s="206" customFormat="1" ht="19" customHeight="1">
      <c r="A526" s="208"/>
      <c r="B526" s="209"/>
      <c r="C526" s="209"/>
      <c r="D526" s="209"/>
      <c r="E526" s="209"/>
      <c r="F526" s="210"/>
      <c r="G526" s="220" t="str">
        <f t="shared" si="32"/>
        <v/>
      </c>
      <c r="H526" s="220"/>
      <c r="I526" s="220" t="str">
        <f t="shared" si="33"/>
        <v/>
      </c>
      <c r="J526" s="217" t="str">
        <f t="shared" si="34"/>
        <v/>
      </c>
      <c r="K526" s="218" t="str">
        <f t="shared" si="35"/>
        <v/>
      </c>
    </row>
    <row r="527" spans="1:11" s="206" customFormat="1" ht="19" customHeight="1">
      <c r="A527" s="208"/>
      <c r="B527" s="209"/>
      <c r="C527" s="209"/>
      <c r="D527" s="209"/>
      <c r="E527" s="209"/>
      <c r="F527" s="210"/>
      <c r="G527" s="220" t="str">
        <f t="shared" si="32"/>
        <v/>
      </c>
      <c r="H527" s="220"/>
      <c r="I527" s="220" t="str">
        <f t="shared" si="33"/>
        <v/>
      </c>
      <c r="J527" s="217" t="str">
        <f t="shared" si="34"/>
        <v/>
      </c>
      <c r="K527" s="218" t="str">
        <f t="shared" si="35"/>
        <v/>
      </c>
    </row>
    <row r="528" spans="1:11" s="206" customFormat="1" ht="19" customHeight="1">
      <c r="A528" s="208"/>
      <c r="B528" s="209"/>
      <c r="C528" s="209"/>
      <c r="D528" s="209"/>
      <c r="E528" s="209"/>
      <c r="F528" s="210"/>
      <c r="G528" s="220" t="str">
        <f t="shared" si="32"/>
        <v/>
      </c>
      <c r="H528" s="220"/>
      <c r="I528" s="220" t="str">
        <f t="shared" si="33"/>
        <v/>
      </c>
      <c r="J528" s="217" t="str">
        <f t="shared" si="34"/>
        <v/>
      </c>
      <c r="K528" s="218" t="str">
        <f t="shared" si="35"/>
        <v/>
      </c>
    </row>
    <row r="529" spans="1:11" s="206" customFormat="1" ht="19" customHeight="1">
      <c r="A529" s="208"/>
      <c r="B529" s="209"/>
      <c r="C529" s="209"/>
      <c r="D529" s="209"/>
      <c r="E529" s="209"/>
      <c r="F529" s="210"/>
      <c r="G529" s="220" t="str">
        <f t="shared" si="32"/>
        <v/>
      </c>
      <c r="H529" s="220"/>
      <c r="I529" s="220" t="str">
        <f t="shared" si="33"/>
        <v/>
      </c>
      <c r="J529" s="217" t="str">
        <f t="shared" si="34"/>
        <v/>
      </c>
      <c r="K529" s="218" t="str">
        <f t="shared" si="35"/>
        <v/>
      </c>
    </row>
    <row r="530" spans="1:11" s="206" customFormat="1" ht="19" customHeight="1">
      <c r="A530" s="208"/>
      <c r="B530" s="209"/>
      <c r="C530" s="209"/>
      <c r="D530" s="209"/>
      <c r="E530" s="209"/>
      <c r="F530" s="210"/>
      <c r="G530" s="220" t="str">
        <f t="shared" si="32"/>
        <v/>
      </c>
      <c r="H530" s="220"/>
      <c r="I530" s="220" t="str">
        <f t="shared" si="33"/>
        <v/>
      </c>
      <c r="J530" s="217" t="str">
        <f t="shared" si="34"/>
        <v/>
      </c>
      <c r="K530" s="218" t="str">
        <f t="shared" si="35"/>
        <v/>
      </c>
    </row>
    <row r="531" spans="1:11" s="206" customFormat="1" ht="19" customHeight="1">
      <c r="A531" s="208"/>
      <c r="B531" s="209"/>
      <c r="C531" s="209"/>
      <c r="D531" s="209"/>
      <c r="E531" s="209"/>
      <c r="F531" s="210"/>
      <c r="G531" s="220" t="str">
        <f t="shared" si="32"/>
        <v/>
      </c>
      <c r="H531" s="220"/>
      <c r="I531" s="220" t="str">
        <f t="shared" si="33"/>
        <v/>
      </c>
      <c r="J531" s="217" t="str">
        <f t="shared" si="34"/>
        <v/>
      </c>
      <c r="K531" s="218" t="str">
        <f t="shared" si="35"/>
        <v/>
      </c>
    </row>
    <row r="532" spans="1:11" s="206" customFormat="1" ht="19" customHeight="1">
      <c r="A532" s="208"/>
      <c r="B532" s="209"/>
      <c r="C532" s="209"/>
      <c r="D532" s="209"/>
      <c r="E532" s="209"/>
      <c r="F532" s="210"/>
      <c r="G532" s="220" t="str">
        <f t="shared" si="32"/>
        <v/>
      </c>
      <c r="H532" s="220"/>
      <c r="I532" s="220" t="str">
        <f t="shared" si="33"/>
        <v/>
      </c>
      <c r="J532" s="217" t="str">
        <f t="shared" si="34"/>
        <v/>
      </c>
      <c r="K532" s="218" t="str">
        <f t="shared" si="35"/>
        <v/>
      </c>
    </row>
    <row r="533" spans="1:11" s="206" customFormat="1" ht="19" customHeight="1">
      <c r="A533" s="208"/>
      <c r="B533" s="209"/>
      <c r="C533" s="209"/>
      <c r="D533" s="209"/>
      <c r="E533" s="209"/>
      <c r="F533" s="210"/>
      <c r="G533" s="220" t="str">
        <f t="shared" si="32"/>
        <v/>
      </c>
      <c r="H533" s="220"/>
      <c r="I533" s="220" t="str">
        <f t="shared" si="33"/>
        <v/>
      </c>
      <c r="J533" s="217" t="str">
        <f t="shared" si="34"/>
        <v/>
      </c>
      <c r="K533" s="218" t="str">
        <f t="shared" si="35"/>
        <v/>
      </c>
    </row>
    <row r="534" spans="1:11" s="206" customFormat="1" ht="19" customHeight="1">
      <c r="A534" s="208"/>
      <c r="B534" s="209"/>
      <c r="C534" s="209"/>
      <c r="D534" s="209"/>
      <c r="E534" s="209"/>
      <c r="F534" s="210"/>
      <c r="G534" s="220" t="str">
        <f t="shared" si="32"/>
        <v/>
      </c>
      <c r="H534" s="220"/>
      <c r="I534" s="220" t="str">
        <f t="shared" si="33"/>
        <v/>
      </c>
      <c r="J534" s="217" t="str">
        <f t="shared" si="34"/>
        <v/>
      </c>
      <c r="K534" s="218" t="str">
        <f t="shared" si="35"/>
        <v/>
      </c>
    </row>
    <row r="535" spans="1:11" s="206" customFormat="1" ht="19" customHeight="1">
      <c r="A535" s="208"/>
      <c r="B535" s="209"/>
      <c r="C535" s="209"/>
      <c r="D535" s="209"/>
      <c r="E535" s="209"/>
      <c r="F535" s="210"/>
      <c r="G535" s="220" t="str">
        <f t="shared" si="32"/>
        <v/>
      </c>
      <c r="H535" s="220"/>
      <c r="I535" s="220" t="str">
        <f t="shared" si="33"/>
        <v/>
      </c>
      <c r="J535" s="217" t="str">
        <f t="shared" si="34"/>
        <v/>
      </c>
      <c r="K535" s="218" t="str">
        <f t="shared" si="35"/>
        <v/>
      </c>
    </row>
    <row r="536" spans="1:11" s="206" customFormat="1" ht="19" customHeight="1">
      <c r="A536" s="208"/>
      <c r="B536" s="209"/>
      <c r="C536" s="209"/>
      <c r="D536" s="209"/>
      <c r="E536" s="209"/>
      <c r="F536" s="210"/>
      <c r="G536" s="220" t="str">
        <f t="shared" si="32"/>
        <v/>
      </c>
      <c r="H536" s="220"/>
      <c r="I536" s="220" t="str">
        <f t="shared" si="33"/>
        <v/>
      </c>
      <c r="J536" s="217" t="str">
        <f t="shared" si="34"/>
        <v/>
      </c>
      <c r="K536" s="218" t="str">
        <f t="shared" si="35"/>
        <v/>
      </c>
    </row>
    <row r="537" spans="1:11" s="206" customFormat="1" ht="19" customHeight="1">
      <c r="A537" s="208"/>
      <c r="B537" s="209"/>
      <c r="C537" s="209"/>
      <c r="D537" s="209"/>
      <c r="E537" s="209"/>
      <c r="F537" s="210"/>
      <c r="G537" s="220" t="str">
        <f t="shared" si="32"/>
        <v/>
      </c>
      <c r="H537" s="220"/>
      <c r="I537" s="220" t="str">
        <f t="shared" si="33"/>
        <v/>
      </c>
      <c r="J537" s="217" t="str">
        <f t="shared" si="34"/>
        <v/>
      </c>
      <c r="K537" s="218" t="str">
        <f t="shared" si="35"/>
        <v/>
      </c>
    </row>
    <row r="538" spans="1:11" s="206" customFormat="1" ht="19" customHeight="1">
      <c r="A538" s="208"/>
      <c r="B538" s="209"/>
      <c r="C538" s="209"/>
      <c r="D538" s="209"/>
      <c r="E538" s="209"/>
      <c r="F538" s="210"/>
      <c r="G538" s="220" t="str">
        <f t="shared" si="32"/>
        <v/>
      </c>
      <c r="H538" s="220"/>
      <c r="I538" s="220" t="str">
        <f t="shared" si="33"/>
        <v/>
      </c>
      <c r="J538" s="217" t="str">
        <f t="shared" si="34"/>
        <v/>
      </c>
      <c r="K538" s="218" t="str">
        <f t="shared" si="35"/>
        <v/>
      </c>
    </row>
    <row r="539" spans="1:11" s="206" customFormat="1" ht="19" customHeight="1">
      <c r="A539" s="208"/>
      <c r="B539" s="209"/>
      <c r="C539" s="209"/>
      <c r="D539" s="209"/>
      <c r="E539" s="209"/>
      <c r="F539" s="210"/>
      <c r="G539" s="220" t="str">
        <f t="shared" si="32"/>
        <v/>
      </c>
      <c r="H539" s="220"/>
      <c r="I539" s="220" t="str">
        <f t="shared" si="33"/>
        <v/>
      </c>
      <c r="J539" s="217" t="str">
        <f t="shared" si="34"/>
        <v/>
      </c>
      <c r="K539" s="218" t="str">
        <f t="shared" si="35"/>
        <v/>
      </c>
    </row>
    <row r="540" spans="1:11" s="206" customFormat="1" ht="19" customHeight="1">
      <c r="A540" s="208"/>
      <c r="B540" s="209"/>
      <c r="C540" s="209"/>
      <c r="D540" s="209"/>
      <c r="E540" s="209"/>
      <c r="F540" s="210"/>
      <c r="G540" s="220" t="str">
        <f t="shared" si="32"/>
        <v/>
      </c>
      <c r="H540" s="220"/>
      <c r="I540" s="220" t="str">
        <f t="shared" si="33"/>
        <v/>
      </c>
      <c r="J540" s="217" t="str">
        <f t="shared" si="34"/>
        <v/>
      </c>
      <c r="K540" s="218" t="str">
        <f t="shared" si="35"/>
        <v/>
      </c>
    </row>
    <row r="541" spans="1:11" s="206" customFormat="1" ht="19" customHeight="1">
      <c r="A541" s="208"/>
      <c r="B541" s="209"/>
      <c r="C541" s="209"/>
      <c r="D541" s="209"/>
      <c r="E541" s="209"/>
      <c r="F541" s="210"/>
      <c r="G541" s="220" t="str">
        <f t="shared" si="32"/>
        <v/>
      </c>
      <c r="H541" s="220"/>
      <c r="I541" s="220" t="str">
        <f t="shared" si="33"/>
        <v/>
      </c>
      <c r="J541" s="217" t="str">
        <f t="shared" si="34"/>
        <v/>
      </c>
      <c r="K541" s="218" t="str">
        <f t="shared" si="35"/>
        <v/>
      </c>
    </row>
    <row r="542" spans="1:11" s="206" customFormat="1" ht="19" customHeight="1">
      <c r="A542" s="208"/>
      <c r="B542" s="209"/>
      <c r="C542" s="209"/>
      <c r="D542" s="209"/>
      <c r="E542" s="209"/>
      <c r="F542" s="210"/>
      <c r="G542" s="220" t="str">
        <f t="shared" si="32"/>
        <v/>
      </c>
      <c r="H542" s="220"/>
      <c r="I542" s="220" t="str">
        <f t="shared" si="33"/>
        <v/>
      </c>
      <c r="J542" s="217" t="str">
        <f t="shared" si="34"/>
        <v/>
      </c>
      <c r="K542" s="218" t="str">
        <f t="shared" si="35"/>
        <v/>
      </c>
    </row>
    <row r="543" spans="1:11" s="206" customFormat="1" ht="19" customHeight="1">
      <c r="A543" s="208"/>
      <c r="B543" s="209"/>
      <c r="C543" s="209"/>
      <c r="D543" s="209"/>
      <c r="E543" s="209"/>
      <c r="F543" s="210"/>
      <c r="G543" s="220" t="str">
        <f t="shared" si="32"/>
        <v/>
      </c>
      <c r="H543" s="220"/>
      <c r="I543" s="220" t="str">
        <f t="shared" si="33"/>
        <v/>
      </c>
      <c r="J543" s="217" t="str">
        <f t="shared" si="34"/>
        <v/>
      </c>
      <c r="K543" s="218" t="str">
        <f t="shared" si="35"/>
        <v/>
      </c>
    </row>
    <row r="544" spans="1:11" s="206" customFormat="1" ht="19" customHeight="1">
      <c r="A544" s="208"/>
      <c r="B544" s="209"/>
      <c r="C544" s="209"/>
      <c r="D544" s="209"/>
      <c r="E544" s="209"/>
      <c r="F544" s="210"/>
      <c r="G544" s="220" t="str">
        <f t="shared" si="32"/>
        <v/>
      </c>
      <c r="H544" s="220"/>
      <c r="I544" s="220" t="str">
        <f t="shared" si="33"/>
        <v/>
      </c>
      <c r="J544" s="217" t="str">
        <f t="shared" si="34"/>
        <v/>
      </c>
      <c r="K544" s="218" t="str">
        <f t="shared" si="35"/>
        <v/>
      </c>
    </row>
    <row r="545" spans="1:11" s="206" customFormat="1" ht="19" customHeight="1">
      <c r="A545" s="208"/>
      <c r="B545" s="209"/>
      <c r="C545" s="209"/>
      <c r="D545" s="209"/>
      <c r="E545" s="209"/>
      <c r="F545" s="210"/>
      <c r="G545" s="220" t="str">
        <f t="shared" si="32"/>
        <v/>
      </c>
      <c r="H545" s="220"/>
      <c r="I545" s="220" t="str">
        <f t="shared" si="33"/>
        <v/>
      </c>
      <c r="J545" s="217" t="str">
        <f t="shared" si="34"/>
        <v/>
      </c>
      <c r="K545" s="218" t="str">
        <f t="shared" si="35"/>
        <v/>
      </c>
    </row>
    <row r="546" spans="1:11" s="206" customFormat="1" ht="19" customHeight="1">
      <c r="A546" s="208"/>
      <c r="B546" s="209"/>
      <c r="C546" s="209"/>
      <c r="D546" s="209"/>
      <c r="E546" s="209"/>
      <c r="F546" s="210"/>
      <c r="G546" s="220" t="str">
        <f t="shared" si="32"/>
        <v/>
      </c>
      <c r="H546" s="220"/>
      <c r="I546" s="220" t="str">
        <f t="shared" si="33"/>
        <v/>
      </c>
      <c r="J546" s="217" t="str">
        <f t="shared" si="34"/>
        <v/>
      </c>
      <c r="K546" s="218" t="str">
        <f t="shared" si="35"/>
        <v/>
      </c>
    </row>
    <row r="547" spans="1:11" s="206" customFormat="1" ht="19" customHeight="1">
      <c r="A547" s="208"/>
      <c r="B547" s="209"/>
      <c r="C547" s="209"/>
      <c r="D547" s="209"/>
      <c r="E547" s="209"/>
      <c r="F547" s="210"/>
      <c r="G547" s="220" t="str">
        <f t="shared" si="32"/>
        <v/>
      </c>
      <c r="H547" s="220"/>
      <c r="I547" s="220" t="str">
        <f t="shared" si="33"/>
        <v/>
      </c>
      <c r="J547" s="217" t="str">
        <f t="shared" si="34"/>
        <v/>
      </c>
      <c r="K547" s="218" t="str">
        <f t="shared" si="35"/>
        <v/>
      </c>
    </row>
    <row r="548" spans="1:11" s="206" customFormat="1" ht="19" customHeight="1">
      <c r="A548" s="208"/>
      <c r="B548" s="209"/>
      <c r="C548" s="209"/>
      <c r="D548" s="209"/>
      <c r="E548" s="209"/>
      <c r="F548" s="210"/>
      <c r="G548" s="220" t="str">
        <f t="shared" si="32"/>
        <v/>
      </c>
      <c r="H548" s="220"/>
      <c r="I548" s="220" t="str">
        <f t="shared" si="33"/>
        <v/>
      </c>
      <c r="J548" s="217" t="str">
        <f t="shared" si="34"/>
        <v/>
      </c>
      <c r="K548" s="218" t="str">
        <f t="shared" si="35"/>
        <v/>
      </c>
    </row>
    <row r="549" spans="1:11" s="206" customFormat="1" ht="19" customHeight="1">
      <c r="A549" s="208"/>
      <c r="B549" s="209"/>
      <c r="C549" s="209"/>
      <c r="D549" s="209"/>
      <c r="E549" s="209"/>
      <c r="F549" s="210"/>
      <c r="G549" s="220" t="str">
        <f t="shared" si="32"/>
        <v/>
      </c>
      <c r="H549" s="220"/>
      <c r="I549" s="220" t="str">
        <f t="shared" si="33"/>
        <v/>
      </c>
      <c r="J549" s="217" t="str">
        <f t="shared" si="34"/>
        <v/>
      </c>
      <c r="K549" s="218" t="str">
        <f t="shared" si="35"/>
        <v/>
      </c>
    </row>
    <row r="550" spans="1:11" s="206" customFormat="1" ht="19" customHeight="1">
      <c r="A550" s="208"/>
      <c r="B550" s="209"/>
      <c r="C550" s="209"/>
      <c r="D550" s="209"/>
      <c r="E550" s="209"/>
      <c r="F550" s="210"/>
      <c r="G550" s="220" t="str">
        <f t="shared" si="32"/>
        <v/>
      </c>
      <c r="H550" s="220"/>
      <c r="I550" s="220" t="str">
        <f t="shared" si="33"/>
        <v/>
      </c>
      <c r="J550" s="217" t="str">
        <f t="shared" si="34"/>
        <v/>
      </c>
      <c r="K550" s="218" t="str">
        <f t="shared" si="35"/>
        <v/>
      </c>
    </row>
    <row r="551" spans="1:11" s="206" customFormat="1" ht="19" customHeight="1">
      <c r="A551" s="208"/>
      <c r="B551" s="209"/>
      <c r="C551" s="209"/>
      <c r="D551" s="209"/>
      <c r="E551" s="209"/>
      <c r="F551" s="210"/>
      <c r="G551" s="220" t="str">
        <f t="shared" si="32"/>
        <v/>
      </c>
      <c r="H551" s="220"/>
      <c r="I551" s="220" t="str">
        <f t="shared" si="33"/>
        <v/>
      </c>
      <c r="J551" s="217" t="str">
        <f t="shared" si="34"/>
        <v/>
      </c>
      <c r="K551" s="218" t="str">
        <f t="shared" si="35"/>
        <v/>
      </c>
    </row>
    <row r="552" spans="1:11" s="206" customFormat="1" ht="19" customHeight="1">
      <c r="A552" s="208"/>
      <c r="B552" s="209"/>
      <c r="C552" s="209"/>
      <c r="D552" s="209"/>
      <c r="E552" s="209"/>
      <c r="F552" s="210"/>
      <c r="G552" s="220" t="str">
        <f t="shared" si="32"/>
        <v/>
      </c>
      <c r="H552" s="220"/>
      <c r="I552" s="220" t="str">
        <f t="shared" si="33"/>
        <v/>
      </c>
      <c r="J552" s="217" t="str">
        <f t="shared" si="34"/>
        <v/>
      </c>
      <c r="K552" s="218" t="str">
        <f t="shared" si="35"/>
        <v/>
      </c>
    </row>
    <row r="553" spans="1:11" s="206" customFormat="1" ht="19" customHeight="1">
      <c r="A553" s="208"/>
      <c r="B553" s="209"/>
      <c r="C553" s="209"/>
      <c r="D553" s="209"/>
      <c r="E553" s="209"/>
      <c r="F553" s="210"/>
      <c r="G553" s="220" t="str">
        <f t="shared" si="32"/>
        <v/>
      </c>
      <c r="H553" s="220"/>
      <c r="I553" s="220" t="str">
        <f t="shared" si="33"/>
        <v/>
      </c>
      <c r="J553" s="217" t="str">
        <f t="shared" si="34"/>
        <v/>
      </c>
      <c r="K553" s="218" t="str">
        <f t="shared" si="35"/>
        <v/>
      </c>
    </row>
    <row r="554" spans="1:11" s="206" customFormat="1" ht="19" customHeight="1">
      <c r="A554" s="208"/>
      <c r="B554" s="209"/>
      <c r="C554" s="209"/>
      <c r="D554" s="209"/>
      <c r="E554" s="209"/>
      <c r="F554" s="210"/>
      <c r="G554" s="220" t="str">
        <f t="shared" si="32"/>
        <v/>
      </c>
      <c r="H554" s="220"/>
      <c r="I554" s="220" t="str">
        <f t="shared" si="33"/>
        <v/>
      </c>
      <c r="J554" s="217" t="str">
        <f t="shared" si="34"/>
        <v/>
      </c>
      <c r="K554" s="218" t="str">
        <f t="shared" si="35"/>
        <v/>
      </c>
    </row>
    <row r="555" spans="1:11" s="206" customFormat="1" ht="19" customHeight="1">
      <c r="A555" s="208"/>
      <c r="B555" s="209"/>
      <c r="C555" s="209"/>
      <c r="D555" s="209"/>
      <c r="E555" s="209"/>
      <c r="F555" s="210"/>
      <c r="G555" s="220" t="str">
        <f t="shared" si="32"/>
        <v/>
      </c>
      <c r="H555" s="220"/>
      <c r="I555" s="220" t="str">
        <f t="shared" si="33"/>
        <v/>
      </c>
      <c r="J555" s="217" t="str">
        <f t="shared" si="34"/>
        <v/>
      </c>
      <c r="K555" s="218" t="str">
        <f t="shared" si="35"/>
        <v/>
      </c>
    </row>
    <row r="556" spans="1:11" s="206" customFormat="1" ht="19" customHeight="1">
      <c r="A556" s="208"/>
      <c r="B556" s="209"/>
      <c r="C556" s="209"/>
      <c r="D556" s="209"/>
      <c r="E556" s="209"/>
      <c r="F556" s="210"/>
      <c r="G556" s="220" t="str">
        <f t="shared" si="32"/>
        <v/>
      </c>
      <c r="H556" s="220"/>
      <c r="I556" s="220" t="str">
        <f t="shared" si="33"/>
        <v/>
      </c>
      <c r="J556" s="217" t="str">
        <f t="shared" si="34"/>
        <v/>
      </c>
      <c r="K556" s="218" t="str">
        <f t="shared" si="35"/>
        <v/>
      </c>
    </row>
    <row r="557" spans="1:11" s="206" customFormat="1" ht="19" customHeight="1">
      <c r="A557" s="208"/>
      <c r="B557" s="209"/>
      <c r="C557" s="209"/>
      <c r="D557" s="209"/>
      <c r="E557" s="209"/>
      <c r="F557" s="210"/>
      <c r="G557" s="220" t="str">
        <f t="shared" si="32"/>
        <v/>
      </c>
      <c r="H557" s="220"/>
      <c r="I557" s="220" t="str">
        <f t="shared" si="33"/>
        <v/>
      </c>
      <c r="J557" s="217" t="str">
        <f t="shared" si="34"/>
        <v/>
      </c>
      <c r="K557" s="218" t="str">
        <f t="shared" si="35"/>
        <v/>
      </c>
    </row>
    <row r="558" spans="1:11" s="206" customFormat="1" ht="19" customHeight="1">
      <c r="A558" s="208"/>
      <c r="B558" s="209"/>
      <c r="C558" s="209"/>
      <c r="D558" s="209"/>
      <c r="E558" s="209"/>
      <c r="F558" s="210"/>
      <c r="G558" s="220" t="str">
        <f t="shared" si="32"/>
        <v/>
      </c>
      <c r="H558" s="220"/>
      <c r="I558" s="220" t="str">
        <f t="shared" si="33"/>
        <v/>
      </c>
      <c r="J558" s="217" t="str">
        <f t="shared" si="34"/>
        <v/>
      </c>
      <c r="K558" s="218" t="str">
        <f t="shared" si="35"/>
        <v/>
      </c>
    </row>
    <row r="559" spans="1:11" s="206" customFormat="1" ht="19" customHeight="1">
      <c r="A559" s="208"/>
      <c r="B559" s="209"/>
      <c r="C559" s="209"/>
      <c r="D559" s="209"/>
      <c r="E559" s="209"/>
      <c r="F559" s="210"/>
      <c r="G559" s="220" t="str">
        <f t="shared" si="32"/>
        <v/>
      </c>
      <c r="H559" s="220"/>
      <c r="I559" s="220" t="str">
        <f t="shared" si="33"/>
        <v/>
      </c>
      <c r="J559" s="217" t="str">
        <f t="shared" si="34"/>
        <v/>
      </c>
      <c r="K559" s="218" t="str">
        <f t="shared" si="35"/>
        <v/>
      </c>
    </row>
    <row r="560" spans="1:11" s="206" customFormat="1" ht="19" customHeight="1">
      <c r="A560" s="208"/>
      <c r="B560" s="209"/>
      <c r="C560" s="209"/>
      <c r="D560" s="209"/>
      <c r="E560" s="209"/>
      <c r="F560" s="210"/>
      <c r="G560" s="220" t="str">
        <f t="shared" si="32"/>
        <v/>
      </c>
      <c r="H560" s="220"/>
      <c r="I560" s="220" t="str">
        <f t="shared" si="33"/>
        <v/>
      </c>
      <c r="J560" s="217" t="str">
        <f t="shared" si="34"/>
        <v/>
      </c>
      <c r="K560" s="218" t="str">
        <f t="shared" si="35"/>
        <v/>
      </c>
    </row>
    <row r="561" spans="1:11" s="206" customFormat="1" ht="19" customHeight="1">
      <c r="A561" s="208"/>
      <c r="B561" s="209"/>
      <c r="C561" s="209"/>
      <c r="D561" s="209"/>
      <c r="E561" s="209"/>
      <c r="F561" s="210"/>
      <c r="G561" s="220" t="str">
        <f t="shared" si="32"/>
        <v/>
      </c>
      <c r="H561" s="220"/>
      <c r="I561" s="220" t="str">
        <f t="shared" si="33"/>
        <v/>
      </c>
      <c r="J561" s="217" t="str">
        <f t="shared" si="34"/>
        <v/>
      </c>
      <c r="K561" s="218" t="str">
        <f t="shared" si="35"/>
        <v/>
      </c>
    </row>
    <row r="562" spans="1:11" s="206" customFormat="1" ht="19" customHeight="1">
      <c r="A562" s="208"/>
      <c r="B562" s="209"/>
      <c r="C562" s="209"/>
      <c r="D562" s="209"/>
      <c r="E562" s="209"/>
      <c r="F562" s="210"/>
      <c r="G562" s="220" t="str">
        <f t="shared" si="32"/>
        <v/>
      </c>
      <c r="H562" s="220"/>
      <c r="I562" s="220" t="str">
        <f t="shared" si="33"/>
        <v/>
      </c>
      <c r="J562" s="217" t="str">
        <f t="shared" si="34"/>
        <v/>
      </c>
      <c r="K562" s="218" t="str">
        <f t="shared" si="35"/>
        <v/>
      </c>
    </row>
    <row r="563" spans="1:11" s="206" customFormat="1" ht="19" customHeight="1">
      <c r="A563" s="208"/>
      <c r="B563" s="209"/>
      <c r="C563" s="209"/>
      <c r="D563" s="209"/>
      <c r="E563" s="209"/>
      <c r="F563" s="210"/>
      <c r="G563" s="220" t="str">
        <f t="shared" si="32"/>
        <v/>
      </c>
      <c r="H563" s="220"/>
      <c r="I563" s="220" t="str">
        <f t="shared" si="33"/>
        <v/>
      </c>
      <c r="J563" s="217" t="str">
        <f t="shared" si="34"/>
        <v/>
      </c>
      <c r="K563" s="218" t="str">
        <f t="shared" si="35"/>
        <v/>
      </c>
    </row>
    <row r="564" spans="1:11" s="206" customFormat="1" ht="19" customHeight="1">
      <c r="A564" s="208"/>
      <c r="B564" s="209"/>
      <c r="C564" s="209"/>
      <c r="D564" s="209"/>
      <c r="E564" s="209"/>
      <c r="F564" s="210"/>
      <c r="G564" s="220" t="str">
        <f t="shared" si="32"/>
        <v/>
      </c>
      <c r="H564" s="220"/>
      <c r="I564" s="220" t="str">
        <f t="shared" si="33"/>
        <v/>
      </c>
      <c r="J564" s="217" t="str">
        <f t="shared" si="34"/>
        <v/>
      </c>
      <c r="K564" s="218" t="str">
        <f t="shared" si="35"/>
        <v/>
      </c>
    </row>
    <row r="565" spans="1:11" s="206" customFormat="1" ht="19" customHeight="1">
      <c r="A565" s="208"/>
      <c r="B565" s="209"/>
      <c r="C565" s="209"/>
      <c r="D565" s="209"/>
      <c r="E565" s="209"/>
      <c r="F565" s="210"/>
      <c r="G565" s="220" t="str">
        <f t="shared" si="32"/>
        <v/>
      </c>
      <c r="H565" s="220"/>
      <c r="I565" s="220" t="str">
        <f t="shared" si="33"/>
        <v/>
      </c>
      <c r="J565" s="217" t="str">
        <f t="shared" si="34"/>
        <v/>
      </c>
      <c r="K565" s="218" t="str">
        <f t="shared" si="35"/>
        <v/>
      </c>
    </row>
    <row r="566" spans="1:11" s="206" customFormat="1" ht="19" customHeight="1">
      <c r="A566" s="208"/>
      <c r="B566" s="209"/>
      <c r="C566" s="209"/>
      <c r="D566" s="209"/>
      <c r="E566" s="209"/>
      <c r="F566" s="210"/>
      <c r="G566" s="220" t="str">
        <f t="shared" si="32"/>
        <v/>
      </c>
      <c r="H566" s="220"/>
      <c r="I566" s="220" t="str">
        <f t="shared" si="33"/>
        <v/>
      </c>
      <c r="J566" s="217" t="str">
        <f t="shared" si="34"/>
        <v/>
      </c>
      <c r="K566" s="218" t="str">
        <f t="shared" si="35"/>
        <v/>
      </c>
    </row>
    <row r="567" spans="1:11" s="206" customFormat="1" ht="19" customHeight="1">
      <c r="A567" s="208"/>
      <c r="B567" s="209"/>
      <c r="C567" s="209"/>
      <c r="D567" s="209"/>
      <c r="E567" s="209"/>
      <c r="F567" s="210"/>
      <c r="G567" s="220" t="str">
        <f t="shared" si="32"/>
        <v/>
      </c>
      <c r="H567" s="220"/>
      <c r="I567" s="220" t="str">
        <f t="shared" si="33"/>
        <v/>
      </c>
      <c r="J567" s="217" t="str">
        <f t="shared" si="34"/>
        <v/>
      </c>
      <c r="K567" s="218" t="str">
        <f t="shared" si="35"/>
        <v/>
      </c>
    </row>
    <row r="568" spans="1:11" s="206" customFormat="1" ht="19" customHeight="1">
      <c r="A568" s="208"/>
      <c r="B568" s="209"/>
      <c r="C568" s="209"/>
      <c r="D568" s="209"/>
      <c r="E568" s="209"/>
      <c r="F568" s="210"/>
      <c r="G568" s="220" t="str">
        <f t="shared" si="32"/>
        <v/>
      </c>
      <c r="H568" s="220"/>
      <c r="I568" s="220" t="str">
        <f t="shared" si="33"/>
        <v/>
      </c>
      <c r="J568" s="217" t="str">
        <f t="shared" si="34"/>
        <v/>
      </c>
      <c r="K568" s="218" t="str">
        <f t="shared" si="35"/>
        <v/>
      </c>
    </row>
    <row r="569" spans="1:11" s="206" customFormat="1" ht="19" customHeight="1">
      <c r="A569" s="208"/>
      <c r="B569" s="209"/>
      <c r="C569" s="209"/>
      <c r="D569" s="209"/>
      <c r="E569" s="209"/>
      <c r="F569" s="210"/>
      <c r="G569" s="220" t="str">
        <f t="shared" si="32"/>
        <v/>
      </c>
      <c r="H569" s="220"/>
      <c r="I569" s="220" t="str">
        <f t="shared" si="33"/>
        <v/>
      </c>
      <c r="J569" s="217" t="str">
        <f t="shared" si="34"/>
        <v/>
      </c>
      <c r="K569" s="218" t="str">
        <f t="shared" si="35"/>
        <v/>
      </c>
    </row>
    <row r="570" spans="1:11" s="206" customFormat="1" ht="19" customHeight="1">
      <c r="A570" s="208"/>
      <c r="B570" s="209"/>
      <c r="C570" s="209"/>
      <c r="D570" s="209"/>
      <c r="E570" s="209"/>
      <c r="F570" s="210"/>
      <c r="G570" s="220" t="str">
        <f t="shared" si="32"/>
        <v/>
      </c>
      <c r="H570" s="220"/>
      <c r="I570" s="220" t="str">
        <f t="shared" si="33"/>
        <v/>
      </c>
      <c r="J570" s="217" t="str">
        <f t="shared" si="34"/>
        <v/>
      </c>
      <c r="K570" s="218" t="str">
        <f t="shared" si="35"/>
        <v/>
      </c>
    </row>
    <row r="571" spans="1:11" s="206" customFormat="1" ht="19" customHeight="1">
      <c r="A571" s="208"/>
      <c r="B571" s="209"/>
      <c r="C571" s="209"/>
      <c r="D571" s="209"/>
      <c r="E571" s="209"/>
      <c r="F571" s="210"/>
      <c r="G571" s="220" t="str">
        <f t="shared" si="32"/>
        <v/>
      </c>
      <c r="H571" s="220"/>
      <c r="I571" s="220" t="str">
        <f t="shared" si="33"/>
        <v/>
      </c>
      <c r="J571" s="217" t="str">
        <f t="shared" si="34"/>
        <v/>
      </c>
      <c r="K571" s="218" t="str">
        <f t="shared" si="35"/>
        <v/>
      </c>
    </row>
    <row r="572" spans="1:11" s="206" customFormat="1" ht="19" customHeight="1">
      <c r="A572" s="208"/>
      <c r="B572" s="209"/>
      <c r="C572" s="209"/>
      <c r="D572" s="209"/>
      <c r="E572" s="209"/>
      <c r="F572" s="210"/>
      <c r="G572" s="220" t="str">
        <f t="shared" si="32"/>
        <v/>
      </c>
      <c r="H572" s="220"/>
      <c r="I572" s="220" t="str">
        <f t="shared" si="33"/>
        <v/>
      </c>
      <c r="J572" s="217" t="str">
        <f t="shared" si="34"/>
        <v/>
      </c>
      <c r="K572" s="218" t="str">
        <f t="shared" si="35"/>
        <v/>
      </c>
    </row>
    <row r="573" spans="1:11" s="206" customFormat="1" ht="19" customHeight="1">
      <c r="A573" s="208"/>
      <c r="B573" s="209"/>
      <c r="C573" s="209"/>
      <c r="D573" s="209"/>
      <c r="E573" s="209"/>
      <c r="F573" s="210"/>
      <c r="G573" s="220" t="str">
        <f t="shared" si="32"/>
        <v/>
      </c>
      <c r="H573" s="220"/>
      <c r="I573" s="220" t="str">
        <f t="shared" si="33"/>
        <v/>
      </c>
      <c r="J573" s="217" t="str">
        <f t="shared" si="34"/>
        <v/>
      </c>
      <c r="K573" s="218" t="str">
        <f t="shared" si="35"/>
        <v/>
      </c>
    </row>
    <row r="574" spans="1:11" s="206" customFormat="1" ht="19" customHeight="1">
      <c r="A574" s="208"/>
      <c r="B574" s="209"/>
      <c r="C574" s="209"/>
      <c r="D574" s="209"/>
      <c r="E574" s="209"/>
      <c r="F574" s="210"/>
      <c r="G574" s="220" t="str">
        <f t="shared" si="32"/>
        <v/>
      </c>
      <c r="H574" s="220"/>
      <c r="I574" s="220" t="str">
        <f t="shared" si="33"/>
        <v/>
      </c>
      <c r="J574" s="217" t="str">
        <f t="shared" si="34"/>
        <v/>
      </c>
      <c r="K574" s="218" t="str">
        <f t="shared" si="35"/>
        <v/>
      </c>
    </row>
    <row r="575" spans="1:11" s="206" customFormat="1" ht="19" customHeight="1">
      <c r="A575" s="208"/>
      <c r="B575" s="209"/>
      <c r="C575" s="209"/>
      <c r="D575" s="209"/>
      <c r="E575" s="209"/>
      <c r="F575" s="210"/>
      <c r="G575" s="220" t="str">
        <f t="shared" si="32"/>
        <v/>
      </c>
      <c r="H575" s="220"/>
      <c r="I575" s="220" t="str">
        <f t="shared" si="33"/>
        <v/>
      </c>
      <c r="J575" s="217" t="str">
        <f t="shared" si="34"/>
        <v/>
      </c>
      <c r="K575" s="218" t="str">
        <f t="shared" si="35"/>
        <v/>
      </c>
    </row>
    <row r="576" spans="1:11" s="206" customFormat="1" ht="19" customHeight="1">
      <c r="A576" s="208"/>
      <c r="B576" s="209"/>
      <c r="C576" s="209"/>
      <c r="D576" s="209"/>
      <c r="E576" s="209"/>
      <c r="F576" s="210"/>
      <c r="G576" s="220" t="str">
        <f t="shared" si="32"/>
        <v/>
      </c>
      <c r="H576" s="220"/>
      <c r="I576" s="220" t="str">
        <f t="shared" si="33"/>
        <v/>
      </c>
      <c r="J576" s="217" t="str">
        <f t="shared" si="34"/>
        <v/>
      </c>
      <c r="K576" s="218" t="str">
        <f t="shared" si="35"/>
        <v/>
      </c>
    </row>
    <row r="577" spans="1:11" s="206" customFormat="1" ht="19" customHeight="1">
      <c r="A577" s="208"/>
      <c r="B577" s="209"/>
      <c r="C577" s="209"/>
      <c r="D577" s="209"/>
      <c r="E577" s="209"/>
      <c r="F577" s="210"/>
      <c r="G577" s="220" t="str">
        <f t="shared" si="32"/>
        <v/>
      </c>
      <c r="H577" s="220"/>
      <c r="I577" s="220" t="str">
        <f t="shared" si="33"/>
        <v/>
      </c>
      <c r="J577" s="217" t="str">
        <f t="shared" si="34"/>
        <v/>
      </c>
      <c r="K577" s="218" t="str">
        <f t="shared" si="35"/>
        <v/>
      </c>
    </row>
    <row r="578" spans="1:11" s="206" customFormat="1" ht="19" customHeight="1">
      <c r="A578" s="208"/>
      <c r="B578" s="209"/>
      <c r="C578" s="209"/>
      <c r="D578" s="209"/>
      <c r="E578" s="209"/>
      <c r="F578" s="210"/>
      <c r="G578" s="220" t="str">
        <f t="shared" si="32"/>
        <v/>
      </c>
      <c r="H578" s="220"/>
      <c r="I578" s="220" t="str">
        <f t="shared" si="33"/>
        <v/>
      </c>
      <c r="J578" s="217" t="str">
        <f t="shared" si="34"/>
        <v/>
      </c>
      <c r="K578" s="218" t="str">
        <f t="shared" si="35"/>
        <v/>
      </c>
    </row>
    <row r="579" spans="1:11" s="206" customFormat="1" ht="19" customHeight="1">
      <c r="A579" s="208"/>
      <c r="B579" s="209"/>
      <c r="C579" s="209"/>
      <c r="D579" s="209"/>
      <c r="E579" s="209"/>
      <c r="F579" s="210"/>
      <c r="G579" s="220" t="str">
        <f t="shared" si="32"/>
        <v/>
      </c>
      <c r="H579" s="220"/>
      <c r="I579" s="220" t="str">
        <f t="shared" si="33"/>
        <v/>
      </c>
      <c r="J579" s="217" t="str">
        <f t="shared" si="34"/>
        <v/>
      </c>
      <c r="K579" s="218" t="str">
        <f t="shared" si="35"/>
        <v/>
      </c>
    </row>
    <row r="580" spans="1:11" s="206" customFormat="1" ht="19" customHeight="1">
      <c r="A580" s="208"/>
      <c r="B580" s="209"/>
      <c r="C580" s="209"/>
      <c r="D580" s="209"/>
      <c r="E580" s="209"/>
      <c r="F580" s="210"/>
      <c r="G580" s="220" t="str">
        <f t="shared" si="32"/>
        <v/>
      </c>
      <c r="H580" s="220"/>
      <c r="I580" s="220" t="str">
        <f t="shared" si="33"/>
        <v/>
      </c>
      <c r="J580" s="217" t="str">
        <f t="shared" si="34"/>
        <v/>
      </c>
      <c r="K580" s="218" t="str">
        <f t="shared" si="35"/>
        <v/>
      </c>
    </row>
    <row r="581" spans="1:11" s="206" customFormat="1" ht="19" customHeight="1">
      <c r="A581" s="208"/>
      <c r="B581" s="209"/>
      <c r="C581" s="209"/>
      <c r="D581" s="209"/>
      <c r="E581" s="209"/>
      <c r="F581" s="210"/>
      <c r="G581" s="220" t="str">
        <f t="shared" si="32"/>
        <v/>
      </c>
      <c r="H581" s="220"/>
      <c r="I581" s="220" t="str">
        <f t="shared" si="33"/>
        <v/>
      </c>
      <c r="J581" s="217" t="str">
        <f t="shared" si="34"/>
        <v/>
      </c>
      <c r="K581" s="218" t="str">
        <f t="shared" si="35"/>
        <v/>
      </c>
    </row>
    <row r="582" spans="1:11" s="206" customFormat="1" ht="19" customHeight="1">
      <c r="A582" s="208"/>
      <c r="B582" s="209"/>
      <c r="C582" s="209"/>
      <c r="D582" s="209"/>
      <c r="E582" s="209"/>
      <c r="F582" s="210"/>
      <c r="G582" s="220" t="str">
        <f t="shared" si="32"/>
        <v/>
      </c>
      <c r="H582" s="220"/>
      <c r="I582" s="220" t="str">
        <f t="shared" si="33"/>
        <v/>
      </c>
      <c r="J582" s="217" t="str">
        <f t="shared" si="34"/>
        <v/>
      </c>
      <c r="K582" s="218" t="str">
        <f t="shared" si="35"/>
        <v/>
      </c>
    </row>
    <row r="583" spans="1:11" s="206" customFormat="1" ht="19" customHeight="1">
      <c r="A583" s="208"/>
      <c r="B583" s="209"/>
      <c r="C583" s="209"/>
      <c r="D583" s="209"/>
      <c r="E583" s="209"/>
      <c r="F583" s="210"/>
      <c r="G583" s="220" t="str">
        <f t="shared" si="32"/>
        <v/>
      </c>
      <c r="H583" s="220"/>
      <c r="I583" s="220" t="str">
        <f t="shared" si="33"/>
        <v/>
      </c>
      <c r="J583" s="217" t="str">
        <f t="shared" si="34"/>
        <v/>
      </c>
      <c r="K583" s="218" t="str">
        <f t="shared" si="35"/>
        <v/>
      </c>
    </row>
    <row r="584" spans="1:11" s="206" customFormat="1" ht="19" customHeight="1">
      <c r="A584" s="208"/>
      <c r="B584" s="209"/>
      <c r="C584" s="209"/>
      <c r="D584" s="209"/>
      <c r="E584" s="209"/>
      <c r="F584" s="210"/>
      <c r="G584" s="220" t="str">
        <f t="shared" si="32"/>
        <v/>
      </c>
      <c r="H584" s="220"/>
      <c r="I584" s="220" t="str">
        <f t="shared" si="33"/>
        <v/>
      </c>
      <c r="J584" s="217" t="str">
        <f t="shared" si="34"/>
        <v/>
      </c>
      <c r="K584" s="218" t="str">
        <f t="shared" si="35"/>
        <v/>
      </c>
    </row>
    <row r="585" spans="1:11" s="206" customFormat="1" ht="19" customHeight="1">
      <c r="A585" s="208"/>
      <c r="B585" s="209"/>
      <c r="C585" s="209"/>
      <c r="D585" s="209"/>
      <c r="E585" s="209"/>
      <c r="F585" s="210"/>
      <c r="G585" s="220" t="str">
        <f t="shared" si="32"/>
        <v/>
      </c>
      <c r="H585" s="220"/>
      <c r="I585" s="220" t="str">
        <f t="shared" si="33"/>
        <v/>
      </c>
      <c r="J585" s="217" t="str">
        <f t="shared" si="34"/>
        <v/>
      </c>
      <c r="K585" s="218" t="str">
        <f t="shared" si="35"/>
        <v/>
      </c>
    </row>
    <row r="586" spans="1:11" s="206" customFormat="1" ht="19" customHeight="1">
      <c r="A586" s="208"/>
      <c r="B586" s="209"/>
      <c r="C586" s="209"/>
      <c r="D586" s="209"/>
      <c r="E586" s="209"/>
      <c r="F586" s="210"/>
      <c r="G586" s="220" t="str">
        <f t="shared" si="32"/>
        <v/>
      </c>
      <c r="H586" s="220"/>
      <c r="I586" s="220" t="str">
        <f t="shared" si="33"/>
        <v/>
      </c>
      <c r="J586" s="217" t="str">
        <f t="shared" si="34"/>
        <v/>
      </c>
      <c r="K586" s="218" t="str">
        <f t="shared" si="35"/>
        <v/>
      </c>
    </row>
    <row r="587" spans="1:11" s="206" customFormat="1" ht="19" customHeight="1">
      <c r="A587" s="208"/>
      <c r="B587" s="209"/>
      <c r="C587" s="209"/>
      <c r="D587" s="209"/>
      <c r="E587" s="209"/>
      <c r="F587" s="210"/>
      <c r="G587" s="220" t="str">
        <f t="shared" si="32"/>
        <v/>
      </c>
      <c r="H587" s="220"/>
      <c r="I587" s="220" t="str">
        <f t="shared" si="33"/>
        <v/>
      </c>
      <c r="J587" s="217" t="str">
        <f t="shared" si="34"/>
        <v/>
      </c>
      <c r="K587" s="218" t="str">
        <f t="shared" si="35"/>
        <v/>
      </c>
    </row>
    <row r="588" spans="1:11" s="206" customFormat="1" ht="19" customHeight="1">
      <c r="A588" s="208"/>
      <c r="B588" s="209"/>
      <c r="C588" s="209"/>
      <c r="D588" s="209"/>
      <c r="E588" s="209"/>
      <c r="F588" s="210"/>
      <c r="G588" s="220" t="str">
        <f t="shared" ref="G588:G651" si="36">IF($E588="","",$H588*(1-$B$6))</f>
        <v/>
      </c>
      <c r="H588" s="220"/>
      <c r="I588" s="220" t="str">
        <f t="shared" ref="I588:I651" si="37">IF($E588="","",$H588*(1+$B$6))</f>
        <v/>
      </c>
      <c r="J588" s="217" t="str">
        <f t="shared" ref="J588:J651" si="38">IF($E588="","",IF($F588&lt;$G588, "Debajo de banda", IF($F588&gt;$I588, "Encima de banda", "Dentro de banda")))</f>
        <v/>
      </c>
      <c r="K588" s="218" t="str">
        <f t="shared" ref="K588:K651" si="39">IFERROR(IF($E588="","",$F588/$H588),"")</f>
        <v/>
      </c>
    </row>
    <row r="589" spans="1:11" s="206" customFormat="1" ht="19" customHeight="1">
      <c r="A589" s="208"/>
      <c r="B589" s="209"/>
      <c r="C589" s="209"/>
      <c r="D589" s="209"/>
      <c r="E589" s="209"/>
      <c r="F589" s="210"/>
      <c r="G589" s="220" t="str">
        <f t="shared" si="36"/>
        <v/>
      </c>
      <c r="H589" s="220"/>
      <c r="I589" s="220" t="str">
        <f t="shared" si="37"/>
        <v/>
      </c>
      <c r="J589" s="217" t="str">
        <f t="shared" si="38"/>
        <v/>
      </c>
      <c r="K589" s="218" t="str">
        <f t="shared" si="39"/>
        <v/>
      </c>
    </row>
    <row r="590" spans="1:11" s="206" customFormat="1" ht="19" customHeight="1">
      <c r="A590" s="208"/>
      <c r="B590" s="209"/>
      <c r="C590" s="209"/>
      <c r="D590" s="209"/>
      <c r="E590" s="209"/>
      <c r="F590" s="210"/>
      <c r="G590" s="220" t="str">
        <f t="shared" si="36"/>
        <v/>
      </c>
      <c r="H590" s="220"/>
      <c r="I590" s="220" t="str">
        <f t="shared" si="37"/>
        <v/>
      </c>
      <c r="J590" s="217" t="str">
        <f t="shared" si="38"/>
        <v/>
      </c>
      <c r="K590" s="218" t="str">
        <f t="shared" si="39"/>
        <v/>
      </c>
    </row>
    <row r="591" spans="1:11" s="206" customFormat="1" ht="19" customHeight="1">
      <c r="A591" s="208"/>
      <c r="B591" s="209"/>
      <c r="C591" s="209"/>
      <c r="D591" s="209"/>
      <c r="E591" s="209"/>
      <c r="F591" s="210"/>
      <c r="G591" s="220" t="str">
        <f t="shared" si="36"/>
        <v/>
      </c>
      <c r="H591" s="220"/>
      <c r="I591" s="220" t="str">
        <f t="shared" si="37"/>
        <v/>
      </c>
      <c r="J591" s="217" t="str">
        <f t="shared" si="38"/>
        <v/>
      </c>
      <c r="K591" s="218" t="str">
        <f t="shared" si="39"/>
        <v/>
      </c>
    </row>
    <row r="592" spans="1:11" s="206" customFormat="1" ht="19" customHeight="1">
      <c r="A592" s="208"/>
      <c r="B592" s="209"/>
      <c r="C592" s="209"/>
      <c r="D592" s="209"/>
      <c r="E592" s="209"/>
      <c r="F592" s="210"/>
      <c r="G592" s="220" t="str">
        <f t="shared" si="36"/>
        <v/>
      </c>
      <c r="H592" s="220"/>
      <c r="I592" s="220" t="str">
        <f t="shared" si="37"/>
        <v/>
      </c>
      <c r="J592" s="217" t="str">
        <f t="shared" si="38"/>
        <v/>
      </c>
      <c r="K592" s="218" t="str">
        <f t="shared" si="39"/>
        <v/>
      </c>
    </row>
    <row r="593" spans="1:11" s="206" customFormat="1" ht="19" customHeight="1">
      <c r="A593" s="208"/>
      <c r="B593" s="209"/>
      <c r="C593" s="209"/>
      <c r="D593" s="209"/>
      <c r="E593" s="209"/>
      <c r="F593" s="210"/>
      <c r="G593" s="220" t="str">
        <f t="shared" si="36"/>
        <v/>
      </c>
      <c r="H593" s="220"/>
      <c r="I593" s="220" t="str">
        <f t="shared" si="37"/>
        <v/>
      </c>
      <c r="J593" s="217" t="str">
        <f t="shared" si="38"/>
        <v/>
      </c>
      <c r="K593" s="218" t="str">
        <f t="shared" si="39"/>
        <v/>
      </c>
    </row>
    <row r="594" spans="1:11" s="206" customFormat="1" ht="19" customHeight="1">
      <c r="A594" s="208"/>
      <c r="B594" s="209"/>
      <c r="C594" s="209"/>
      <c r="D594" s="209"/>
      <c r="E594" s="209"/>
      <c r="F594" s="210"/>
      <c r="G594" s="220" t="str">
        <f t="shared" si="36"/>
        <v/>
      </c>
      <c r="H594" s="220"/>
      <c r="I594" s="220" t="str">
        <f t="shared" si="37"/>
        <v/>
      </c>
      <c r="J594" s="217" t="str">
        <f t="shared" si="38"/>
        <v/>
      </c>
      <c r="K594" s="218" t="str">
        <f t="shared" si="39"/>
        <v/>
      </c>
    </row>
    <row r="595" spans="1:11" s="206" customFormat="1" ht="19" customHeight="1">
      <c r="A595" s="208"/>
      <c r="B595" s="209"/>
      <c r="C595" s="209"/>
      <c r="D595" s="209"/>
      <c r="E595" s="209"/>
      <c r="F595" s="210"/>
      <c r="G595" s="220" t="str">
        <f t="shared" si="36"/>
        <v/>
      </c>
      <c r="H595" s="220"/>
      <c r="I595" s="220" t="str">
        <f t="shared" si="37"/>
        <v/>
      </c>
      <c r="J595" s="217" t="str">
        <f t="shared" si="38"/>
        <v/>
      </c>
      <c r="K595" s="218" t="str">
        <f t="shared" si="39"/>
        <v/>
      </c>
    </row>
    <row r="596" spans="1:11" s="206" customFormat="1" ht="19" customHeight="1">
      <c r="A596" s="208"/>
      <c r="B596" s="209"/>
      <c r="C596" s="209"/>
      <c r="D596" s="209"/>
      <c r="E596" s="209"/>
      <c r="F596" s="210"/>
      <c r="G596" s="220" t="str">
        <f t="shared" si="36"/>
        <v/>
      </c>
      <c r="H596" s="220"/>
      <c r="I596" s="220" t="str">
        <f t="shared" si="37"/>
        <v/>
      </c>
      <c r="J596" s="217" t="str">
        <f t="shared" si="38"/>
        <v/>
      </c>
      <c r="K596" s="218" t="str">
        <f t="shared" si="39"/>
        <v/>
      </c>
    </row>
    <row r="597" spans="1:11" s="206" customFormat="1" ht="19" customHeight="1">
      <c r="A597" s="208"/>
      <c r="B597" s="209"/>
      <c r="C597" s="209"/>
      <c r="D597" s="209"/>
      <c r="E597" s="209"/>
      <c r="F597" s="210"/>
      <c r="G597" s="220" t="str">
        <f t="shared" si="36"/>
        <v/>
      </c>
      <c r="H597" s="220"/>
      <c r="I597" s="220" t="str">
        <f t="shared" si="37"/>
        <v/>
      </c>
      <c r="J597" s="217" t="str">
        <f t="shared" si="38"/>
        <v/>
      </c>
      <c r="K597" s="218" t="str">
        <f t="shared" si="39"/>
        <v/>
      </c>
    </row>
    <row r="598" spans="1:11" s="206" customFormat="1" ht="19" customHeight="1">
      <c r="A598" s="208"/>
      <c r="B598" s="209"/>
      <c r="C598" s="209"/>
      <c r="D598" s="209"/>
      <c r="E598" s="209"/>
      <c r="F598" s="210"/>
      <c r="G598" s="220" t="str">
        <f t="shared" si="36"/>
        <v/>
      </c>
      <c r="H598" s="220"/>
      <c r="I598" s="220" t="str">
        <f t="shared" si="37"/>
        <v/>
      </c>
      <c r="J598" s="217" t="str">
        <f t="shared" si="38"/>
        <v/>
      </c>
      <c r="K598" s="218" t="str">
        <f t="shared" si="39"/>
        <v/>
      </c>
    </row>
    <row r="599" spans="1:11" s="206" customFormat="1" ht="19" customHeight="1">
      <c r="A599" s="208"/>
      <c r="B599" s="209"/>
      <c r="C599" s="209"/>
      <c r="D599" s="209"/>
      <c r="E599" s="209"/>
      <c r="F599" s="210"/>
      <c r="G599" s="220" t="str">
        <f t="shared" si="36"/>
        <v/>
      </c>
      <c r="H599" s="220"/>
      <c r="I599" s="220" t="str">
        <f t="shared" si="37"/>
        <v/>
      </c>
      <c r="J599" s="217" t="str">
        <f t="shared" si="38"/>
        <v/>
      </c>
      <c r="K599" s="218" t="str">
        <f t="shared" si="39"/>
        <v/>
      </c>
    </row>
    <row r="600" spans="1:11" s="206" customFormat="1" ht="19" customHeight="1">
      <c r="A600" s="208"/>
      <c r="B600" s="209"/>
      <c r="C600" s="209"/>
      <c r="D600" s="209"/>
      <c r="E600" s="209"/>
      <c r="F600" s="210"/>
      <c r="G600" s="220" t="str">
        <f t="shared" si="36"/>
        <v/>
      </c>
      <c r="H600" s="220"/>
      <c r="I600" s="220" t="str">
        <f t="shared" si="37"/>
        <v/>
      </c>
      <c r="J600" s="217" t="str">
        <f t="shared" si="38"/>
        <v/>
      </c>
      <c r="K600" s="218" t="str">
        <f t="shared" si="39"/>
        <v/>
      </c>
    </row>
    <row r="601" spans="1:11" s="206" customFormat="1" ht="19" customHeight="1">
      <c r="A601" s="208"/>
      <c r="B601" s="209"/>
      <c r="C601" s="209"/>
      <c r="D601" s="209"/>
      <c r="E601" s="209"/>
      <c r="F601" s="210"/>
      <c r="G601" s="220" t="str">
        <f t="shared" si="36"/>
        <v/>
      </c>
      <c r="H601" s="220"/>
      <c r="I601" s="220" t="str">
        <f t="shared" si="37"/>
        <v/>
      </c>
      <c r="J601" s="217" t="str">
        <f t="shared" si="38"/>
        <v/>
      </c>
      <c r="K601" s="218" t="str">
        <f t="shared" si="39"/>
        <v/>
      </c>
    </row>
    <row r="602" spans="1:11" s="206" customFormat="1" ht="19" customHeight="1">
      <c r="A602" s="208"/>
      <c r="B602" s="209"/>
      <c r="C602" s="209"/>
      <c r="D602" s="209"/>
      <c r="E602" s="209"/>
      <c r="F602" s="210"/>
      <c r="G602" s="220" t="str">
        <f t="shared" si="36"/>
        <v/>
      </c>
      <c r="H602" s="220"/>
      <c r="I602" s="220" t="str">
        <f t="shared" si="37"/>
        <v/>
      </c>
      <c r="J602" s="217" t="str">
        <f t="shared" si="38"/>
        <v/>
      </c>
      <c r="K602" s="218" t="str">
        <f t="shared" si="39"/>
        <v/>
      </c>
    </row>
    <row r="603" spans="1:11" s="206" customFormat="1" ht="19" customHeight="1">
      <c r="A603" s="208"/>
      <c r="B603" s="209"/>
      <c r="C603" s="209"/>
      <c r="D603" s="209"/>
      <c r="E603" s="209"/>
      <c r="F603" s="210"/>
      <c r="G603" s="220" t="str">
        <f t="shared" si="36"/>
        <v/>
      </c>
      <c r="H603" s="220"/>
      <c r="I603" s="220" t="str">
        <f t="shared" si="37"/>
        <v/>
      </c>
      <c r="J603" s="217" t="str">
        <f t="shared" si="38"/>
        <v/>
      </c>
      <c r="K603" s="218" t="str">
        <f t="shared" si="39"/>
        <v/>
      </c>
    </row>
    <row r="604" spans="1:11" s="206" customFormat="1" ht="19" customHeight="1">
      <c r="A604" s="208"/>
      <c r="B604" s="209"/>
      <c r="C604" s="209"/>
      <c r="D604" s="209"/>
      <c r="E604" s="209"/>
      <c r="F604" s="210"/>
      <c r="G604" s="220" t="str">
        <f t="shared" si="36"/>
        <v/>
      </c>
      <c r="H604" s="220"/>
      <c r="I604" s="220" t="str">
        <f t="shared" si="37"/>
        <v/>
      </c>
      <c r="J604" s="217" t="str">
        <f t="shared" si="38"/>
        <v/>
      </c>
      <c r="K604" s="218" t="str">
        <f t="shared" si="39"/>
        <v/>
      </c>
    </row>
    <row r="605" spans="1:11" s="206" customFormat="1" ht="19" customHeight="1">
      <c r="A605" s="208"/>
      <c r="B605" s="209"/>
      <c r="C605" s="209"/>
      <c r="D605" s="209"/>
      <c r="E605" s="209"/>
      <c r="F605" s="210"/>
      <c r="G605" s="220" t="str">
        <f t="shared" si="36"/>
        <v/>
      </c>
      <c r="H605" s="220"/>
      <c r="I605" s="220" t="str">
        <f t="shared" si="37"/>
        <v/>
      </c>
      <c r="J605" s="217" t="str">
        <f t="shared" si="38"/>
        <v/>
      </c>
      <c r="K605" s="218" t="str">
        <f t="shared" si="39"/>
        <v/>
      </c>
    </row>
    <row r="606" spans="1:11" s="206" customFormat="1" ht="19" customHeight="1">
      <c r="A606" s="208"/>
      <c r="B606" s="209"/>
      <c r="C606" s="209"/>
      <c r="D606" s="209"/>
      <c r="E606" s="209"/>
      <c r="F606" s="210"/>
      <c r="G606" s="220" t="str">
        <f t="shared" si="36"/>
        <v/>
      </c>
      <c r="H606" s="220"/>
      <c r="I606" s="220" t="str">
        <f t="shared" si="37"/>
        <v/>
      </c>
      <c r="J606" s="217" t="str">
        <f t="shared" si="38"/>
        <v/>
      </c>
      <c r="K606" s="218" t="str">
        <f t="shared" si="39"/>
        <v/>
      </c>
    </row>
    <row r="607" spans="1:11" s="206" customFormat="1" ht="19" customHeight="1">
      <c r="A607" s="208"/>
      <c r="B607" s="209"/>
      <c r="C607" s="209"/>
      <c r="D607" s="209"/>
      <c r="E607" s="209"/>
      <c r="F607" s="210"/>
      <c r="G607" s="220" t="str">
        <f t="shared" si="36"/>
        <v/>
      </c>
      <c r="H607" s="220"/>
      <c r="I607" s="220" t="str">
        <f t="shared" si="37"/>
        <v/>
      </c>
      <c r="J607" s="217" t="str">
        <f t="shared" si="38"/>
        <v/>
      </c>
      <c r="K607" s="218" t="str">
        <f t="shared" si="39"/>
        <v/>
      </c>
    </row>
    <row r="608" spans="1:11" s="206" customFormat="1" ht="19" customHeight="1">
      <c r="A608" s="208"/>
      <c r="B608" s="209"/>
      <c r="C608" s="209"/>
      <c r="D608" s="209"/>
      <c r="E608" s="209"/>
      <c r="F608" s="210"/>
      <c r="G608" s="220" t="str">
        <f t="shared" si="36"/>
        <v/>
      </c>
      <c r="H608" s="220"/>
      <c r="I608" s="220" t="str">
        <f t="shared" si="37"/>
        <v/>
      </c>
      <c r="J608" s="217" t="str">
        <f t="shared" si="38"/>
        <v/>
      </c>
      <c r="K608" s="218" t="str">
        <f t="shared" si="39"/>
        <v/>
      </c>
    </row>
    <row r="609" spans="1:11" s="206" customFormat="1" ht="19" customHeight="1">
      <c r="A609" s="208"/>
      <c r="B609" s="209"/>
      <c r="C609" s="209"/>
      <c r="D609" s="209"/>
      <c r="E609" s="209"/>
      <c r="F609" s="210"/>
      <c r="G609" s="220" t="str">
        <f t="shared" si="36"/>
        <v/>
      </c>
      <c r="H609" s="220"/>
      <c r="I609" s="220" t="str">
        <f t="shared" si="37"/>
        <v/>
      </c>
      <c r="J609" s="217" t="str">
        <f t="shared" si="38"/>
        <v/>
      </c>
      <c r="K609" s="218" t="str">
        <f t="shared" si="39"/>
        <v/>
      </c>
    </row>
    <row r="610" spans="1:11" s="206" customFormat="1" ht="19" customHeight="1">
      <c r="A610" s="208"/>
      <c r="B610" s="209"/>
      <c r="C610" s="209"/>
      <c r="D610" s="209"/>
      <c r="E610" s="209"/>
      <c r="F610" s="210"/>
      <c r="G610" s="220" t="str">
        <f t="shared" si="36"/>
        <v/>
      </c>
      <c r="H610" s="220"/>
      <c r="I610" s="220" t="str">
        <f t="shared" si="37"/>
        <v/>
      </c>
      <c r="J610" s="217" t="str">
        <f t="shared" si="38"/>
        <v/>
      </c>
      <c r="K610" s="218" t="str">
        <f t="shared" si="39"/>
        <v/>
      </c>
    </row>
    <row r="611" spans="1:11" s="206" customFormat="1" ht="19" customHeight="1">
      <c r="A611" s="208"/>
      <c r="B611" s="209"/>
      <c r="C611" s="209"/>
      <c r="D611" s="209"/>
      <c r="E611" s="209"/>
      <c r="F611" s="210"/>
      <c r="G611" s="220" t="str">
        <f t="shared" si="36"/>
        <v/>
      </c>
      <c r="H611" s="220"/>
      <c r="I611" s="220" t="str">
        <f t="shared" si="37"/>
        <v/>
      </c>
      <c r="J611" s="217" t="str">
        <f t="shared" si="38"/>
        <v/>
      </c>
      <c r="K611" s="218" t="str">
        <f t="shared" si="39"/>
        <v/>
      </c>
    </row>
    <row r="612" spans="1:11" s="206" customFormat="1" ht="19" customHeight="1">
      <c r="A612" s="208"/>
      <c r="B612" s="209"/>
      <c r="C612" s="209"/>
      <c r="D612" s="209"/>
      <c r="E612" s="209"/>
      <c r="F612" s="210"/>
      <c r="G612" s="220" t="str">
        <f t="shared" si="36"/>
        <v/>
      </c>
      <c r="H612" s="220"/>
      <c r="I612" s="220" t="str">
        <f t="shared" si="37"/>
        <v/>
      </c>
      <c r="J612" s="217" t="str">
        <f t="shared" si="38"/>
        <v/>
      </c>
      <c r="K612" s="218" t="str">
        <f t="shared" si="39"/>
        <v/>
      </c>
    </row>
    <row r="613" spans="1:11" s="206" customFormat="1" ht="19" customHeight="1">
      <c r="A613" s="208"/>
      <c r="B613" s="209"/>
      <c r="C613" s="209"/>
      <c r="D613" s="209"/>
      <c r="E613" s="209"/>
      <c r="F613" s="210"/>
      <c r="G613" s="220" t="str">
        <f t="shared" si="36"/>
        <v/>
      </c>
      <c r="H613" s="220"/>
      <c r="I613" s="220" t="str">
        <f t="shared" si="37"/>
        <v/>
      </c>
      <c r="J613" s="217" t="str">
        <f t="shared" si="38"/>
        <v/>
      </c>
      <c r="K613" s="218" t="str">
        <f t="shared" si="39"/>
        <v/>
      </c>
    </row>
    <row r="614" spans="1:11" s="206" customFormat="1" ht="19" customHeight="1">
      <c r="A614" s="208"/>
      <c r="B614" s="209"/>
      <c r="C614" s="209"/>
      <c r="D614" s="209"/>
      <c r="E614" s="209"/>
      <c r="F614" s="210"/>
      <c r="G614" s="220" t="str">
        <f t="shared" si="36"/>
        <v/>
      </c>
      <c r="H614" s="220"/>
      <c r="I614" s="220" t="str">
        <f t="shared" si="37"/>
        <v/>
      </c>
      <c r="J614" s="217" t="str">
        <f t="shared" si="38"/>
        <v/>
      </c>
      <c r="K614" s="218" t="str">
        <f t="shared" si="39"/>
        <v/>
      </c>
    </row>
    <row r="615" spans="1:11" s="206" customFormat="1" ht="19" customHeight="1">
      <c r="A615" s="208"/>
      <c r="B615" s="209"/>
      <c r="C615" s="209"/>
      <c r="D615" s="209"/>
      <c r="E615" s="209"/>
      <c r="F615" s="210"/>
      <c r="G615" s="220" t="str">
        <f t="shared" si="36"/>
        <v/>
      </c>
      <c r="H615" s="220"/>
      <c r="I615" s="220" t="str">
        <f t="shared" si="37"/>
        <v/>
      </c>
      <c r="J615" s="217" t="str">
        <f t="shared" si="38"/>
        <v/>
      </c>
      <c r="K615" s="218" t="str">
        <f t="shared" si="39"/>
        <v/>
      </c>
    </row>
    <row r="616" spans="1:11" s="206" customFormat="1" ht="19" customHeight="1">
      <c r="A616" s="208"/>
      <c r="B616" s="209"/>
      <c r="C616" s="209"/>
      <c r="D616" s="209"/>
      <c r="E616" s="209"/>
      <c r="F616" s="210"/>
      <c r="G616" s="220" t="str">
        <f t="shared" si="36"/>
        <v/>
      </c>
      <c r="H616" s="220"/>
      <c r="I616" s="220" t="str">
        <f t="shared" si="37"/>
        <v/>
      </c>
      <c r="J616" s="217" t="str">
        <f t="shared" si="38"/>
        <v/>
      </c>
      <c r="K616" s="218" t="str">
        <f t="shared" si="39"/>
        <v/>
      </c>
    </row>
    <row r="617" spans="1:11" s="206" customFormat="1" ht="19" customHeight="1">
      <c r="A617" s="208"/>
      <c r="B617" s="209"/>
      <c r="C617" s="209"/>
      <c r="D617" s="209"/>
      <c r="E617" s="209"/>
      <c r="F617" s="210"/>
      <c r="G617" s="220" t="str">
        <f t="shared" si="36"/>
        <v/>
      </c>
      <c r="H617" s="220"/>
      <c r="I617" s="220" t="str">
        <f t="shared" si="37"/>
        <v/>
      </c>
      <c r="J617" s="217" t="str">
        <f t="shared" si="38"/>
        <v/>
      </c>
      <c r="K617" s="218" t="str">
        <f t="shared" si="39"/>
        <v/>
      </c>
    </row>
    <row r="618" spans="1:11" s="206" customFormat="1" ht="19" customHeight="1">
      <c r="A618" s="208"/>
      <c r="B618" s="209"/>
      <c r="C618" s="209"/>
      <c r="D618" s="209"/>
      <c r="E618" s="209"/>
      <c r="F618" s="210"/>
      <c r="G618" s="220" t="str">
        <f t="shared" si="36"/>
        <v/>
      </c>
      <c r="H618" s="220"/>
      <c r="I618" s="220" t="str">
        <f t="shared" si="37"/>
        <v/>
      </c>
      <c r="J618" s="217" t="str">
        <f t="shared" si="38"/>
        <v/>
      </c>
      <c r="K618" s="218" t="str">
        <f t="shared" si="39"/>
        <v/>
      </c>
    </row>
    <row r="619" spans="1:11" s="206" customFormat="1" ht="19" customHeight="1">
      <c r="A619" s="208"/>
      <c r="B619" s="209"/>
      <c r="C619" s="209"/>
      <c r="D619" s="209"/>
      <c r="E619" s="209"/>
      <c r="F619" s="210"/>
      <c r="G619" s="220" t="str">
        <f t="shared" si="36"/>
        <v/>
      </c>
      <c r="H619" s="220"/>
      <c r="I619" s="220" t="str">
        <f t="shared" si="37"/>
        <v/>
      </c>
      <c r="J619" s="217" t="str">
        <f t="shared" si="38"/>
        <v/>
      </c>
      <c r="K619" s="218" t="str">
        <f t="shared" si="39"/>
        <v/>
      </c>
    </row>
    <row r="620" spans="1:11" s="206" customFormat="1" ht="19" customHeight="1">
      <c r="A620" s="208"/>
      <c r="B620" s="209"/>
      <c r="C620" s="209"/>
      <c r="D620" s="209"/>
      <c r="E620" s="209"/>
      <c r="F620" s="210"/>
      <c r="G620" s="220" t="str">
        <f t="shared" si="36"/>
        <v/>
      </c>
      <c r="H620" s="220"/>
      <c r="I620" s="220" t="str">
        <f t="shared" si="37"/>
        <v/>
      </c>
      <c r="J620" s="217" t="str">
        <f t="shared" si="38"/>
        <v/>
      </c>
      <c r="K620" s="218" t="str">
        <f t="shared" si="39"/>
        <v/>
      </c>
    </row>
    <row r="621" spans="1:11" s="206" customFormat="1" ht="19" customHeight="1">
      <c r="A621" s="208"/>
      <c r="B621" s="209"/>
      <c r="C621" s="209"/>
      <c r="D621" s="209"/>
      <c r="E621" s="209"/>
      <c r="F621" s="210"/>
      <c r="G621" s="220" t="str">
        <f t="shared" si="36"/>
        <v/>
      </c>
      <c r="H621" s="220"/>
      <c r="I621" s="220" t="str">
        <f t="shared" si="37"/>
        <v/>
      </c>
      <c r="J621" s="217" t="str">
        <f t="shared" si="38"/>
        <v/>
      </c>
      <c r="K621" s="218" t="str">
        <f t="shared" si="39"/>
        <v/>
      </c>
    </row>
    <row r="622" spans="1:11" s="206" customFormat="1" ht="19" customHeight="1">
      <c r="A622" s="208"/>
      <c r="B622" s="209"/>
      <c r="C622" s="209"/>
      <c r="D622" s="209"/>
      <c r="E622" s="209"/>
      <c r="F622" s="210"/>
      <c r="G622" s="220" t="str">
        <f t="shared" si="36"/>
        <v/>
      </c>
      <c r="H622" s="220"/>
      <c r="I622" s="220" t="str">
        <f t="shared" si="37"/>
        <v/>
      </c>
      <c r="J622" s="217" t="str">
        <f t="shared" si="38"/>
        <v/>
      </c>
      <c r="K622" s="218" t="str">
        <f t="shared" si="39"/>
        <v/>
      </c>
    </row>
    <row r="623" spans="1:11" s="206" customFormat="1" ht="19" customHeight="1">
      <c r="A623" s="208"/>
      <c r="B623" s="209"/>
      <c r="C623" s="209"/>
      <c r="D623" s="209"/>
      <c r="E623" s="209"/>
      <c r="F623" s="210"/>
      <c r="G623" s="220" t="str">
        <f t="shared" si="36"/>
        <v/>
      </c>
      <c r="H623" s="220"/>
      <c r="I623" s="220" t="str">
        <f t="shared" si="37"/>
        <v/>
      </c>
      <c r="J623" s="217" t="str">
        <f t="shared" si="38"/>
        <v/>
      </c>
      <c r="K623" s="218" t="str">
        <f t="shared" si="39"/>
        <v/>
      </c>
    </row>
    <row r="624" spans="1:11" s="206" customFormat="1" ht="19" customHeight="1">
      <c r="A624" s="208"/>
      <c r="B624" s="209"/>
      <c r="C624" s="209"/>
      <c r="D624" s="209"/>
      <c r="E624" s="209"/>
      <c r="F624" s="210"/>
      <c r="G624" s="220" t="str">
        <f t="shared" si="36"/>
        <v/>
      </c>
      <c r="H624" s="220"/>
      <c r="I624" s="220" t="str">
        <f t="shared" si="37"/>
        <v/>
      </c>
      <c r="J624" s="217" t="str">
        <f t="shared" si="38"/>
        <v/>
      </c>
      <c r="K624" s="218" t="str">
        <f t="shared" si="39"/>
        <v/>
      </c>
    </row>
    <row r="625" spans="1:11" s="206" customFormat="1" ht="19" customHeight="1">
      <c r="A625" s="208"/>
      <c r="B625" s="209"/>
      <c r="C625" s="209"/>
      <c r="D625" s="209"/>
      <c r="E625" s="209"/>
      <c r="F625" s="210"/>
      <c r="G625" s="220" t="str">
        <f t="shared" si="36"/>
        <v/>
      </c>
      <c r="H625" s="220"/>
      <c r="I625" s="220" t="str">
        <f t="shared" si="37"/>
        <v/>
      </c>
      <c r="J625" s="217" t="str">
        <f t="shared" si="38"/>
        <v/>
      </c>
      <c r="K625" s="218" t="str">
        <f t="shared" si="39"/>
        <v/>
      </c>
    </row>
    <row r="626" spans="1:11" s="206" customFormat="1" ht="19" customHeight="1">
      <c r="A626" s="208"/>
      <c r="B626" s="209"/>
      <c r="C626" s="209"/>
      <c r="D626" s="209"/>
      <c r="E626" s="209"/>
      <c r="F626" s="210"/>
      <c r="G626" s="220" t="str">
        <f t="shared" si="36"/>
        <v/>
      </c>
      <c r="H626" s="220"/>
      <c r="I626" s="220" t="str">
        <f t="shared" si="37"/>
        <v/>
      </c>
      <c r="J626" s="217" t="str">
        <f t="shared" si="38"/>
        <v/>
      </c>
      <c r="K626" s="218" t="str">
        <f t="shared" si="39"/>
        <v/>
      </c>
    </row>
    <row r="627" spans="1:11" s="206" customFormat="1" ht="19" customHeight="1">
      <c r="A627" s="208"/>
      <c r="B627" s="209"/>
      <c r="C627" s="209"/>
      <c r="D627" s="209"/>
      <c r="E627" s="209"/>
      <c r="F627" s="210"/>
      <c r="G627" s="220" t="str">
        <f t="shared" si="36"/>
        <v/>
      </c>
      <c r="H627" s="220"/>
      <c r="I627" s="220" t="str">
        <f t="shared" si="37"/>
        <v/>
      </c>
      <c r="J627" s="217" t="str">
        <f t="shared" si="38"/>
        <v/>
      </c>
      <c r="K627" s="218" t="str">
        <f t="shared" si="39"/>
        <v/>
      </c>
    </row>
    <row r="628" spans="1:11" s="206" customFormat="1" ht="19" customHeight="1">
      <c r="A628" s="208"/>
      <c r="B628" s="209"/>
      <c r="C628" s="209"/>
      <c r="D628" s="209"/>
      <c r="E628" s="209"/>
      <c r="F628" s="210"/>
      <c r="G628" s="220" t="str">
        <f t="shared" si="36"/>
        <v/>
      </c>
      <c r="H628" s="220"/>
      <c r="I628" s="220" t="str">
        <f t="shared" si="37"/>
        <v/>
      </c>
      <c r="J628" s="217" t="str">
        <f t="shared" si="38"/>
        <v/>
      </c>
      <c r="K628" s="218" t="str">
        <f t="shared" si="39"/>
        <v/>
      </c>
    </row>
    <row r="629" spans="1:11" s="206" customFormat="1" ht="19" customHeight="1">
      <c r="A629" s="208"/>
      <c r="B629" s="209"/>
      <c r="C629" s="209"/>
      <c r="D629" s="209"/>
      <c r="E629" s="209"/>
      <c r="F629" s="210"/>
      <c r="G629" s="220" t="str">
        <f t="shared" si="36"/>
        <v/>
      </c>
      <c r="H629" s="220"/>
      <c r="I629" s="220" t="str">
        <f t="shared" si="37"/>
        <v/>
      </c>
      <c r="J629" s="217" t="str">
        <f t="shared" si="38"/>
        <v/>
      </c>
      <c r="K629" s="218" t="str">
        <f t="shared" si="39"/>
        <v/>
      </c>
    </row>
    <row r="630" spans="1:11" s="206" customFormat="1" ht="19" customHeight="1">
      <c r="A630" s="208"/>
      <c r="B630" s="209"/>
      <c r="C630" s="209"/>
      <c r="D630" s="209"/>
      <c r="E630" s="209"/>
      <c r="F630" s="210"/>
      <c r="G630" s="220" t="str">
        <f t="shared" si="36"/>
        <v/>
      </c>
      <c r="H630" s="220"/>
      <c r="I630" s="220" t="str">
        <f t="shared" si="37"/>
        <v/>
      </c>
      <c r="J630" s="217" t="str">
        <f t="shared" si="38"/>
        <v/>
      </c>
      <c r="K630" s="218" t="str">
        <f t="shared" si="39"/>
        <v/>
      </c>
    </row>
    <row r="631" spans="1:11" s="206" customFormat="1" ht="19" customHeight="1">
      <c r="A631" s="208"/>
      <c r="B631" s="209"/>
      <c r="C631" s="209"/>
      <c r="D631" s="209"/>
      <c r="E631" s="209"/>
      <c r="F631" s="210"/>
      <c r="G631" s="220" t="str">
        <f t="shared" si="36"/>
        <v/>
      </c>
      <c r="H631" s="220"/>
      <c r="I631" s="220" t="str">
        <f t="shared" si="37"/>
        <v/>
      </c>
      <c r="J631" s="217" t="str">
        <f t="shared" si="38"/>
        <v/>
      </c>
      <c r="K631" s="218" t="str">
        <f t="shared" si="39"/>
        <v/>
      </c>
    </row>
    <row r="632" spans="1:11" s="206" customFormat="1" ht="19" customHeight="1">
      <c r="A632" s="208"/>
      <c r="B632" s="209"/>
      <c r="C632" s="209"/>
      <c r="D632" s="209"/>
      <c r="E632" s="209"/>
      <c r="F632" s="210"/>
      <c r="G632" s="220" t="str">
        <f t="shared" si="36"/>
        <v/>
      </c>
      <c r="H632" s="220"/>
      <c r="I632" s="220" t="str">
        <f t="shared" si="37"/>
        <v/>
      </c>
      <c r="J632" s="217" t="str">
        <f t="shared" si="38"/>
        <v/>
      </c>
      <c r="K632" s="218" t="str">
        <f t="shared" si="39"/>
        <v/>
      </c>
    </row>
    <row r="633" spans="1:11" s="206" customFormat="1" ht="19" customHeight="1">
      <c r="A633" s="208"/>
      <c r="B633" s="209"/>
      <c r="C633" s="209"/>
      <c r="D633" s="209"/>
      <c r="E633" s="209"/>
      <c r="F633" s="210"/>
      <c r="G633" s="220" t="str">
        <f t="shared" si="36"/>
        <v/>
      </c>
      <c r="H633" s="220"/>
      <c r="I633" s="220" t="str">
        <f t="shared" si="37"/>
        <v/>
      </c>
      <c r="J633" s="217" t="str">
        <f t="shared" si="38"/>
        <v/>
      </c>
      <c r="K633" s="218" t="str">
        <f t="shared" si="39"/>
        <v/>
      </c>
    </row>
    <row r="634" spans="1:11" s="206" customFormat="1" ht="19" customHeight="1">
      <c r="A634" s="208"/>
      <c r="B634" s="209"/>
      <c r="C634" s="209"/>
      <c r="D634" s="209"/>
      <c r="E634" s="209"/>
      <c r="F634" s="210"/>
      <c r="G634" s="220" t="str">
        <f t="shared" si="36"/>
        <v/>
      </c>
      <c r="H634" s="220"/>
      <c r="I634" s="220" t="str">
        <f t="shared" si="37"/>
        <v/>
      </c>
      <c r="J634" s="217" t="str">
        <f t="shared" si="38"/>
        <v/>
      </c>
      <c r="K634" s="218" t="str">
        <f t="shared" si="39"/>
        <v/>
      </c>
    </row>
    <row r="635" spans="1:11" s="206" customFormat="1" ht="19" customHeight="1">
      <c r="A635" s="208"/>
      <c r="B635" s="209"/>
      <c r="C635" s="209"/>
      <c r="D635" s="209"/>
      <c r="E635" s="209"/>
      <c r="F635" s="210"/>
      <c r="G635" s="220" t="str">
        <f t="shared" si="36"/>
        <v/>
      </c>
      <c r="H635" s="220"/>
      <c r="I635" s="220" t="str">
        <f t="shared" si="37"/>
        <v/>
      </c>
      <c r="J635" s="217" t="str">
        <f t="shared" si="38"/>
        <v/>
      </c>
      <c r="K635" s="218" t="str">
        <f t="shared" si="39"/>
        <v/>
      </c>
    </row>
    <row r="636" spans="1:11" s="206" customFormat="1" ht="19" customHeight="1">
      <c r="A636" s="208"/>
      <c r="B636" s="209"/>
      <c r="C636" s="209"/>
      <c r="D636" s="209"/>
      <c r="E636" s="209"/>
      <c r="F636" s="210"/>
      <c r="G636" s="220" t="str">
        <f t="shared" si="36"/>
        <v/>
      </c>
      <c r="H636" s="220"/>
      <c r="I636" s="220" t="str">
        <f t="shared" si="37"/>
        <v/>
      </c>
      <c r="J636" s="217" t="str">
        <f t="shared" si="38"/>
        <v/>
      </c>
      <c r="K636" s="218" t="str">
        <f t="shared" si="39"/>
        <v/>
      </c>
    </row>
    <row r="637" spans="1:11" s="206" customFormat="1" ht="19" customHeight="1">
      <c r="A637" s="208"/>
      <c r="B637" s="209"/>
      <c r="C637" s="209"/>
      <c r="D637" s="209"/>
      <c r="E637" s="209"/>
      <c r="F637" s="210"/>
      <c r="G637" s="220" t="str">
        <f t="shared" si="36"/>
        <v/>
      </c>
      <c r="H637" s="220"/>
      <c r="I637" s="220" t="str">
        <f t="shared" si="37"/>
        <v/>
      </c>
      <c r="J637" s="217" t="str">
        <f t="shared" si="38"/>
        <v/>
      </c>
      <c r="K637" s="218" t="str">
        <f t="shared" si="39"/>
        <v/>
      </c>
    </row>
    <row r="638" spans="1:11" s="206" customFormat="1" ht="19" customHeight="1">
      <c r="A638" s="208"/>
      <c r="B638" s="209"/>
      <c r="C638" s="209"/>
      <c r="D638" s="209"/>
      <c r="E638" s="209"/>
      <c r="F638" s="210"/>
      <c r="G638" s="220" t="str">
        <f t="shared" si="36"/>
        <v/>
      </c>
      <c r="H638" s="220"/>
      <c r="I638" s="220" t="str">
        <f t="shared" si="37"/>
        <v/>
      </c>
      <c r="J638" s="217" t="str">
        <f t="shared" si="38"/>
        <v/>
      </c>
      <c r="K638" s="218" t="str">
        <f t="shared" si="39"/>
        <v/>
      </c>
    </row>
    <row r="639" spans="1:11" s="206" customFormat="1" ht="19" customHeight="1">
      <c r="A639" s="208"/>
      <c r="B639" s="209"/>
      <c r="C639" s="209"/>
      <c r="D639" s="209"/>
      <c r="E639" s="209"/>
      <c r="F639" s="210"/>
      <c r="G639" s="220" t="str">
        <f t="shared" si="36"/>
        <v/>
      </c>
      <c r="H639" s="220"/>
      <c r="I639" s="220" t="str">
        <f t="shared" si="37"/>
        <v/>
      </c>
      <c r="J639" s="217" t="str">
        <f t="shared" si="38"/>
        <v/>
      </c>
      <c r="K639" s="218" t="str">
        <f t="shared" si="39"/>
        <v/>
      </c>
    </row>
    <row r="640" spans="1:11" s="206" customFormat="1" ht="19" customHeight="1">
      <c r="A640" s="208"/>
      <c r="B640" s="209"/>
      <c r="C640" s="209"/>
      <c r="D640" s="209"/>
      <c r="E640" s="209"/>
      <c r="F640" s="210"/>
      <c r="G640" s="220" t="str">
        <f t="shared" si="36"/>
        <v/>
      </c>
      <c r="H640" s="220"/>
      <c r="I640" s="220" t="str">
        <f t="shared" si="37"/>
        <v/>
      </c>
      <c r="J640" s="217" t="str">
        <f t="shared" si="38"/>
        <v/>
      </c>
      <c r="K640" s="218" t="str">
        <f t="shared" si="39"/>
        <v/>
      </c>
    </row>
    <row r="641" spans="1:11" s="206" customFormat="1" ht="19" customHeight="1">
      <c r="A641" s="208"/>
      <c r="B641" s="209"/>
      <c r="C641" s="209"/>
      <c r="D641" s="209"/>
      <c r="E641" s="209"/>
      <c r="F641" s="210"/>
      <c r="G641" s="220" t="str">
        <f t="shared" si="36"/>
        <v/>
      </c>
      <c r="H641" s="220"/>
      <c r="I641" s="220" t="str">
        <f t="shared" si="37"/>
        <v/>
      </c>
      <c r="J641" s="217" t="str">
        <f t="shared" si="38"/>
        <v/>
      </c>
      <c r="K641" s="218" t="str">
        <f t="shared" si="39"/>
        <v/>
      </c>
    </row>
    <row r="642" spans="1:11" s="206" customFormat="1" ht="19" customHeight="1">
      <c r="A642" s="208"/>
      <c r="B642" s="209"/>
      <c r="C642" s="209"/>
      <c r="D642" s="209"/>
      <c r="E642" s="209"/>
      <c r="F642" s="210"/>
      <c r="G642" s="220" t="str">
        <f t="shared" si="36"/>
        <v/>
      </c>
      <c r="H642" s="220"/>
      <c r="I642" s="220" t="str">
        <f t="shared" si="37"/>
        <v/>
      </c>
      <c r="J642" s="217" t="str">
        <f t="shared" si="38"/>
        <v/>
      </c>
      <c r="K642" s="218" t="str">
        <f t="shared" si="39"/>
        <v/>
      </c>
    </row>
    <row r="643" spans="1:11" s="206" customFormat="1" ht="19" customHeight="1">
      <c r="A643" s="208"/>
      <c r="B643" s="209"/>
      <c r="C643" s="209"/>
      <c r="D643" s="209"/>
      <c r="E643" s="209"/>
      <c r="F643" s="210"/>
      <c r="G643" s="220" t="str">
        <f t="shared" si="36"/>
        <v/>
      </c>
      <c r="H643" s="220"/>
      <c r="I643" s="220" t="str">
        <f t="shared" si="37"/>
        <v/>
      </c>
      <c r="J643" s="217" t="str">
        <f t="shared" si="38"/>
        <v/>
      </c>
      <c r="K643" s="218" t="str">
        <f t="shared" si="39"/>
        <v/>
      </c>
    </row>
    <row r="644" spans="1:11" s="206" customFormat="1" ht="19" customHeight="1">
      <c r="A644" s="208"/>
      <c r="B644" s="209"/>
      <c r="C644" s="209"/>
      <c r="D644" s="209"/>
      <c r="E644" s="209"/>
      <c r="F644" s="210"/>
      <c r="G644" s="220" t="str">
        <f t="shared" si="36"/>
        <v/>
      </c>
      <c r="H644" s="220"/>
      <c r="I644" s="220" t="str">
        <f t="shared" si="37"/>
        <v/>
      </c>
      <c r="J644" s="217" t="str">
        <f t="shared" si="38"/>
        <v/>
      </c>
      <c r="K644" s="218" t="str">
        <f t="shared" si="39"/>
        <v/>
      </c>
    </row>
    <row r="645" spans="1:11" s="206" customFormat="1" ht="19" customHeight="1">
      <c r="A645" s="208"/>
      <c r="B645" s="209"/>
      <c r="C645" s="209"/>
      <c r="D645" s="209"/>
      <c r="E645" s="209"/>
      <c r="F645" s="210"/>
      <c r="G645" s="220" t="str">
        <f t="shared" si="36"/>
        <v/>
      </c>
      <c r="H645" s="220"/>
      <c r="I645" s="220" t="str">
        <f t="shared" si="37"/>
        <v/>
      </c>
      <c r="J645" s="217" t="str">
        <f t="shared" si="38"/>
        <v/>
      </c>
      <c r="K645" s="218" t="str">
        <f t="shared" si="39"/>
        <v/>
      </c>
    </row>
    <row r="646" spans="1:11" s="206" customFormat="1" ht="19" customHeight="1">
      <c r="A646" s="208"/>
      <c r="B646" s="209"/>
      <c r="C646" s="209"/>
      <c r="D646" s="209"/>
      <c r="E646" s="209"/>
      <c r="F646" s="210"/>
      <c r="G646" s="220" t="str">
        <f t="shared" si="36"/>
        <v/>
      </c>
      <c r="H646" s="220"/>
      <c r="I646" s="220" t="str">
        <f t="shared" si="37"/>
        <v/>
      </c>
      <c r="J646" s="217" t="str">
        <f t="shared" si="38"/>
        <v/>
      </c>
      <c r="K646" s="218" t="str">
        <f t="shared" si="39"/>
        <v/>
      </c>
    </row>
    <row r="647" spans="1:11" s="206" customFormat="1" ht="19" customHeight="1">
      <c r="A647" s="208"/>
      <c r="B647" s="209"/>
      <c r="C647" s="209"/>
      <c r="D647" s="209"/>
      <c r="E647" s="209"/>
      <c r="F647" s="210"/>
      <c r="G647" s="220" t="str">
        <f t="shared" si="36"/>
        <v/>
      </c>
      <c r="H647" s="220"/>
      <c r="I647" s="220" t="str">
        <f t="shared" si="37"/>
        <v/>
      </c>
      <c r="J647" s="217" t="str">
        <f t="shared" si="38"/>
        <v/>
      </c>
      <c r="K647" s="218" t="str">
        <f t="shared" si="39"/>
        <v/>
      </c>
    </row>
    <row r="648" spans="1:11" s="206" customFormat="1" ht="19" customHeight="1">
      <c r="A648" s="208"/>
      <c r="B648" s="209"/>
      <c r="C648" s="209"/>
      <c r="D648" s="209"/>
      <c r="E648" s="209"/>
      <c r="F648" s="210"/>
      <c r="G648" s="220" t="str">
        <f t="shared" si="36"/>
        <v/>
      </c>
      <c r="H648" s="220"/>
      <c r="I648" s="220" t="str">
        <f t="shared" si="37"/>
        <v/>
      </c>
      <c r="J648" s="217" t="str">
        <f t="shared" si="38"/>
        <v/>
      </c>
      <c r="K648" s="218" t="str">
        <f t="shared" si="39"/>
        <v/>
      </c>
    </row>
    <row r="649" spans="1:11" s="206" customFormat="1" ht="19" customHeight="1">
      <c r="A649" s="208"/>
      <c r="B649" s="209"/>
      <c r="C649" s="209"/>
      <c r="D649" s="209"/>
      <c r="E649" s="209"/>
      <c r="F649" s="210"/>
      <c r="G649" s="220" t="str">
        <f t="shared" si="36"/>
        <v/>
      </c>
      <c r="H649" s="220"/>
      <c r="I649" s="220" t="str">
        <f t="shared" si="37"/>
        <v/>
      </c>
      <c r="J649" s="217" t="str">
        <f t="shared" si="38"/>
        <v/>
      </c>
      <c r="K649" s="218" t="str">
        <f t="shared" si="39"/>
        <v/>
      </c>
    </row>
    <row r="650" spans="1:11" s="206" customFormat="1" ht="19" customHeight="1">
      <c r="A650" s="208"/>
      <c r="B650" s="209"/>
      <c r="C650" s="209"/>
      <c r="D650" s="209"/>
      <c r="E650" s="209"/>
      <c r="F650" s="210"/>
      <c r="G650" s="220" t="str">
        <f t="shared" si="36"/>
        <v/>
      </c>
      <c r="H650" s="220"/>
      <c r="I650" s="220" t="str">
        <f t="shared" si="37"/>
        <v/>
      </c>
      <c r="J650" s="217" t="str">
        <f t="shared" si="38"/>
        <v/>
      </c>
      <c r="K650" s="218" t="str">
        <f t="shared" si="39"/>
        <v/>
      </c>
    </row>
    <row r="651" spans="1:11" s="206" customFormat="1" ht="19" customHeight="1">
      <c r="A651" s="208"/>
      <c r="B651" s="209"/>
      <c r="C651" s="209"/>
      <c r="D651" s="209"/>
      <c r="E651" s="209"/>
      <c r="F651" s="210"/>
      <c r="G651" s="220" t="str">
        <f t="shared" si="36"/>
        <v/>
      </c>
      <c r="H651" s="220"/>
      <c r="I651" s="220" t="str">
        <f t="shared" si="37"/>
        <v/>
      </c>
      <c r="J651" s="217" t="str">
        <f t="shared" si="38"/>
        <v/>
      </c>
      <c r="K651" s="218" t="str">
        <f t="shared" si="39"/>
        <v/>
      </c>
    </row>
    <row r="652" spans="1:11" s="206" customFormat="1" ht="19" customHeight="1">
      <c r="A652" s="208"/>
      <c r="B652" s="209"/>
      <c r="C652" s="209"/>
      <c r="D652" s="209"/>
      <c r="E652" s="209"/>
      <c r="F652" s="210"/>
      <c r="G652" s="220" t="str">
        <f t="shared" ref="G652:G715" si="40">IF($E652="","",$H652*(1-$B$6))</f>
        <v/>
      </c>
      <c r="H652" s="220"/>
      <c r="I652" s="220" t="str">
        <f t="shared" ref="I652:I715" si="41">IF($E652="","",$H652*(1+$B$6))</f>
        <v/>
      </c>
      <c r="J652" s="217" t="str">
        <f t="shared" ref="J652:J715" si="42">IF($E652="","",IF($F652&lt;$G652, "Debajo de banda", IF($F652&gt;$I652, "Encima de banda", "Dentro de banda")))</f>
        <v/>
      </c>
      <c r="K652" s="218" t="str">
        <f t="shared" ref="K652:K715" si="43">IFERROR(IF($E652="","",$F652/$H652),"")</f>
        <v/>
      </c>
    </row>
    <row r="653" spans="1:11" s="206" customFormat="1" ht="19" customHeight="1">
      <c r="A653" s="208"/>
      <c r="B653" s="209"/>
      <c r="C653" s="209"/>
      <c r="D653" s="209"/>
      <c r="E653" s="209"/>
      <c r="F653" s="210"/>
      <c r="G653" s="220" t="str">
        <f t="shared" si="40"/>
        <v/>
      </c>
      <c r="H653" s="220"/>
      <c r="I653" s="220" t="str">
        <f t="shared" si="41"/>
        <v/>
      </c>
      <c r="J653" s="217" t="str">
        <f t="shared" si="42"/>
        <v/>
      </c>
      <c r="K653" s="218" t="str">
        <f t="shared" si="43"/>
        <v/>
      </c>
    </row>
    <row r="654" spans="1:11" s="206" customFormat="1" ht="19" customHeight="1">
      <c r="A654" s="208"/>
      <c r="B654" s="209"/>
      <c r="C654" s="209"/>
      <c r="D654" s="209"/>
      <c r="E654" s="209"/>
      <c r="F654" s="210"/>
      <c r="G654" s="220" t="str">
        <f t="shared" si="40"/>
        <v/>
      </c>
      <c r="H654" s="220"/>
      <c r="I654" s="220" t="str">
        <f t="shared" si="41"/>
        <v/>
      </c>
      <c r="J654" s="217" t="str">
        <f t="shared" si="42"/>
        <v/>
      </c>
      <c r="K654" s="218" t="str">
        <f t="shared" si="43"/>
        <v/>
      </c>
    </row>
    <row r="655" spans="1:11" s="206" customFormat="1" ht="19" customHeight="1">
      <c r="A655" s="208"/>
      <c r="B655" s="209"/>
      <c r="C655" s="209"/>
      <c r="D655" s="209"/>
      <c r="E655" s="209"/>
      <c r="F655" s="210"/>
      <c r="G655" s="220" t="str">
        <f t="shared" si="40"/>
        <v/>
      </c>
      <c r="H655" s="220"/>
      <c r="I655" s="220" t="str">
        <f t="shared" si="41"/>
        <v/>
      </c>
      <c r="J655" s="217" t="str">
        <f t="shared" si="42"/>
        <v/>
      </c>
      <c r="K655" s="218" t="str">
        <f t="shared" si="43"/>
        <v/>
      </c>
    </row>
    <row r="656" spans="1:11" s="206" customFormat="1" ht="19" customHeight="1">
      <c r="A656" s="208"/>
      <c r="B656" s="209"/>
      <c r="C656" s="209"/>
      <c r="D656" s="209"/>
      <c r="E656" s="209"/>
      <c r="F656" s="210"/>
      <c r="G656" s="220" t="str">
        <f t="shared" si="40"/>
        <v/>
      </c>
      <c r="H656" s="220"/>
      <c r="I656" s="220" t="str">
        <f t="shared" si="41"/>
        <v/>
      </c>
      <c r="J656" s="217" t="str">
        <f t="shared" si="42"/>
        <v/>
      </c>
      <c r="K656" s="218" t="str">
        <f t="shared" si="43"/>
        <v/>
      </c>
    </row>
    <row r="657" spans="1:11" s="206" customFormat="1" ht="19" customHeight="1">
      <c r="A657" s="208"/>
      <c r="B657" s="209"/>
      <c r="C657" s="209"/>
      <c r="D657" s="209"/>
      <c r="E657" s="209"/>
      <c r="F657" s="210"/>
      <c r="G657" s="220" t="str">
        <f t="shared" si="40"/>
        <v/>
      </c>
      <c r="H657" s="220"/>
      <c r="I657" s="220" t="str">
        <f t="shared" si="41"/>
        <v/>
      </c>
      <c r="J657" s="217" t="str">
        <f t="shared" si="42"/>
        <v/>
      </c>
      <c r="K657" s="218" t="str">
        <f t="shared" si="43"/>
        <v/>
      </c>
    </row>
    <row r="658" spans="1:11" s="206" customFormat="1" ht="19" customHeight="1">
      <c r="A658" s="208"/>
      <c r="B658" s="209"/>
      <c r="C658" s="209"/>
      <c r="D658" s="209"/>
      <c r="E658" s="209"/>
      <c r="F658" s="210"/>
      <c r="G658" s="220" t="str">
        <f t="shared" si="40"/>
        <v/>
      </c>
      <c r="H658" s="220"/>
      <c r="I658" s="220" t="str">
        <f t="shared" si="41"/>
        <v/>
      </c>
      <c r="J658" s="217" t="str">
        <f t="shared" si="42"/>
        <v/>
      </c>
      <c r="K658" s="218" t="str">
        <f t="shared" si="43"/>
        <v/>
      </c>
    </row>
    <row r="659" spans="1:11" s="206" customFormat="1" ht="19" customHeight="1">
      <c r="A659" s="208"/>
      <c r="B659" s="209"/>
      <c r="C659" s="209"/>
      <c r="D659" s="209"/>
      <c r="E659" s="209"/>
      <c r="F659" s="210"/>
      <c r="G659" s="220" t="str">
        <f t="shared" si="40"/>
        <v/>
      </c>
      <c r="H659" s="220"/>
      <c r="I659" s="220" t="str">
        <f t="shared" si="41"/>
        <v/>
      </c>
      <c r="J659" s="217" t="str">
        <f t="shared" si="42"/>
        <v/>
      </c>
      <c r="K659" s="218" t="str">
        <f t="shared" si="43"/>
        <v/>
      </c>
    </row>
    <row r="660" spans="1:11" s="206" customFormat="1" ht="19" customHeight="1">
      <c r="A660" s="208"/>
      <c r="B660" s="209"/>
      <c r="C660" s="209"/>
      <c r="D660" s="209"/>
      <c r="E660" s="209"/>
      <c r="F660" s="210"/>
      <c r="G660" s="220" t="str">
        <f t="shared" si="40"/>
        <v/>
      </c>
      <c r="H660" s="220"/>
      <c r="I660" s="220" t="str">
        <f t="shared" si="41"/>
        <v/>
      </c>
      <c r="J660" s="217" t="str">
        <f t="shared" si="42"/>
        <v/>
      </c>
      <c r="K660" s="218" t="str">
        <f t="shared" si="43"/>
        <v/>
      </c>
    </row>
    <row r="661" spans="1:11" s="206" customFormat="1" ht="19" customHeight="1">
      <c r="A661" s="208"/>
      <c r="B661" s="209"/>
      <c r="C661" s="209"/>
      <c r="D661" s="209"/>
      <c r="E661" s="209"/>
      <c r="F661" s="210"/>
      <c r="G661" s="220" t="str">
        <f t="shared" si="40"/>
        <v/>
      </c>
      <c r="H661" s="220"/>
      <c r="I661" s="220" t="str">
        <f t="shared" si="41"/>
        <v/>
      </c>
      <c r="J661" s="217" t="str">
        <f t="shared" si="42"/>
        <v/>
      </c>
      <c r="K661" s="218" t="str">
        <f t="shared" si="43"/>
        <v/>
      </c>
    </row>
    <row r="662" spans="1:11" s="206" customFormat="1" ht="19" customHeight="1">
      <c r="A662" s="208"/>
      <c r="B662" s="209"/>
      <c r="C662" s="209"/>
      <c r="D662" s="209"/>
      <c r="E662" s="209"/>
      <c r="F662" s="210"/>
      <c r="G662" s="220" t="str">
        <f t="shared" si="40"/>
        <v/>
      </c>
      <c r="H662" s="220"/>
      <c r="I662" s="220" t="str">
        <f t="shared" si="41"/>
        <v/>
      </c>
      <c r="J662" s="217" t="str">
        <f t="shared" si="42"/>
        <v/>
      </c>
      <c r="K662" s="218" t="str">
        <f t="shared" si="43"/>
        <v/>
      </c>
    </row>
    <row r="663" spans="1:11" s="206" customFormat="1" ht="19" customHeight="1">
      <c r="A663" s="208"/>
      <c r="B663" s="209"/>
      <c r="C663" s="209"/>
      <c r="D663" s="209"/>
      <c r="E663" s="209"/>
      <c r="F663" s="210"/>
      <c r="G663" s="220" t="str">
        <f t="shared" si="40"/>
        <v/>
      </c>
      <c r="H663" s="220"/>
      <c r="I663" s="220" t="str">
        <f t="shared" si="41"/>
        <v/>
      </c>
      <c r="J663" s="217" t="str">
        <f t="shared" si="42"/>
        <v/>
      </c>
      <c r="K663" s="218" t="str">
        <f t="shared" si="43"/>
        <v/>
      </c>
    </row>
    <row r="664" spans="1:11" s="206" customFormat="1" ht="19" customHeight="1">
      <c r="A664" s="208"/>
      <c r="B664" s="209"/>
      <c r="C664" s="209"/>
      <c r="D664" s="209"/>
      <c r="E664" s="209"/>
      <c r="F664" s="210"/>
      <c r="G664" s="220" t="str">
        <f t="shared" si="40"/>
        <v/>
      </c>
      <c r="H664" s="220"/>
      <c r="I664" s="220" t="str">
        <f t="shared" si="41"/>
        <v/>
      </c>
      <c r="J664" s="217" t="str">
        <f t="shared" si="42"/>
        <v/>
      </c>
      <c r="K664" s="218" t="str">
        <f t="shared" si="43"/>
        <v/>
      </c>
    </row>
    <row r="665" spans="1:11" s="206" customFormat="1" ht="19" customHeight="1">
      <c r="A665" s="208"/>
      <c r="B665" s="209"/>
      <c r="C665" s="209"/>
      <c r="D665" s="209"/>
      <c r="E665" s="209"/>
      <c r="F665" s="210"/>
      <c r="G665" s="220" t="str">
        <f t="shared" si="40"/>
        <v/>
      </c>
      <c r="H665" s="220"/>
      <c r="I665" s="220" t="str">
        <f t="shared" si="41"/>
        <v/>
      </c>
      <c r="J665" s="217" t="str">
        <f t="shared" si="42"/>
        <v/>
      </c>
      <c r="K665" s="218" t="str">
        <f t="shared" si="43"/>
        <v/>
      </c>
    </row>
    <row r="666" spans="1:11" s="206" customFormat="1" ht="19" customHeight="1">
      <c r="A666" s="208"/>
      <c r="B666" s="209"/>
      <c r="C666" s="209"/>
      <c r="D666" s="209"/>
      <c r="E666" s="209"/>
      <c r="F666" s="210"/>
      <c r="G666" s="220" t="str">
        <f t="shared" si="40"/>
        <v/>
      </c>
      <c r="H666" s="220"/>
      <c r="I666" s="220" t="str">
        <f t="shared" si="41"/>
        <v/>
      </c>
      <c r="J666" s="217" t="str">
        <f t="shared" si="42"/>
        <v/>
      </c>
      <c r="K666" s="218" t="str">
        <f t="shared" si="43"/>
        <v/>
      </c>
    </row>
    <row r="667" spans="1:11" s="206" customFormat="1" ht="19" customHeight="1">
      <c r="A667" s="208"/>
      <c r="B667" s="209"/>
      <c r="C667" s="209"/>
      <c r="D667" s="209"/>
      <c r="E667" s="209"/>
      <c r="F667" s="210"/>
      <c r="G667" s="220" t="str">
        <f t="shared" si="40"/>
        <v/>
      </c>
      <c r="H667" s="220"/>
      <c r="I667" s="220" t="str">
        <f t="shared" si="41"/>
        <v/>
      </c>
      <c r="J667" s="217" t="str">
        <f t="shared" si="42"/>
        <v/>
      </c>
      <c r="K667" s="218" t="str">
        <f t="shared" si="43"/>
        <v/>
      </c>
    </row>
    <row r="668" spans="1:11" s="206" customFormat="1" ht="19" customHeight="1">
      <c r="A668" s="208"/>
      <c r="B668" s="209"/>
      <c r="C668" s="209"/>
      <c r="D668" s="209"/>
      <c r="E668" s="209"/>
      <c r="F668" s="210"/>
      <c r="G668" s="220" t="str">
        <f t="shared" si="40"/>
        <v/>
      </c>
      <c r="H668" s="220"/>
      <c r="I668" s="220" t="str">
        <f t="shared" si="41"/>
        <v/>
      </c>
      <c r="J668" s="217" t="str">
        <f t="shared" si="42"/>
        <v/>
      </c>
      <c r="K668" s="218" t="str">
        <f t="shared" si="43"/>
        <v/>
      </c>
    </row>
    <row r="669" spans="1:11" s="206" customFormat="1" ht="19" customHeight="1">
      <c r="A669" s="208"/>
      <c r="B669" s="209"/>
      <c r="C669" s="209"/>
      <c r="D669" s="209"/>
      <c r="E669" s="209"/>
      <c r="F669" s="210"/>
      <c r="G669" s="220" t="str">
        <f t="shared" si="40"/>
        <v/>
      </c>
      <c r="H669" s="220"/>
      <c r="I669" s="220" t="str">
        <f t="shared" si="41"/>
        <v/>
      </c>
      <c r="J669" s="217" t="str">
        <f t="shared" si="42"/>
        <v/>
      </c>
      <c r="K669" s="218" t="str">
        <f t="shared" si="43"/>
        <v/>
      </c>
    </row>
    <row r="670" spans="1:11" s="206" customFormat="1" ht="19" customHeight="1">
      <c r="A670" s="208"/>
      <c r="B670" s="209"/>
      <c r="C670" s="209"/>
      <c r="D670" s="209"/>
      <c r="E670" s="209"/>
      <c r="F670" s="210"/>
      <c r="G670" s="220" t="str">
        <f t="shared" si="40"/>
        <v/>
      </c>
      <c r="H670" s="220"/>
      <c r="I670" s="220" t="str">
        <f t="shared" si="41"/>
        <v/>
      </c>
      <c r="J670" s="217" t="str">
        <f t="shared" si="42"/>
        <v/>
      </c>
      <c r="K670" s="218" t="str">
        <f t="shared" si="43"/>
        <v/>
      </c>
    </row>
    <row r="671" spans="1:11" s="206" customFormat="1" ht="19" customHeight="1">
      <c r="A671" s="208"/>
      <c r="B671" s="209"/>
      <c r="C671" s="209"/>
      <c r="D671" s="209"/>
      <c r="E671" s="209"/>
      <c r="F671" s="210"/>
      <c r="G671" s="220" t="str">
        <f t="shared" si="40"/>
        <v/>
      </c>
      <c r="H671" s="220"/>
      <c r="I671" s="220" t="str">
        <f t="shared" si="41"/>
        <v/>
      </c>
      <c r="J671" s="217" t="str">
        <f t="shared" si="42"/>
        <v/>
      </c>
      <c r="K671" s="218" t="str">
        <f t="shared" si="43"/>
        <v/>
      </c>
    </row>
    <row r="672" spans="1:11" s="206" customFormat="1" ht="19" customHeight="1">
      <c r="A672" s="208"/>
      <c r="B672" s="209"/>
      <c r="C672" s="209"/>
      <c r="D672" s="209"/>
      <c r="E672" s="209"/>
      <c r="F672" s="210"/>
      <c r="G672" s="220" t="str">
        <f t="shared" si="40"/>
        <v/>
      </c>
      <c r="H672" s="220"/>
      <c r="I672" s="220" t="str">
        <f t="shared" si="41"/>
        <v/>
      </c>
      <c r="J672" s="217" t="str">
        <f t="shared" si="42"/>
        <v/>
      </c>
      <c r="K672" s="218" t="str">
        <f t="shared" si="43"/>
        <v/>
      </c>
    </row>
    <row r="673" spans="1:11" s="206" customFormat="1" ht="19" customHeight="1">
      <c r="A673" s="208"/>
      <c r="B673" s="209"/>
      <c r="C673" s="209"/>
      <c r="D673" s="209"/>
      <c r="E673" s="209"/>
      <c r="F673" s="210"/>
      <c r="G673" s="220" t="str">
        <f t="shared" si="40"/>
        <v/>
      </c>
      <c r="H673" s="220"/>
      <c r="I673" s="220" t="str">
        <f t="shared" si="41"/>
        <v/>
      </c>
      <c r="J673" s="217" t="str">
        <f t="shared" si="42"/>
        <v/>
      </c>
      <c r="K673" s="218" t="str">
        <f t="shared" si="43"/>
        <v/>
      </c>
    </row>
    <row r="674" spans="1:11" s="206" customFormat="1" ht="19" customHeight="1">
      <c r="A674" s="208"/>
      <c r="B674" s="209"/>
      <c r="C674" s="209"/>
      <c r="D674" s="209"/>
      <c r="E674" s="209"/>
      <c r="F674" s="210"/>
      <c r="G674" s="220" t="str">
        <f t="shared" si="40"/>
        <v/>
      </c>
      <c r="H674" s="220"/>
      <c r="I674" s="220" t="str">
        <f t="shared" si="41"/>
        <v/>
      </c>
      <c r="J674" s="217" t="str">
        <f t="shared" si="42"/>
        <v/>
      </c>
      <c r="K674" s="218" t="str">
        <f t="shared" si="43"/>
        <v/>
      </c>
    </row>
    <row r="675" spans="1:11" s="206" customFormat="1" ht="19" customHeight="1">
      <c r="A675" s="208"/>
      <c r="B675" s="209"/>
      <c r="C675" s="209"/>
      <c r="D675" s="209"/>
      <c r="E675" s="209"/>
      <c r="F675" s="210"/>
      <c r="G675" s="220" t="str">
        <f t="shared" si="40"/>
        <v/>
      </c>
      <c r="H675" s="220"/>
      <c r="I675" s="220" t="str">
        <f t="shared" si="41"/>
        <v/>
      </c>
      <c r="J675" s="217" t="str">
        <f t="shared" si="42"/>
        <v/>
      </c>
      <c r="K675" s="218" t="str">
        <f t="shared" si="43"/>
        <v/>
      </c>
    </row>
    <row r="676" spans="1:11" s="206" customFormat="1" ht="19" customHeight="1">
      <c r="A676" s="208"/>
      <c r="B676" s="209"/>
      <c r="C676" s="209"/>
      <c r="D676" s="209"/>
      <c r="E676" s="209"/>
      <c r="F676" s="210"/>
      <c r="G676" s="220" t="str">
        <f t="shared" si="40"/>
        <v/>
      </c>
      <c r="H676" s="220"/>
      <c r="I676" s="220" t="str">
        <f t="shared" si="41"/>
        <v/>
      </c>
      <c r="J676" s="217" t="str">
        <f t="shared" si="42"/>
        <v/>
      </c>
      <c r="K676" s="218" t="str">
        <f t="shared" si="43"/>
        <v/>
      </c>
    </row>
    <row r="677" spans="1:11" s="206" customFormat="1" ht="19" customHeight="1">
      <c r="A677" s="208"/>
      <c r="B677" s="209"/>
      <c r="C677" s="209"/>
      <c r="D677" s="209"/>
      <c r="E677" s="209"/>
      <c r="F677" s="210"/>
      <c r="G677" s="220" t="str">
        <f t="shared" si="40"/>
        <v/>
      </c>
      <c r="H677" s="220"/>
      <c r="I677" s="220" t="str">
        <f t="shared" si="41"/>
        <v/>
      </c>
      <c r="J677" s="217" t="str">
        <f t="shared" si="42"/>
        <v/>
      </c>
      <c r="K677" s="218" t="str">
        <f t="shared" si="43"/>
        <v/>
      </c>
    </row>
    <row r="678" spans="1:11" s="206" customFormat="1" ht="19" customHeight="1">
      <c r="A678" s="208"/>
      <c r="B678" s="209"/>
      <c r="C678" s="209"/>
      <c r="D678" s="209"/>
      <c r="E678" s="209"/>
      <c r="F678" s="210"/>
      <c r="G678" s="220" t="str">
        <f t="shared" si="40"/>
        <v/>
      </c>
      <c r="H678" s="220"/>
      <c r="I678" s="220" t="str">
        <f t="shared" si="41"/>
        <v/>
      </c>
      <c r="J678" s="217" t="str">
        <f t="shared" si="42"/>
        <v/>
      </c>
      <c r="K678" s="218" t="str">
        <f t="shared" si="43"/>
        <v/>
      </c>
    </row>
    <row r="679" spans="1:11" s="206" customFormat="1" ht="19" customHeight="1">
      <c r="A679" s="208"/>
      <c r="B679" s="209"/>
      <c r="C679" s="209"/>
      <c r="D679" s="209"/>
      <c r="E679" s="209"/>
      <c r="F679" s="210"/>
      <c r="G679" s="220" t="str">
        <f t="shared" si="40"/>
        <v/>
      </c>
      <c r="H679" s="220"/>
      <c r="I679" s="220" t="str">
        <f t="shared" si="41"/>
        <v/>
      </c>
      <c r="J679" s="217" t="str">
        <f t="shared" si="42"/>
        <v/>
      </c>
      <c r="K679" s="218" t="str">
        <f t="shared" si="43"/>
        <v/>
      </c>
    </row>
    <row r="680" spans="1:11" s="206" customFormat="1" ht="19" customHeight="1">
      <c r="A680" s="208"/>
      <c r="B680" s="209"/>
      <c r="C680" s="209"/>
      <c r="D680" s="209"/>
      <c r="E680" s="209"/>
      <c r="F680" s="210"/>
      <c r="G680" s="220" t="str">
        <f t="shared" si="40"/>
        <v/>
      </c>
      <c r="H680" s="220"/>
      <c r="I680" s="220" t="str">
        <f t="shared" si="41"/>
        <v/>
      </c>
      <c r="J680" s="217" t="str">
        <f t="shared" si="42"/>
        <v/>
      </c>
      <c r="K680" s="218" t="str">
        <f t="shared" si="43"/>
        <v/>
      </c>
    </row>
    <row r="681" spans="1:11" s="206" customFormat="1" ht="19" customHeight="1">
      <c r="A681" s="208"/>
      <c r="B681" s="209"/>
      <c r="C681" s="209"/>
      <c r="D681" s="209"/>
      <c r="E681" s="209"/>
      <c r="F681" s="210"/>
      <c r="G681" s="220" t="str">
        <f t="shared" si="40"/>
        <v/>
      </c>
      <c r="H681" s="220"/>
      <c r="I681" s="220" t="str">
        <f t="shared" si="41"/>
        <v/>
      </c>
      <c r="J681" s="217" t="str">
        <f t="shared" si="42"/>
        <v/>
      </c>
      <c r="K681" s="218" t="str">
        <f t="shared" si="43"/>
        <v/>
      </c>
    </row>
    <row r="682" spans="1:11" s="206" customFormat="1" ht="19" customHeight="1">
      <c r="A682" s="208"/>
      <c r="B682" s="209"/>
      <c r="C682" s="209"/>
      <c r="D682" s="209"/>
      <c r="E682" s="209"/>
      <c r="F682" s="210"/>
      <c r="G682" s="220" t="str">
        <f t="shared" si="40"/>
        <v/>
      </c>
      <c r="H682" s="220"/>
      <c r="I682" s="220" t="str">
        <f t="shared" si="41"/>
        <v/>
      </c>
      <c r="J682" s="217" t="str">
        <f t="shared" si="42"/>
        <v/>
      </c>
      <c r="K682" s="218" t="str">
        <f t="shared" si="43"/>
        <v/>
      </c>
    </row>
    <row r="683" spans="1:11" s="206" customFormat="1" ht="19" customHeight="1">
      <c r="A683" s="208"/>
      <c r="B683" s="209"/>
      <c r="C683" s="209"/>
      <c r="D683" s="209"/>
      <c r="E683" s="209"/>
      <c r="F683" s="210"/>
      <c r="G683" s="220" t="str">
        <f t="shared" si="40"/>
        <v/>
      </c>
      <c r="H683" s="220"/>
      <c r="I683" s="220" t="str">
        <f t="shared" si="41"/>
        <v/>
      </c>
      <c r="J683" s="217" t="str">
        <f t="shared" si="42"/>
        <v/>
      </c>
      <c r="K683" s="218" t="str">
        <f t="shared" si="43"/>
        <v/>
      </c>
    </row>
    <row r="684" spans="1:11" s="206" customFormat="1" ht="19" customHeight="1">
      <c r="A684" s="208"/>
      <c r="B684" s="209"/>
      <c r="C684" s="209"/>
      <c r="D684" s="209"/>
      <c r="E684" s="209"/>
      <c r="F684" s="210"/>
      <c r="G684" s="220" t="str">
        <f t="shared" si="40"/>
        <v/>
      </c>
      <c r="H684" s="220"/>
      <c r="I684" s="220" t="str">
        <f t="shared" si="41"/>
        <v/>
      </c>
      <c r="J684" s="217" t="str">
        <f t="shared" si="42"/>
        <v/>
      </c>
      <c r="K684" s="218" t="str">
        <f t="shared" si="43"/>
        <v/>
      </c>
    </row>
    <row r="685" spans="1:11" s="206" customFormat="1" ht="19" customHeight="1">
      <c r="A685" s="208"/>
      <c r="B685" s="209"/>
      <c r="C685" s="209"/>
      <c r="D685" s="209"/>
      <c r="E685" s="209"/>
      <c r="F685" s="210"/>
      <c r="G685" s="220" t="str">
        <f t="shared" si="40"/>
        <v/>
      </c>
      <c r="H685" s="220"/>
      <c r="I685" s="220" t="str">
        <f t="shared" si="41"/>
        <v/>
      </c>
      <c r="J685" s="217" t="str">
        <f t="shared" si="42"/>
        <v/>
      </c>
      <c r="K685" s="218" t="str">
        <f t="shared" si="43"/>
        <v/>
      </c>
    </row>
    <row r="686" spans="1:11" s="206" customFormat="1" ht="19" customHeight="1">
      <c r="A686" s="208"/>
      <c r="B686" s="209"/>
      <c r="C686" s="209"/>
      <c r="D686" s="209"/>
      <c r="E686" s="209"/>
      <c r="F686" s="210"/>
      <c r="G686" s="220" t="str">
        <f t="shared" si="40"/>
        <v/>
      </c>
      <c r="H686" s="220"/>
      <c r="I686" s="220" t="str">
        <f t="shared" si="41"/>
        <v/>
      </c>
      <c r="J686" s="217" t="str">
        <f t="shared" si="42"/>
        <v/>
      </c>
      <c r="K686" s="218" t="str">
        <f t="shared" si="43"/>
        <v/>
      </c>
    </row>
    <row r="687" spans="1:11" s="206" customFormat="1" ht="19" customHeight="1">
      <c r="A687" s="208"/>
      <c r="B687" s="209"/>
      <c r="C687" s="209"/>
      <c r="D687" s="209"/>
      <c r="E687" s="209"/>
      <c r="F687" s="210"/>
      <c r="G687" s="220" t="str">
        <f t="shared" si="40"/>
        <v/>
      </c>
      <c r="H687" s="220"/>
      <c r="I687" s="220" t="str">
        <f t="shared" si="41"/>
        <v/>
      </c>
      <c r="J687" s="217" t="str">
        <f t="shared" si="42"/>
        <v/>
      </c>
      <c r="K687" s="218" t="str">
        <f t="shared" si="43"/>
        <v/>
      </c>
    </row>
    <row r="688" spans="1:11" s="206" customFormat="1" ht="19" customHeight="1">
      <c r="A688" s="208"/>
      <c r="B688" s="209"/>
      <c r="C688" s="209"/>
      <c r="D688" s="209"/>
      <c r="E688" s="209"/>
      <c r="F688" s="210"/>
      <c r="G688" s="220" t="str">
        <f t="shared" si="40"/>
        <v/>
      </c>
      <c r="H688" s="220"/>
      <c r="I688" s="220" t="str">
        <f t="shared" si="41"/>
        <v/>
      </c>
      <c r="J688" s="217" t="str">
        <f t="shared" si="42"/>
        <v/>
      </c>
      <c r="K688" s="218" t="str">
        <f t="shared" si="43"/>
        <v/>
      </c>
    </row>
    <row r="689" spans="1:11" s="206" customFormat="1" ht="19" customHeight="1">
      <c r="A689" s="208"/>
      <c r="B689" s="209"/>
      <c r="C689" s="209"/>
      <c r="D689" s="209"/>
      <c r="E689" s="209"/>
      <c r="F689" s="210"/>
      <c r="G689" s="220" t="str">
        <f t="shared" si="40"/>
        <v/>
      </c>
      <c r="H689" s="220"/>
      <c r="I689" s="220" t="str">
        <f t="shared" si="41"/>
        <v/>
      </c>
      <c r="J689" s="217" t="str">
        <f t="shared" si="42"/>
        <v/>
      </c>
      <c r="K689" s="218" t="str">
        <f t="shared" si="43"/>
        <v/>
      </c>
    </row>
    <row r="690" spans="1:11" s="206" customFormat="1" ht="19" customHeight="1">
      <c r="A690" s="208"/>
      <c r="B690" s="209"/>
      <c r="C690" s="209"/>
      <c r="D690" s="209"/>
      <c r="E690" s="209"/>
      <c r="F690" s="210"/>
      <c r="G690" s="220" t="str">
        <f t="shared" si="40"/>
        <v/>
      </c>
      <c r="H690" s="220"/>
      <c r="I690" s="220" t="str">
        <f t="shared" si="41"/>
        <v/>
      </c>
      <c r="J690" s="217" t="str">
        <f t="shared" si="42"/>
        <v/>
      </c>
      <c r="K690" s="218" t="str">
        <f t="shared" si="43"/>
        <v/>
      </c>
    </row>
    <row r="691" spans="1:11" s="206" customFormat="1" ht="19" customHeight="1">
      <c r="A691" s="208"/>
      <c r="B691" s="209"/>
      <c r="C691" s="209"/>
      <c r="D691" s="209"/>
      <c r="E691" s="209"/>
      <c r="F691" s="210"/>
      <c r="G691" s="220" t="str">
        <f t="shared" si="40"/>
        <v/>
      </c>
      <c r="H691" s="220"/>
      <c r="I691" s="220" t="str">
        <f t="shared" si="41"/>
        <v/>
      </c>
      <c r="J691" s="217" t="str">
        <f t="shared" si="42"/>
        <v/>
      </c>
      <c r="K691" s="218" t="str">
        <f t="shared" si="43"/>
        <v/>
      </c>
    </row>
    <row r="692" spans="1:11" s="206" customFormat="1" ht="19" customHeight="1">
      <c r="A692" s="208"/>
      <c r="B692" s="209"/>
      <c r="C692" s="209"/>
      <c r="D692" s="209"/>
      <c r="E692" s="209"/>
      <c r="F692" s="210"/>
      <c r="G692" s="220" t="str">
        <f t="shared" si="40"/>
        <v/>
      </c>
      <c r="H692" s="220"/>
      <c r="I692" s="220" t="str">
        <f t="shared" si="41"/>
        <v/>
      </c>
      <c r="J692" s="217" t="str">
        <f t="shared" si="42"/>
        <v/>
      </c>
      <c r="K692" s="218" t="str">
        <f t="shared" si="43"/>
        <v/>
      </c>
    </row>
    <row r="693" spans="1:11" s="206" customFormat="1" ht="19" customHeight="1">
      <c r="A693" s="208"/>
      <c r="B693" s="209"/>
      <c r="C693" s="209"/>
      <c r="D693" s="209"/>
      <c r="E693" s="209"/>
      <c r="F693" s="210"/>
      <c r="G693" s="220" t="str">
        <f t="shared" si="40"/>
        <v/>
      </c>
      <c r="H693" s="220"/>
      <c r="I693" s="220" t="str">
        <f t="shared" si="41"/>
        <v/>
      </c>
      <c r="J693" s="217" t="str">
        <f t="shared" si="42"/>
        <v/>
      </c>
      <c r="K693" s="218" t="str">
        <f t="shared" si="43"/>
        <v/>
      </c>
    </row>
    <row r="694" spans="1:11" s="206" customFormat="1" ht="19" customHeight="1">
      <c r="A694" s="208"/>
      <c r="B694" s="209"/>
      <c r="C694" s="209"/>
      <c r="D694" s="209"/>
      <c r="E694" s="209"/>
      <c r="F694" s="210"/>
      <c r="G694" s="220" t="str">
        <f t="shared" si="40"/>
        <v/>
      </c>
      <c r="H694" s="220"/>
      <c r="I694" s="220" t="str">
        <f t="shared" si="41"/>
        <v/>
      </c>
      <c r="J694" s="217" t="str">
        <f t="shared" si="42"/>
        <v/>
      </c>
      <c r="K694" s="218" t="str">
        <f t="shared" si="43"/>
        <v/>
      </c>
    </row>
    <row r="695" spans="1:11" s="206" customFormat="1" ht="19" customHeight="1">
      <c r="A695" s="208"/>
      <c r="B695" s="209"/>
      <c r="C695" s="209"/>
      <c r="D695" s="209"/>
      <c r="E695" s="209"/>
      <c r="F695" s="210"/>
      <c r="G695" s="220" t="str">
        <f t="shared" si="40"/>
        <v/>
      </c>
      <c r="H695" s="220"/>
      <c r="I695" s="220" t="str">
        <f t="shared" si="41"/>
        <v/>
      </c>
      <c r="J695" s="217" t="str">
        <f t="shared" si="42"/>
        <v/>
      </c>
      <c r="K695" s="218" t="str">
        <f t="shared" si="43"/>
        <v/>
      </c>
    </row>
    <row r="696" spans="1:11" s="206" customFormat="1" ht="19" customHeight="1">
      <c r="A696" s="208"/>
      <c r="B696" s="209"/>
      <c r="C696" s="209"/>
      <c r="D696" s="209"/>
      <c r="E696" s="209"/>
      <c r="F696" s="210"/>
      <c r="G696" s="220" t="str">
        <f t="shared" si="40"/>
        <v/>
      </c>
      <c r="H696" s="220"/>
      <c r="I696" s="220" t="str">
        <f t="shared" si="41"/>
        <v/>
      </c>
      <c r="J696" s="217" t="str">
        <f t="shared" si="42"/>
        <v/>
      </c>
      <c r="K696" s="218" t="str">
        <f t="shared" si="43"/>
        <v/>
      </c>
    </row>
    <row r="697" spans="1:11" s="206" customFormat="1" ht="19" customHeight="1">
      <c r="A697" s="208"/>
      <c r="B697" s="209"/>
      <c r="C697" s="209"/>
      <c r="D697" s="209"/>
      <c r="E697" s="209"/>
      <c r="F697" s="210"/>
      <c r="G697" s="220" t="str">
        <f t="shared" si="40"/>
        <v/>
      </c>
      <c r="H697" s="220"/>
      <c r="I697" s="220" t="str">
        <f t="shared" si="41"/>
        <v/>
      </c>
      <c r="J697" s="217" t="str">
        <f t="shared" si="42"/>
        <v/>
      </c>
      <c r="K697" s="218" t="str">
        <f t="shared" si="43"/>
        <v/>
      </c>
    </row>
    <row r="698" spans="1:11" s="206" customFormat="1" ht="19" customHeight="1">
      <c r="A698" s="208"/>
      <c r="B698" s="209"/>
      <c r="C698" s="209"/>
      <c r="D698" s="209"/>
      <c r="E698" s="209"/>
      <c r="F698" s="210"/>
      <c r="G698" s="220" t="str">
        <f t="shared" si="40"/>
        <v/>
      </c>
      <c r="H698" s="220"/>
      <c r="I698" s="220" t="str">
        <f t="shared" si="41"/>
        <v/>
      </c>
      <c r="J698" s="217" t="str">
        <f t="shared" si="42"/>
        <v/>
      </c>
      <c r="K698" s="218" t="str">
        <f t="shared" si="43"/>
        <v/>
      </c>
    </row>
    <row r="699" spans="1:11" s="206" customFormat="1" ht="19" customHeight="1">
      <c r="A699" s="208"/>
      <c r="B699" s="209"/>
      <c r="C699" s="209"/>
      <c r="D699" s="209"/>
      <c r="E699" s="209"/>
      <c r="F699" s="210"/>
      <c r="G699" s="220" t="str">
        <f t="shared" si="40"/>
        <v/>
      </c>
      <c r="H699" s="220"/>
      <c r="I699" s="220" t="str">
        <f t="shared" si="41"/>
        <v/>
      </c>
      <c r="J699" s="217" t="str">
        <f t="shared" si="42"/>
        <v/>
      </c>
      <c r="K699" s="218" t="str">
        <f t="shared" si="43"/>
        <v/>
      </c>
    </row>
    <row r="700" spans="1:11" s="206" customFormat="1" ht="19" customHeight="1">
      <c r="A700" s="208"/>
      <c r="B700" s="209"/>
      <c r="C700" s="209"/>
      <c r="D700" s="209"/>
      <c r="E700" s="209"/>
      <c r="F700" s="210"/>
      <c r="G700" s="220" t="str">
        <f t="shared" si="40"/>
        <v/>
      </c>
      <c r="H700" s="220"/>
      <c r="I700" s="220" t="str">
        <f t="shared" si="41"/>
        <v/>
      </c>
      <c r="J700" s="217" t="str">
        <f t="shared" si="42"/>
        <v/>
      </c>
      <c r="K700" s="218" t="str">
        <f t="shared" si="43"/>
        <v/>
      </c>
    </row>
    <row r="701" spans="1:11" s="206" customFormat="1" ht="19" customHeight="1">
      <c r="A701" s="208"/>
      <c r="B701" s="209"/>
      <c r="C701" s="209"/>
      <c r="D701" s="209"/>
      <c r="E701" s="209"/>
      <c r="F701" s="210"/>
      <c r="G701" s="220" t="str">
        <f t="shared" si="40"/>
        <v/>
      </c>
      <c r="H701" s="220"/>
      <c r="I701" s="220" t="str">
        <f t="shared" si="41"/>
        <v/>
      </c>
      <c r="J701" s="217" t="str">
        <f t="shared" si="42"/>
        <v/>
      </c>
      <c r="K701" s="218" t="str">
        <f t="shared" si="43"/>
        <v/>
      </c>
    </row>
    <row r="702" spans="1:11" s="206" customFormat="1" ht="19" customHeight="1">
      <c r="A702" s="208"/>
      <c r="B702" s="209"/>
      <c r="C702" s="209"/>
      <c r="D702" s="209"/>
      <c r="E702" s="209"/>
      <c r="F702" s="210"/>
      <c r="G702" s="220" t="str">
        <f t="shared" si="40"/>
        <v/>
      </c>
      <c r="H702" s="220"/>
      <c r="I702" s="220" t="str">
        <f t="shared" si="41"/>
        <v/>
      </c>
      <c r="J702" s="217" t="str">
        <f t="shared" si="42"/>
        <v/>
      </c>
      <c r="K702" s="218" t="str">
        <f t="shared" si="43"/>
        <v/>
      </c>
    </row>
    <row r="703" spans="1:11" s="206" customFormat="1" ht="19" customHeight="1">
      <c r="A703" s="208"/>
      <c r="B703" s="209"/>
      <c r="C703" s="209"/>
      <c r="D703" s="209"/>
      <c r="E703" s="209"/>
      <c r="F703" s="210"/>
      <c r="G703" s="220" t="str">
        <f t="shared" si="40"/>
        <v/>
      </c>
      <c r="H703" s="220"/>
      <c r="I703" s="220" t="str">
        <f t="shared" si="41"/>
        <v/>
      </c>
      <c r="J703" s="217" t="str">
        <f t="shared" si="42"/>
        <v/>
      </c>
      <c r="K703" s="218" t="str">
        <f t="shared" si="43"/>
        <v/>
      </c>
    </row>
    <row r="704" spans="1:11" s="206" customFormat="1" ht="19" customHeight="1">
      <c r="A704" s="208"/>
      <c r="B704" s="209"/>
      <c r="C704" s="209"/>
      <c r="D704" s="209"/>
      <c r="E704" s="209"/>
      <c r="F704" s="210"/>
      <c r="G704" s="220" t="str">
        <f t="shared" si="40"/>
        <v/>
      </c>
      <c r="H704" s="220"/>
      <c r="I704" s="220" t="str">
        <f t="shared" si="41"/>
        <v/>
      </c>
      <c r="J704" s="217" t="str">
        <f t="shared" si="42"/>
        <v/>
      </c>
      <c r="K704" s="218" t="str">
        <f t="shared" si="43"/>
        <v/>
      </c>
    </row>
    <row r="705" spans="1:11" s="206" customFormat="1" ht="19" customHeight="1">
      <c r="A705" s="208"/>
      <c r="B705" s="209"/>
      <c r="C705" s="209"/>
      <c r="D705" s="209"/>
      <c r="E705" s="209"/>
      <c r="F705" s="210"/>
      <c r="G705" s="220" t="str">
        <f t="shared" si="40"/>
        <v/>
      </c>
      <c r="H705" s="220"/>
      <c r="I705" s="220" t="str">
        <f t="shared" si="41"/>
        <v/>
      </c>
      <c r="J705" s="217" t="str">
        <f t="shared" si="42"/>
        <v/>
      </c>
      <c r="K705" s="218" t="str">
        <f t="shared" si="43"/>
        <v/>
      </c>
    </row>
    <row r="706" spans="1:11" s="206" customFormat="1" ht="19" customHeight="1">
      <c r="A706" s="208"/>
      <c r="B706" s="209"/>
      <c r="C706" s="209"/>
      <c r="D706" s="209"/>
      <c r="E706" s="209"/>
      <c r="F706" s="210"/>
      <c r="G706" s="220" t="str">
        <f t="shared" si="40"/>
        <v/>
      </c>
      <c r="H706" s="220"/>
      <c r="I706" s="220" t="str">
        <f t="shared" si="41"/>
        <v/>
      </c>
      <c r="J706" s="217" t="str">
        <f t="shared" si="42"/>
        <v/>
      </c>
      <c r="K706" s="218" t="str">
        <f t="shared" si="43"/>
        <v/>
      </c>
    </row>
    <row r="707" spans="1:11" s="206" customFormat="1" ht="19" customHeight="1">
      <c r="A707" s="208"/>
      <c r="B707" s="209"/>
      <c r="C707" s="209"/>
      <c r="D707" s="209"/>
      <c r="E707" s="209"/>
      <c r="F707" s="210"/>
      <c r="G707" s="220" t="str">
        <f t="shared" si="40"/>
        <v/>
      </c>
      <c r="H707" s="220"/>
      <c r="I707" s="220" t="str">
        <f t="shared" si="41"/>
        <v/>
      </c>
      <c r="J707" s="217" t="str">
        <f t="shared" si="42"/>
        <v/>
      </c>
      <c r="K707" s="218" t="str">
        <f t="shared" si="43"/>
        <v/>
      </c>
    </row>
    <row r="708" spans="1:11" s="206" customFormat="1" ht="19" customHeight="1">
      <c r="A708" s="208"/>
      <c r="B708" s="209"/>
      <c r="C708" s="209"/>
      <c r="D708" s="209"/>
      <c r="E708" s="209"/>
      <c r="F708" s="210"/>
      <c r="G708" s="220" t="str">
        <f t="shared" si="40"/>
        <v/>
      </c>
      <c r="H708" s="220"/>
      <c r="I708" s="220" t="str">
        <f t="shared" si="41"/>
        <v/>
      </c>
      <c r="J708" s="217" t="str">
        <f t="shared" si="42"/>
        <v/>
      </c>
      <c r="K708" s="218" t="str">
        <f t="shared" si="43"/>
        <v/>
      </c>
    </row>
    <row r="709" spans="1:11" s="206" customFormat="1" ht="19" customHeight="1">
      <c r="A709" s="208"/>
      <c r="B709" s="209"/>
      <c r="C709" s="209"/>
      <c r="D709" s="209"/>
      <c r="E709" s="209"/>
      <c r="F709" s="210"/>
      <c r="G709" s="220" t="str">
        <f t="shared" si="40"/>
        <v/>
      </c>
      <c r="H709" s="220"/>
      <c r="I709" s="220" t="str">
        <f t="shared" si="41"/>
        <v/>
      </c>
      <c r="J709" s="217" t="str">
        <f t="shared" si="42"/>
        <v/>
      </c>
      <c r="K709" s="218" t="str">
        <f t="shared" si="43"/>
        <v/>
      </c>
    </row>
    <row r="710" spans="1:11" s="206" customFormat="1" ht="19" customHeight="1">
      <c r="A710" s="208"/>
      <c r="B710" s="209"/>
      <c r="C710" s="209"/>
      <c r="D710" s="209"/>
      <c r="E710" s="209"/>
      <c r="F710" s="210"/>
      <c r="G710" s="220" t="str">
        <f t="shared" si="40"/>
        <v/>
      </c>
      <c r="H710" s="220"/>
      <c r="I710" s="220" t="str">
        <f t="shared" si="41"/>
        <v/>
      </c>
      <c r="J710" s="217" t="str">
        <f t="shared" si="42"/>
        <v/>
      </c>
      <c r="K710" s="218" t="str">
        <f t="shared" si="43"/>
        <v/>
      </c>
    </row>
    <row r="711" spans="1:11" s="206" customFormat="1" ht="19" customHeight="1">
      <c r="A711" s="208"/>
      <c r="B711" s="209"/>
      <c r="C711" s="209"/>
      <c r="D711" s="209"/>
      <c r="E711" s="209"/>
      <c r="F711" s="210"/>
      <c r="G711" s="220" t="str">
        <f t="shared" si="40"/>
        <v/>
      </c>
      <c r="H711" s="220"/>
      <c r="I711" s="220" t="str">
        <f t="shared" si="41"/>
        <v/>
      </c>
      <c r="J711" s="217" t="str">
        <f t="shared" si="42"/>
        <v/>
      </c>
      <c r="K711" s="218" t="str">
        <f t="shared" si="43"/>
        <v/>
      </c>
    </row>
    <row r="712" spans="1:11" s="206" customFormat="1" ht="19" customHeight="1">
      <c r="A712" s="208"/>
      <c r="B712" s="209"/>
      <c r="C712" s="209"/>
      <c r="D712" s="209"/>
      <c r="E712" s="209"/>
      <c r="F712" s="210"/>
      <c r="G712" s="220" t="str">
        <f t="shared" si="40"/>
        <v/>
      </c>
      <c r="H712" s="220"/>
      <c r="I712" s="220" t="str">
        <f t="shared" si="41"/>
        <v/>
      </c>
      <c r="J712" s="217" t="str">
        <f t="shared" si="42"/>
        <v/>
      </c>
      <c r="K712" s="218" t="str">
        <f t="shared" si="43"/>
        <v/>
      </c>
    </row>
    <row r="713" spans="1:11" s="206" customFormat="1" ht="19" customHeight="1">
      <c r="A713" s="208"/>
      <c r="B713" s="209"/>
      <c r="C713" s="209"/>
      <c r="D713" s="209"/>
      <c r="E713" s="209"/>
      <c r="F713" s="210"/>
      <c r="G713" s="220" t="str">
        <f t="shared" si="40"/>
        <v/>
      </c>
      <c r="H713" s="220"/>
      <c r="I713" s="220" t="str">
        <f t="shared" si="41"/>
        <v/>
      </c>
      <c r="J713" s="217" t="str">
        <f t="shared" si="42"/>
        <v/>
      </c>
      <c r="K713" s="218" t="str">
        <f t="shared" si="43"/>
        <v/>
      </c>
    </row>
    <row r="714" spans="1:11" s="206" customFormat="1" ht="19" customHeight="1">
      <c r="A714" s="208"/>
      <c r="B714" s="209"/>
      <c r="C714" s="209"/>
      <c r="D714" s="209"/>
      <c r="E714" s="209"/>
      <c r="F714" s="210"/>
      <c r="G714" s="220" t="str">
        <f t="shared" si="40"/>
        <v/>
      </c>
      <c r="H714" s="220"/>
      <c r="I714" s="220" t="str">
        <f t="shared" si="41"/>
        <v/>
      </c>
      <c r="J714" s="217" t="str">
        <f t="shared" si="42"/>
        <v/>
      </c>
      <c r="K714" s="218" t="str">
        <f t="shared" si="43"/>
        <v/>
      </c>
    </row>
    <row r="715" spans="1:11" s="206" customFormat="1" ht="19" customHeight="1">
      <c r="A715" s="208"/>
      <c r="B715" s="209"/>
      <c r="C715" s="209"/>
      <c r="D715" s="209"/>
      <c r="E715" s="209"/>
      <c r="F715" s="210"/>
      <c r="G715" s="220" t="str">
        <f t="shared" si="40"/>
        <v/>
      </c>
      <c r="H715" s="220"/>
      <c r="I715" s="220" t="str">
        <f t="shared" si="41"/>
        <v/>
      </c>
      <c r="J715" s="217" t="str">
        <f t="shared" si="42"/>
        <v/>
      </c>
      <c r="K715" s="218" t="str">
        <f t="shared" si="43"/>
        <v/>
      </c>
    </row>
    <row r="716" spans="1:11" s="206" customFormat="1" ht="19" customHeight="1">
      <c r="A716" s="208"/>
      <c r="B716" s="209"/>
      <c r="C716" s="209"/>
      <c r="D716" s="209"/>
      <c r="E716" s="209"/>
      <c r="F716" s="210"/>
      <c r="G716" s="220" t="str">
        <f t="shared" ref="G716:G779" si="44">IF($E716="","",$H716*(1-$B$6))</f>
        <v/>
      </c>
      <c r="H716" s="220"/>
      <c r="I716" s="220" t="str">
        <f t="shared" ref="I716:I779" si="45">IF($E716="","",$H716*(1+$B$6))</f>
        <v/>
      </c>
      <c r="J716" s="217" t="str">
        <f t="shared" ref="J716:J779" si="46">IF($E716="","",IF($F716&lt;$G716, "Debajo de banda", IF($F716&gt;$I716, "Encima de banda", "Dentro de banda")))</f>
        <v/>
      </c>
      <c r="K716" s="218" t="str">
        <f t="shared" ref="K716:K779" si="47">IFERROR(IF($E716="","",$F716/$H716),"")</f>
        <v/>
      </c>
    </row>
    <row r="717" spans="1:11" s="206" customFormat="1" ht="19" customHeight="1">
      <c r="A717" s="208"/>
      <c r="B717" s="209"/>
      <c r="C717" s="209"/>
      <c r="D717" s="209"/>
      <c r="E717" s="209"/>
      <c r="F717" s="210"/>
      <c r="G717" s="220" t="str">
        <f t="shared" si="44"/>
        <v/>
      </c>
      <c r="H717" s="220"/>
      <c r="I717" s="220" t="str">
        <f t="shared" si="45"/>
        <v/>
      </c>
      <c r="J717" s="217" t="str">
        <f t="shared" si="46"/>
        <v/>
      </c>
      <c r="K717" s="218" t="str">
        <f t="shared" si="47"/>
        <v/>
      </c>
    </row>
    <row r="718" spans="1:11" s="206" customFormat="1" ht="19" customHeight="1">
      <c r="A718" s="208"/>
      <c r="B718" s="209"/>
      <c r="C718" s="209"/>
      <c r="D718" s="209"/>
      <c r="E718" s="209"/>
      <c r="F718" s="210"/>
      <c r="G718" s="220" t="str">
        <f t="shared" si="44"/>
        <v/>
      </c>
      <c r="H718" s="220"/>
      <c r="I718" s="220" t="str">
        <f t="shared" si="45"/>
        <v/>
      </c>
      <c r="J718" s="217" t="str">
        <f t="shared" si="46"/>
        <v/>
      </c>
      <c r="K718" s="218" t="str">
        <f t="shared" si="47"/>
        <v/>
      </c>
    </row>
    <row r="719" spans="1:11" s="206" customFormat="1" ht="19" customHeight="1">
      <c r="A719" s="208"/>
      <c r="B719" s="209"/>
      <c r="C719" s="209"/>
      <c r="D719" s="209"/>
      <c r="E719" s="209"/>
      <c r="F719" s="210"/>
      <c r="G719" s="220" t="str">
        <f t="shared" si="44"/>
        <v/>
      </c>
      <c r="H719" s="220"/>
      <c r="I719" s="220" t="str">
        <f t="shared" si="45"/>
        <v/>
      </c>
      <c r="J719" s="217" t="str">
        <f t="shared" si="46"/>
        <v/>
      </c>
      <c r="K719" s="218" t="str">
        <f t="shared" si="47"/>
        <v/>
      </c>
    </row>
    <row r="720" spans="1:11" s="206" customFormat="1" ht="19" customHeight="1">
      <c r="A720" s="208"/>
      <c r="B720" s="209"/>
      <c r="C720" s="209"/>
      <c r="D720" s="209"/>
      <c r="E720" s="209"/>
      <c r="F720" s="210"/>
      <c r="G720" s="220" t="str">
        <f t="shared" si="44"/>
        <v/>
      </c>
      <c r="H720" s="220"/>
      <c r="I720" s="220" t="str">
        <f t="shared" si="45"/>
        <v/>
      </c>
      <c r="J720" s="217" t="str">
        <f t="shared" si="46"/>
        <v/>
      </c>
      <c r="K720" s="218" t="str">
        <f t="shared" si="47"/>
        <v/>
      </c>
    </row>
    <row r="721" spans="1:11" s="206" customFormat="1" ht="19" customHeight="1">
      <c r="A721" s="208"/>
      <c r="B721" s="209"/>
      <c r="C721" s="209"/>
      <c r="D721" s="209"/>
      <c r="E721" s="209"/>
      <c r="F721" s="210"/>
      <c r="G721" s="220" t="str">
        <f t="shared" si="44"/>
        <v/>
      </c>
      <c r="H721" s="220"/>
      <c r="I721" s="220" t="str">
        <f t="shared" si="45"/>
        <v/>
      </c>
      <c r="J721" s="217" t="str">
        <f t="shared" si="46"/>
        <v/>
      </c>
      <c r="K721" s="218" t="str">
        <f t="shared" si="47"/>
        <v/>
      </c>
    </row>
    <row r="722" spans="1:11" s="206" customFormat="1" ht="19" customHeight="1">
      <c r="A722" s="208"/>
      <c r="B722" s="209"/>
      <c r="C722" s="209"/>
      <c r="D722" s="209"/>
      <c r="E722" s="209"/>
      <c r="F722" s="210"/>
      <c r="G722" s="220" t="str">
        <f t="shared" si="44"/>
        <v/>
      </c>
      <c r="H722" s="220"/>
      <c r="I722" s="220" t="str">
        <f t="shared" si="45"/>
        <v/>
      </c>
      <c r="J722" s="217" t="str">
        <f t="shared" si="46"/>
        <v/>
      </c>
      <c r="K722" s="218" t="str">
        <f t="shared" si="47"/>
        <v/>
      </c>
    </row>
    <row r="723" spans="1:11" s="206" customFormat="1" ht="19" customHeight="1">
      <c r="A723" s="208"/>
      <c r="B723" s="209"/>
      <c r="C723" s="209"/>
      <c r="D723" s="209"/>
      <c r="E723" s="209"/>
      <c r="F723" s="210"/>
      <c r="G723" s="220" t="str">
        <f t="shared" si="44"/>
        <v/>
      </c>
      <c r="H723" s="220"/>
      <c r="I723" s="220" t="str">
        <f t="shared" si="45"/>
        <v/>
      </c>
      <c r="J723" s="217" t="str">
        <f t="shared" si="46"/>
        <v/>
      </c>
      <c r="K723" s="218" t="str">
        <f t="shared" si="47"/>
        <v/>
      </c>
    </row>
    <row r="724" spans="1:11" s="206" customFormat="1" ht="19" customHeight="1">
      <c r="A724" s="208"/>
      <c r="B724" s="209"/>
      <c r="C724" s="209"/>
      <c r="D724" s="209"/>
      <c r="E724" s="209"/>
      <c r="F724" s="210"/>
      <c r="G724" s="220" t="str">
        <f t="shared" si="44"/>
        <v/>
      </c>
      <c r="H724" s="220"/>
      <c r="I724" s="220" t="str">
        <f t="shared" si="45"/>
        <v/>
      </c>
      <c r="J724" s="217" t="str">
        <f t="shared" si="46"/>
        <v/>
      </c>
      <c r="K724" s="218" t="str">
        <f t="shared" si="47"/>
        <v/>
      </c>
    </row>
    <row r="725" spans="1:11" s="206" customFormat="1" ht="19" customHeight="1">
      <c r="A725" s="208"/>
      <c r="B725" s="209"/>
      <c r="C725" s="209"/>
      <c r="D725" s="209"/>
      <c r="E725" s="209"/>
      <c r="F725" s="210"/>
      <c r="G725" s="220" t="str">
        <f t="shared" si="44"/>
        <v/>
      </c>
      <c r="H725" s="220"/>
      <c r="I725" s="220" t="str">
        <f t="shared" si="45"/>
        <v/>
      </c>
      <c r="J725" s="217" t="str">
        <f t="shared" si="46"/>
        <v/>
      </c>
      <c r="K725" s="218" t="str">
        <f t="shared" si="47"/>
        <v/>
      </c>
    </row>
    <row r="726" spans="1:11" s="206" customFormat="1" ht="19" customHeight="1">
      <c r="A726" s="208"/>
      <c r="B726" s="209"/>
      <c r="C726" s="209"/>
      <c r="D726" s="209"/>
      <c r="E726" s="209"/>
      <c r="F726" s="210"/>
      <c r="G726" s="220" t="str">
        <f t="shared" si="44"/>
        <v/>
      </c>
      <c r="H726" s="220"/>
      <c r="I726" s="220" t="str">
        <f t="shared" si="45"/>
        <v/>
      </c>
      <c r="J726" s="217" t="str">
        <f t="shared" si="46"/>
        <v/>
      </c>
      <c r="K726" s="218" t="str">
        <f t="shared" si="47"/>
        <v/>
      </c>
    </row>
    <row r="727" spans="1:11" s="206" customFormat="1" ht="19" customHeight="1">
      <c r="A727" s="208"/>
      <c r="B727" s="209"/>
      <c r="C727" s="209"/>
      <c r="D727" s="209"/>
      <c r="E727" s="209"/>
      <c r="F727" s="210"/>
      <c r="G727" s="220" t="str">
        <f t="shared" si="44"/>
        <v/>
      </c>
      <c r="H727" s="220"/>
      <c r="I727" s="220" t="str">
        <f t="shared" si="45"/>
        <v/>
      </c>
      <c r="J727" s="217" t="str">
        <f t="shared" si="46"/>
        <v/>
      </c>
      <c r="K727" s="218" t="str">
        <f t="shared" si="47"/>
        <v/>
      </c>
    </row>
    <row r="728" spans="1:11" s="206" customFormat="1" ht="19" customHeight="1">
      <c r="A728" s="208"/>
      <c r="B728" s="209"/>
      <c r="C728" s="209"/>
      <c r="D728" s="209"/>
      <c r="E728" s="209"/>
      <c r="F728" s="210"/>
      <c r="G728" s="220" t="str">
        <f t="shared" si="44"/>
        <v/>
      </c>
      <c r="H728" s="220"/>
      <c r="I728" s="220" t="str">
        <f t="shared" si="45"/>
        <v/>
      </c>
      <c r="J728" s="217" t="str">
        <f t="shared" si="46"/>
        <v/>
      </c>
      <c r="K728" s="218" t="str">
        <f t="shared" si="47"/>
        <v/>
      </c>
    </row>
    <row r="729" spans="1:11" s="206" customFormat="1" ht="19" customHeight="1">
      <c r="A729" s="208"/>
      <c r="B729" s="209"/>
      <c r="C729" s="209"/>
      <c r="D729" s="209"/>
      <c r="E729" s="209"/>
      <c r="F729" s="210"/>
      <c r="G729" s="220" t="str">
        <f t="shared" si="44"/>
        <v/>
      </c>
      <c r="H729" s="220"/>
      <c r="I729" s="220" t="str">
        <f t="shared" si="45"/>
        <v/>
      </c>
      <c r="J729" s="217" t="str">
        <f t="shared" si="46"/>
        <v/>
      </c>
      <c r="K729" s="218" t="str">
        <f t="shared" si="47"/>
        <v/>
      </c>
    </row>
    <row r="730" spans="1:11" s="206" customFormat="1" ht="19" customHeight="1">
      <c r="A730" s="208"/>
      <c r="B730" s="209"/>
      <c r="C730" s="209"/>
      <c r="D730" s="209"/>
      <c r="E730" s="209"/>
      <c r="F730" s="210"/>
      <c r="G730" s="220" t="str">
        <f t="shared" si="44"/>
        <v/>
      </c>
      <c r="H730" s="220"/>
      <c r="I730" s="220" t="str">
        <f t="shared" si="45"/>
        <v/>
      </c>
      <c r="J730" s="217" t="str">
        <f t="shared" si="46"/>
        <v/>
      </c>
      <c r="K730" s="218" t="str">
        <f t="shared" si="47"/>
        <v/>
      </c>
    </row>
    <row r="731" spans="1:11" s="206" customFormat="1" ht="19" customHeight="1">
      <c r="A731" s="208"/>
      <c r="B731" s="209"/>
      <c r="C731" s="209"/>
      <c r="D731" s="209"/>
      <c r="E731" s="209"/>
      <c r="F731" s="210"/>
      <c r="G731" s="220" t="str">
        <f t="shared" si="44"/>
        <v/>
      </c>
      <c r="H731" s="220"/>
      <c r="I731" s="220" t="str">
        <f t="shared" si="45"/>
        <v/>
      </c>
      <c r="J731" s="217" t="str">
        <f t="shared" si="46"/>
        <v/>
      </c>
      <c r="K731" s="218" t="str">
        <f t="shared" si="47"/>
        <v/>
      </c>
    </row>
    <row r="732" spans="1:11" s="206" customFormat="1" ht="19" customHeight="1">
      <c r="A732" s="208"/>
      <c r="B732" s="209"/>
      <c r="C732" s="209"/>
      <c r="D732" s="209"/>
      <c r="E732" s="209"/>
      <c r="F732" s="210"/>
      <c r="G732" s="220" t="str">
        <f t="shared" si="44"/>
        <v/>
      </c>
      <c r="H732" s="220"/>
      <c r="I732" s="220" t="str">
        <f t="shared" si="45"/>
        <v/>
      </c>
      <c r="J732" s="217" t="str">
        <f t="shared" si="46"/>
        <v/>
      </c>
      <c r="K732" s="218" t="str">
        <f t="shared" si="47"/>
        <v/>
      </c>
    </row>
    <row r="733" spans="1:11" s="206" customFormat="1" ht="19" customHeight="1">
      <c r="A733" s="208"/>
      <c r="B733" s="209"/>
      <c r="C733" s="209"/>
      <c r="D733" s="209"/>
      <c r="E733" s="209"/>
      <c r="F733" s="210"/>
      <c r="G733" s="220" t="str">
        <f t="shared" si="44"/>
        <v/>
      </c>
      <c r="H733" s="220"/>
      <c r="I733" s="220" t="str">
        <f t="shared" si="45"/>
        <v/>
      </c>
      <c r="J733" s="217" t="str">
        <f t="shared" si="46"/>
        <v/>
      </c>
      <c r="K733" s="218" t="str">
        <f t="shared" si="47"/>
        <v/>
      </c>
    </row>
    <row r="734" spans="1:11" s="206" customFormat="1" ht="19" customHeight="1">
      <c r="A734" s="208"/>
      <c r="B734" s="209"/>
      <c r="C734" s="209"/>
      <c r="D734" s="209"/>
      <c r="E734" s="209"/>
      <c r="F734" s="210"/>
      <c r="G734" s="220" t="str">
        <f t="shared" si="44"/>
        <v/>
      </c>
      <c r="H734" s="220"/>
      <c r="I734" s="220" t="str">
        <f t="shared" si="45"/>
        <v/>
      </c>
      <c r="J734" s="217" t="str">
        <f t="shared" si="46"/>
        <v/>
      </c>
      <c r="K734" s="218" t="str">
        <f t="shared" si="47"/>
        <v/>
      </c>
    </row>
    <row r="735" spans="1:11" s="206" customFormat="1" ht="19" customHeight="1">
      <c r="A735" s="208"/>
      <c r="B735" s="209"/>
      <c r="C735" s="209"/>
      <c r="D735" s="209"/>
      <c r="E735" s="209"/>
      <c r="F735" s="210"/>
      <c r="G735" s="220" t="str">
        <f t="shared" si="44"/>
        <v/>
      </c>
      <c r="H735" s="220"/>
      <c r="I735" s="220" t="str">
        <f t="shared" si="45"/>
        <v/>
      </c>
      <c r="J735" s="217" t="str">
        <f t="shared" si="46"/>
        <v/>
      </c>
      <c r="K735" s="218" t="str">
        <f t="shared" si="47"/>
        <v/>
      </c>
    </row>
    <row r="736" spans="1:11" s="206" customFormat="1" ht="19" customHeight="1">
      <c r="A736" s="208"/>
      <c r="B736" s="209"/>
      <c r="C736" s="209"/>
      <c r="D736" s="209"/>
      <c r="E736" s="209"/>
      <c r="F736" s="210"/>
      <c r="G736" s="220" t="str">
        <f t="shared" si="44"/>
        <v/>
      </c>
      <c r="H736" s="220"/>
      <c r="I736" s="220" t="str">
        <f t="shared" si="45"/>
        <v/>
      </c>
      <c r="J736" s="217" t="str">
        <f t="shared" si="46"/>
        <v/>
      </c>
      <c r="K736" s="218" t="str">
        <f t="shared" si="47"/>
        <v/>
      </c>
    </row>
    <row r="737" spans="1:11" s="206" customFormat="1" ht="19" customHeight="1">
      <c r="A737" s="208"/>
      <c r="B737" s="209"/>
      <c r="C737" s="209"/>
      <c r="D737" s="209"/>
      <c r="E737" s="209"/>
      <c r="F737" s="210"/>
      <c r="G737" s="220" t="str">
        <f t="shared" si="44"/>
        <v/>
      </c>
      <c r="H737" s="220"/>
      <c r="I737" s="220" t="str">
        <f t="shared" si="45"/>
        <v/>
      </c>
      <c r="J737" s="217" t="str">
        <f t="shared" si="46"/>
        <v/>
      </c>
      <c r="K737" s="218" t="str">
        <f t="shared" si="47"/>
        <v/>
      </c>
    </row>
    <row r="738" spans="1:11" s="206" customFormat="1" ht="19" customHeight="1">
      <c r="A738" s="208"/>
      <c r="B738" s="209"/>
      <c r="C738" s="209"/>
      <c r="D738" s="209"/>
      <c r="E738" s="209"/>
      <c r="F738" s="210"/>
      <c r="G738" s="220" t="str">
        <f t="shared" si="44"/>
        <v/>
      </c>
      <c r="H738" s="220"/>
      <c r="I738" s="220" t="str">
        <f t="shared" si="45"/>
        <v/>
      </c>
      <c r="J738" s="217" t="str">
        <f t="shared" si="46"/>
        <v/>
      </c>
      <c r="K738" s="218" t="str">
        <f t="shared" si="47"/>
        <v/>
      </c>
    </row>
    <row r="739" spans="1:11" s="206" customFormat="1" ht="19" customHeight="1">
      <c r="A739" s="208"/>
      <c r="B739" s="209"/>
      <c r="C739" s="209"/>
      <c r="D739" s="209"/>
      <c r="E739" s="209"/>
      <c r="F739" s="210"/>
      <c r="G739" s="220" t="str">
        <f t="shared" si="44"/>
        <v/>
      </c>
      <c r="H739" s="220"/>
      <c r="I739" s="220" t="str">
        <f t="shared" si="45"/>
        <v/>
      </c>
      <c r="J739" s="217" t="str">
        <f t="shared" si="46"/>
        <v/>
      </c>
      <c r="K739" s="218" t="str">
        <f t="shared" si="47"/>
        <v/>
      </c>
    </row>
    <row r="740" spans="1:11" s="206" customFormat="1" ht="19" customHeight="1">
      <c r="A740" s="208"/>
      <c r="B740" s="209"/>
      <c r="C740" s="209"/>
      <c r="D740" s="209"/>
      <c r="E740" s="209"/>
      <c r="F740" s="210"/>
      <c r="G740" s="220" t="str">
        <f t="shared" si="44"/>
        <v/>
      </c>
      <c r="H740" s="220"/>
      <c r="I740" s="220" t="str">
        <f t="shared" si="45"/>
        <v/>
      </c>
      <c r="J740" s="217" t="str">
        <f t="shared" si="46"/>
        <v/>
      </c>
      <c r="K740" s="218" t="str">
        <f t="shared" si="47"/>
        <v/>
      </c>
    </row>
    <row r="741" spans="1:11" s="206" customFormat="1" ht="19" customHeight="1">
      <c r="A741" s="208"/>
      <c r="B741" s="209"/>
      <c r="C741" s="209"/>
      <c r="D741" s="209"/>
      <c r="E741" s="209"/>
      <c r="F741" s="210"/>
      <c r="G741" s="220" t="str">
        <f t="shared" si="44"/>
        <v/>
      </c>
      <c r="H741" s="220"/>
      <c r="I741" s="220" t="str">
        <f t="shared" si="45"/>
        <v/>
      </c>
      <c r="J741" s="217" t="str">
        <f t="shared" si="46"/>
        <v/>
      </c>
      <c r="K741" s="218" t="str">
        <f t="shared" si="47"/>
        <v/>
      </c>
    </row>
    <row r="742" spans="1:11" s="206" customFormat="1" ht="19" customHeight="1">
      <c r="A742" s="208"/>
      <c r="B742" s="209"/>
      <c r="C742" s="209"/>
      <c r="D742" s="209"/>
      <c r="E742" s="209"/>
      <c r="F742" s="210"/>
      <c r="G742" s="220" t="str">
        <f t="shared" si="44"/>
        <v/>
      </c>
      <c r="H742" s="220"/>
      <c r="I742" s="220" t="str">
        <f t="shared" si="45"/>
        <v/>
      </c>
      <c r="J742" s="217" t="str">
        <f t="shared" si="46"/>
        <v/>
      </c>
      <c r="K742" s="218" t="str">
        <f t="shared" si="47"/>
        <v/>
      </c>
    </row>
    <row r="743" spans="1:11" s="206" customFormat="1" ht="19" customHeight="1">
      <c r="A743" s="208"/>
      <c r="B743" s="209"/>
      <c r="C743" s="209"/>
      <c r="D743" s="209"/>
      <c r="E743" s="209"/>
      <c r="F743" s="210"/>
      <c r="G743" s="220" t="str">
        <f t="shared" si="44"/>
        <v/>
      </c>
      <c r="H743" s="220"/>
      <c r="I743" s="220" t="str">
        <f t="shared" si="45"/>
        <v/>
      </c>
      <c r="J743" s="217" t="str">
        <f t="shared" si="46"/>
        <v/>
      </c>
      <c r="K743" s="218" t="str">
        <f t="shared" si="47"/>
        <v/>
      </c>
    </row>
    <row r="744" spans="1:11" s="206" customFormat="1" ht="19" customHeight="1">
      <c r="A744" s="208"/>
      <c r="B744" s="209"/>
      <c r="C744" s="209"/>
      <c r="D744" s="209"/>
      <c r="E744" s="209"/>
      <c r="F744" s="210"/>
      <c r="G744" s="220" t="str">
        <f t="shared" si="44"/>
        <v/>
      </c>
      <c r="H744" s="220"/>
      <c r="I744" s="220" t="str">
        <f t="shared" si="45"/>
        <v/>
      </c>
      <c r="J744" s="217" t="str">
        <f t="shared" si="46"/>
        <v/>
      </c>
      <c r="K744" s="218" t="str">
        <f t="shared" si="47"/>
        <v/>
      </c>
    </row>
    <row r="745" spans="1:11" s="206" customFormat="1" ht="19" customHeight="1">
      <c r="A745" s="208"/>
      <c r="B745" s="209"/>
      <c r="C745" s="209"/>
      <c r="D745" s="209"/>
      <c r="E745" s="209"/>
      <c r="F745" s="210"/>
      <c r="G745" s="220" t="str">
        <f t="shared" si="44"/>
        <v/>
      </c>
      <c r="H745" s="220"/>
      <c r="I745" s="220" t="str">
        <f t="shared" si="45"/>
        <v/>
      </c>
      <c r="J745" s="217" t="str">
        <f t="shared" si="46"/>
        <v/>
      </c>
      <c r="K745" s="218" t="str">
        <f t="shared" si="47"/>
        <v/>
      </c>
    </row>
    <row r="746" spans="1:11" s="206" customFormat="1" ht="19" customHeight="1">
      <c r="A746" s="208"/>
      <c r="B746" s="209"/>
      <c r="C746" s="209"/>
      <c r="D746" s="209"/>
      <c r="E746" s="209"/>
      <c r="F746" s="210"/>
      <c r="G746" s="220" t="str">
        <f t="shared" si="44"/>
        <v/>
      </c>
      <c r="H746" s="220"/>
      <c r="I746" s="220" t="str">
        <f t="shared" si="45"/>
        <v/>
      </c>
      <c r="J746" s="217" t="str">
        <f t="shared" si="46"/>
        <v/>
      </c>
      <c r="K746" s="218" t="str">
        <f t="shared" si="47"/>
        <v/>
      </c>
    </row>
    <row r="747" spans="1:11" s="206" customFormat="1" ht="19" customHeight="1">
      <c r="A747" s="208"/>
      <c r="B747" s="209"/>
      <c r="C747" s="209"/>
      <c r="D747" s="209"/>
      <c r="E747" s="209"/>
      <c r="F747" s="210"/>
      <c r="G747" s="220" t="str">
        <f t="shared" si="44"/>
        <v/>
      </c>
      <c r="H747" s="220"/>
      <c r="I747" s="220" t="str">
        <f t="shared" si="45"/>
        <v/>
      </c>
      <c r="J747" s="217" t="str">
        <f t="shared" si="46"/>
        <v/>
      </c>
      <c r="K747" s="218" t="str">
        <f t="shared" si="47"/>
        <v/>
      </c>
    </row>
    <row r="748" spans="1:11" s="206" customFormat="1" ht="19" customHeight="1">
      <c r="A748" s="208"/>
      <c r="B748" s="209"/>
      <c r="C748" s="209"/>
      <c r="D748" s="209"/>
      <c r="E748" s="209"/>
      <c r="F748" s="210"/>
      <c r="G748" s="220" t="str">
        <f t="shared" si="44"/>
        <v/>
      </c>
      <c r="H748" s="220"/>
      <c r="I748" s="220" t="str">
        <f t="shared" si="45"/>
        <v/>
      </c>
      <c r="J748" s="217" t="str">
        <f t="shared" si="46"/>
        <v/>
      </c>
      <c r="K748" s="218" t="str">
        <f t="shared" si="47"/>
        <v/>
      </c>
    </row>
    <row r="749" spans="1:11" s="206" customFormat="1" ht="19" customHeight="1">
      <c r="A749" s="208"/>
      <c r="B749" s="209"/>
      <c r="C749" s="209"/>
      <c r="D749" s="209"/>
      <c r="E749" s="209"/>
      <c r="F749" s="210"/>
      <c r="G749" s="220" t="str">
        <f t="shared" si="44"/>
        <v/>
      </c>
      <c r="H749" s="220"/>
      <c r="I749" s="220" t="str">
        <f t="shared" si="45"/>
        <v/>
      </c>
      <c r="J749" s="217" t="str">
        <f t="shared" si="46"/>
        <v/>
      </c>
      <c r="K749" s="218" t="str">
        <f t="shared" si="47"/>
        <v/>
      </c>
    </row>
    <row r="750" spans="1:11" s="206" customFormat="1" ht="19" customHeight="1">
      <c r="A750" s="208"/>
      <c r="B750" s="209"/>
      <c r="C750" s="209"/>
      <c r="D750" s="209"/>
      <c r="E750" s="209"/>
      <c r="F750" s="210"/>
      <c r="G750" s="220" t="str">
        <f t="shared" si="44"/>
        <v/>
      </c>
      <c r="H750" s="220"/>
      <c r="I750" s="220" t="str">
        <f t="shared" si="45"/>
        <v/>
      </c>
      <c r="J750" s="217" t="str">
        <f t="shared" si="46"/>
        <v/>
      </c>
      <c r="K750" s="218" t="str">
        <f t="shared" si="47"/>
        <v/>
      </c>
    </row>
    <row r="751" spans="1:11" s="206" customFormat="1" ht="19" customHeight="1">
      <c r="A751" s="208"/>
      <c r="B751" s="209"/>
      <c r="C751" s="209"/>
      <c r="D751" s="209"/>
      <c r="E751" s="209"/>
      <c r="F751" s="210"/>
      <c r="G751" s="220" t="str">
        <f t="shared" si="44"/>
        <v/>
      </c>
      <c r="H751" s="220"/>
      <c r="I751" s="220" t="str">
        <f t="shared" si="45"/>
        <v/>
      </c>
      <c r="J751" s="217" t="str">
        <f t="shared" si="46"/>
        <v/>
      </c>
      <c r="K751" s="218" t="str">
        <f t="shared" si="47"/>
        <v/>
      </c>
    </row>
    <row r="752" spans="1:11" s="206" customFormat="1" ht="19" customHeight="1">
      <c r="A752" s="208"/>
      <c r="B752" s="209"/>
      <c r="C752" s="209"/>
      <c r="D752" s="209"/>
      <c r="E752" s="209"/>
      <c r="F752" s="210"/>
      <c r="G752" s="220" t="str">
        <f t="shared" si="44"/>
        <v/>
      </c>
      <c r="H752" s="220"/>
      <c r="I752" s="220" t="str">
        <f t="shared" si="45"/>
        <v/>
      </c>
      <c r="J752" s="217" t="str">
        <f t="shared" si="46"/>
        <v/>
      </c>
      <c r="K752" s="218" t="str">
        <f t="shared" si="47"/>
        <v/>
      </c>
    </row>
    <row r="753" spans="1:11" s="206" customFormat="1" ht="19" customHeight="1">
      <c r="A753" s="208"/>
      <c r="B753" s="209"/>
      <c r="C753" s="209"/>
      <c r="D753" s="209"/>
      <c r="E753" s="209"/>
      <c r="F753" s="210"/>
      <c r="G753" s="220" t="str">
        <f t="shared" si="44"/>
        <v/>
      </c>
      <c r="H753" s="220"/>
      <c r="I753" s="220" t="str">
        <f t="shared" si="45"/>
        <v/>
      </c>
      <c r="J753" s="217" t="str">
        <f t="shared" si="46"/>
        <v/>
      </c>
      <c r="K753" s="218" t="str">
        <f t="shared" si="47"/>
        <v/>
      </c>
    </row>
    <row r="754" spans="1:11" s="206" customFormat="1" ht="19" customHeight="1">
      <c r="A754" s="208"/>
      <c r="B754" s="209"/>
      <c r="C754" s="209"/>
      <c r="D754" s="209"/>
      <c r="E754" s="209"/>
      <c r="F754" s="210"/>
      <c r="G754" s="220" t="str">
        <f t="shared" si="44"/>
        <v/>
      </c>
      <c r="H754" s="220"/>
      <c r="I754" s="220" t="str">
        <f t="shared" si="45"/>
        <v/>
      </c>
      <c r="J754" s="217" t="str">
        <f t="shared" si="46"/>
        <v/>
      </c>
      <c r="K754" s="218" t="str">
        <f t="shared" si="47"/>
        <v/>
      </c>
    </row>
    <row r="755" spans="1:11" s="206" customFormat="1" ht="19" customHeight="1">
      <c r="A755" s="208"/>
      <c r="B755" s="209"/>
      <c r="C755" s="209"/>
      <c r="D755" s="209"/>
      <c r="E755" s="209"/>
      <c r="F755" s="210"/>
      <c r="G755" s="220" t="str">
        <f t="shared" si="44"/>
        <v/>
      </c>
      <c r="H755" s="220"/>
      <c r="I755" s="220" t="str">
        <f t="shared" si="45"/>
        <v/>
      </c>
      <c r="J755" s="217" t="str">
        <f t="shared" si="46"/>
        <v/>
      </c>
      <c r="K755" s="218" t="str">
        <f t="shared" si="47"/>
        <v/>
      </c>
    </row>
    <row r="756" spans="1:11" s="206" customFormat="1" ht="19" customHeight="1">
      <c r="A756" s="208"/>
      <c r="B756" s="209"/>
      <c r="C756" s="209"/>
      <c r="D756" s="209"/>
      <c r="E756" s="209"/>
      <c r="F756" s="210"/>
      <c r="G756" s="220" t="str">
        <f t="shared" si="44"/>
        <v/>
      </c>
      <c r="H756" s="220"/>
      <c r="I756" s="220" t="str">
        <f t="shared" si="45"/>
        <v/>
      </c>
      <c r="J756" s="217" t="str">
        <f t="shared" si="46"/>
        <v/>
      </c>
      <c r="K756" s="218" t="str">
        <f t="shared" si="47"/>
        <v/>
      </c>
    </row>
    <row r="757" spans="1:11" s="206" customFormat="1" ht="19" customHeight="1">
      <c r="A757" s="208"/>
      <c r="B757" s="209"/>
      <c r="C757" s="209"/>
      <c r="D757" s="209"/>
      <c r="E757" s="209"/>
      <c r="F757" s="210"/>
      <c r="G757" s="220" t="str">
        <f t="shared" si="44"/>
        <v/>
      </c>
      <c r="H757" s="220"/>
      <c r="I757" s="220" t="str">
        <f t="shared" si="45"/>
        <v/>
      </c>
      <c r="J757" s="217" t="str">
        <f t="shared" si="46"/>
        <v/>
      </c>
      <c r="K757" s="218" t="str">
        <f t="shared" si="47"/>
        <v/>
      </c>
    </row>
    <row r="758" spans="1:11" s="206" customFormat="1" ht="19" customHeight="1">
      <c r="A758" s="208"/>
      <c r="B758" s="209"/>
      <c r="C758" s="209"/>
      <c r="D758" s="209"/>
      <c r="E758" s="209"/>
      <c r="F758" s="210"/>
      <c r="G758" s="220" t="str">
        <f t="shared" si="44"/>
        <v/>
      </c>
      <c r="H758" s="220"/>
      <c r="I758" s="220" t="str">
        <f t="shared" si="45"/>
        <v/>
      </c>
      <c r="J758" s="217" t="str">
        <f t="shared" si="46"/>
        <v/>
      </c>
      <c r="K758" s="218" t="str">
        <f t="shared" si="47"/>
        <v/>
      </c>
    </row>
    <row r="759" spans="1:11" s="206" customFormat="1" ht="19" customHeight="1">
      <c r="A759" s="208"/>
      <c r="B759" s="209"/>
      <c r="C759" s="209"/>
      <c r="D759" s="209"/>
      <c r="E759" s="209"/>
      <c r="F759" s="210"/>
      <c r="G759" s="220" t="str">
        <f t="shared" si="44"/>
        <v/>
      </c>
      <c r="H759" s="220"/>
      <c r="I759" s="220" t="str">
        <f t="shared" si="45"/>
        <v/>
      </c>
      <c r="J759" s="217" t="str">
        <f t="shared" si="46"/>
        <v/>
      </c>
      <c r="K759" s="218" t="str">
        <f t="shared" si="47"/>
        <v/>
      </c>
    </row>
    <row r="760" spans="1:11" s="206" customFormat="1" ht="19" customHeight="1">
      <c r="A760" s="208"/>
      <c r="B760" s="209"/>
      <c r="C760" s="209"/>
      <c r="D760" s="209"/>
      <c r="E760" s="209"/>
      <c r="F760" s="210"/>
      <c r="G760" s="220" t="str">
        <f t="shared" si="44"/>
        <v/>
      </c>
      <c r="H760" s="220"/>
      <c r="I760" s="220" t="str">
        <f t="shared" si="45"/>
        <v/>
      </c>
      <c r="J760" s="217" t="str">
        <f t="shared" si="46"/>
        <v/>
      </c>
      <c r="K760" s="218" t="str">
        <f t="shared" si="47"/>
        <v/>
      </c>
    </row>
    <row r="761" spans="1:11" s="206" customFormat="1" ht="19" customHeight="1">
      <c r="A761" s="208"/>
      <c r="B761" s="209"/>
      <c r="C761" s="209"/>
      <c r="D761" s="209"/>
      <c r="E761" s="209"/>
      <c r="F761" s="210"/>
      <c r="G761" s="220" t="str">
        <f t="shared" si="44"/>
        <v/>
      </c>
      <c r="H761" s="220"/>
      <c r="I761" s="220" t="str">
        <f t="shared" si="45"/>
        <v/>
      </c>
      <c r="J761" s="217" t="str">
        <f t="shared" si="46"/>
        <v/>
      </c>
      <c r="K761" s="218" t="str">
        <f t="shared" si="47"/>
        <v/>
      </c>
    </row>
    <row r="762" spans="1:11" s="206" customFormat="1" ht="19" customHeight="1">
      <c r="A762" s="208"/>
      <c r="B762" s="209"/>
      <c r="C762" s="209"/>
      <c r="D762" s="209"/>
      <c r="E762" s="209"/>
      <c r="F762" s="210"/>
      <c r="G762" s="220" t="str">
        <f t="shared" si="44"/>
        <v/>
      </c>
      <c r="H762" s="220"/>
      <c r="I762" s="220" t="str">
        <f t="shared" si="45"/>
        <v/>
      </c>
      <c r="J762" s="217" t="str">
        <f t="shared" si="46"/>
        <v/>
      </c>
      <c r="K762" s="218" t="str">
        <f t="shared" si="47"/>
        <v/>
      </c>
    </row>
    <row r="763" spans="1:11" s="206" customFormat="1" ht="19" customHeight="1">
      <c r="A763" s="208"/>
      <c r="B763" s="209"/>
      <c r="C763" s="209"/>
      <c r="D763" s="209"/>
      <c r="E763" s="209"/>
      <c r="F763" s="210"/>
      <c r="G763" s="220" t="str">
        <f t="shared" si="44"/>
        <v/>
      </c>
      <c r="H763" s="220"/>
      <c r="I763" s="220" t="str">
        <f t="shared" si="45"/>
        <v/>
      </c>
      <c r="J763" s="217" t="str">
        <f t="shared" si="46"/>
        <v/>
      </c>
      <c r="K763" s="218" t="str">
        <f t="shared" si="47"/>
        <v/>
      </c>
    </row>
    <row r="764" spans="1:11" s="206" customFormat="1" ht="19" customHeight="1">
      <c r="A764" s="208"/>
      <c r="B764" s="209"/>
      <c r="C764" s="209"/>
      <c r="D764" s="209"/>
      <c r="E764" s="209"/>
      <c r="F764" s="210"/>
      <c r="G764" s="220" t="str">
        <f t="shared" si="44"/>
        <v/>
      </c>
      <c r="H764" s="220"/>
      <c r="I764" s="220" t="str">
        <f t="shared" si="45"/>
        <v/>
      </c>
      <c r="J764" s="217" t="str">
        <f t="shared" si="46"/>
        <v/>
      </c>
      <c r="K764" s="218" t="str">
        <f t="shared" si="47"/>
        <v/>
      </c>
    </row>
    <row r="765" spans="1:11" s="206" customFormat="1" ht="19" customHeight="1">
      <c r="A765" s="208"/>
      <c r="B765" s="209"/>
      <c r="C765" s="209"/>
      <c r="D765" s="209"/>
      <c r="E765" s="209"/>
      <c r="F765" s="210"/>
      <c r="G765" s="220" t="str">
        <f t="shared" si="44"/>
        <v/>
      </c>
      <c r="H765" s="220"/>
      <c r="I765" s="220" t="str">
        <f t="shared" si="45"/>
        <v/>
      </c>
      <c r="J765" s="217" t="str">
        <f t="shared" si="46"/>
        <v/>
      </c>
      <c r="K765" s="218" t="str">
        <f t="shared" si="47"/>
        <v/>
      </c>
    </row>
    <row r="766" spans="1:11" s="206" customFormat="1" ht="19" customHeight="1">
      <c r="A766" s="208"/>
      <c r="B766" s="209"/>
      <c r="C766" s="209"/>
      <c r="D766" s="209"/>
      <c r="E766" s="209"/>
      <c r="F766" s="210"/>
      <c r="G766" s="220" t="str">
        <f t="shared" si="44"/>
        <v/>
      </c>
      <c r="H766" s="220"/>
      <c r="I766" s="220" t="str">
        <f t="shared" si="45"/>
        <v/>
      </c>
      <c r="J766" s="217" t="str">
        <f t="shared" si="46"/>
        <v/>
      </c>
      <c r="K766" s="218" t="str">
        <f t="shared" si="47"/>
        <v/>
      </c>
    </row>
    <row r="767" spans="1:11" s="206" customFormat="1" ht="19" customHeight="1">
      <c r="A767" s="208"/>
      <c r="B767" s="209"/>
      <c r="C767" s="209"/>
      <c r="D767" s="209"/>
      <c r="E767" s="209"/>
      <c r="F767" s="210"/>
      <c r="G767" s="220" t="str">
        <f t="shared" si="44"/>
        <v/>
      </c>
      <c r="H767" s="220"/>
      <c r="I767" s="220" t="str">
        <f t="shared" si="45"/>
        <v/>
      </c>
      <c r="J767" s="217" t="str">
        <f t="shared" si="46"/>
        <v/>
      </c>
      <c r="K767" s="218" t="str">
        <f t="shared" si="47"/>
        <v/>
      </c>
    </row>
    <row r="768" spans="1:11" s="206" customFormat="1" ht="19" customHeight="1">
      <c r="A768" s="208"/>
      <c r="B768" s="209"/>
      <c r="C768" s="209"/>
      <c r="D768" s="209"/>
      <c r="E768" s="209"/>
      <c r="F768" s="210"/>
      <c r="G768" s="220" t="str">
        <f t="shared" si="44"/>
        <v/>
      </c>
      <c r="H768" s="220"/>
      <c r="I768" s="220" t="str">
        <f t="shared" si="45"/>
        <v/>
      </c>
      <c r="J768" s="217" t="str">
        <f t="shared" si="46"/>
        <v/>
      </c>
      <c r="K768" s="218" t="str">
        <f t="shared" si="47"/>
        <v/>
      </c>
    </row>
    <row r="769" spans="1:11" s="206" customFormat="1" ht="19" customHeight="1">
      <c r="A769" s="208"/>
      <c r="B769" s="209"/>
      <c r="C769" s="209"/>
      <c r="D769" s="209"/>
      <c r="E769" s="209"/>
      <c r="F769" s="210"/>
      <c r="G769" s="220" t="str">
        <f t="shared" si="44"/>
        <v/>
      </c>
      <c r="H769" s="220"/>
      <c r="I769" s="220" t="str">
        <f t="shared" si="45"/>
        <v/>
      </c>
      <c r="J769" s="217" t="str">
        <f t="shared" si="46"/>
        <v/>
      </c>
      <c r="K769" s="218" t="str">
        <f t="shared" si="47"/>
        <v/>
      </c>
    </row>
    <row r="770" spans="1:11" s="206" customFormat="1" ht="19" customHeight="1">
      <c r="A770" s="208"/>
      <c r="B770" s="209"/>
      <c r="C770" s="209"/>
      <c r="D770" s="209"/>
      <c r="E770" s="209"/>
      <c r="F770" s="210"/>
      <c r="G770" s="220" t="str">
        <f t="shared" si="44"/>
        <v/>
      </c>
      <c r="H770" s="220"/>
      <c r="I770" s="220" t="str">
        <f t="shared" si="45"/>
        <v/>
      </c>
      <c r="J770" s="217" t="str">
        <f t="shared" si="46"/>
        <v/>
      </c>
      <c r="K770" s="218" t="str">
        <f t="shared" si="47"/>
        <v/>
      </c>
    </row>
    <row r="771" spans="1:11" s="206" customFormat="1" ht="19" customHeight="1">
      <c r="A771" s="208"/>
      <c r="B771" s="209"/>
      <c r="C771" s="209"/>
      <c r="D771" s="209"/>
      <c r="E771" s="209"/>
      <c r="F771" s="210"/>
      <c r="G771" s="220" t="str">
        <f t="shared" si="44"/>
        <v/>
      </c>
      <c r="H771" s="220"/>
      <c r="I771" s="220" t="str">
        <f t="shared" si="45"/>
        <v/>
      </c>
      <c r="J771" s="217" t="str">
        <f t="shared" si="46"/>
        <v/>
      </c>
      <c r="K771" s="218" t="str">
        <f t="shared" si="47"/>
        <v/>
      </c>
    </row>
    <row r="772" spans="1:11" s="206" customFormat="1" ht="19" customHeight="1">
      <c r="A772" s="208"/>
      <c r="B772" s="209"/>
      <c r="C772" s="209"/>
      <c r="D772" s="209"/>
      <c r="E772" s="209"/>
      <c r="F772" s="210"/>
      <c r="G772" s="220" t="str">
        <f t="shared" si="44"/>
        <v/>
      </c>
      <c r="H772" s="220"/>
      <c r="I772" s="220" t="str">
        <f t="shared" si="45"/>
        <v/>
      </c>
      <c r="J772" s="217" t="str">
        <f t="shared" si="46"/>
        <v/>
      </c>
      <c r="K772" s="218" t="str">
        <f t="shared" si="47"/>
        <v/>
      </c>
    </row>
    <row r="773" spans="1:11" s="206" customFormat="1" ht="19" customHeight="1">
      <c r="A773" s="208"/>
      <c r="B773" s="209"/>
      <c r="C773" s="209"/>
      <c r="D773" s="209"/>
      <c r="E773" s="209"/>
      <c r="F773" s="210"/>
      <c r="G773" s="220" t="str">
        <f t="shared" si="44"/>
        <v/>
      </c>
      <c r="H773" s="220"/>
      <c r="I773" s="220" t="str">
        <f t="shared" si="45"/>
        <v/>
      </c>
      <c r="J773" s="217" t="str">
        <f t="shared" si="46"/>
        <v/>
      </c>
      <c r="K773" s="218" t="str">
        <f t="shared" si="47"/>
        <v/>
      </c>
    </row>
    <row r="774" spans="1:11" s="206" customFormat="1" ht="19" customHeight="1">
      <c r="A774" s="208"/>
      <c r="B774" s="209"/>
      <c r="C774" s="209"/>
      <c r="D774" s="209"/>
      <c r="E774" s="209"/>
      <c r="F774" s="210"/>
      <c r="G774" s="220" t="str">
        <f t="shared" si="44"/>
        <v/>
      </c>
      <c r="H774" s="220"/>
      <c r="I774" s="220" t="str">
        <f t="shared" si="45"/>
        <v/>
      </c>
      <c r="J774" s="217" t="str">
        <f t="shared" si="46"/>
        <v/>
      </c>
      <c r="K774" s="218" t="str">
        <f t="shared" si="47"/>
        <v/>
      </c>
    </row>
    <row r="775" spans="1:11" s="206" customFormat="1" ht="19" customHeight="1">
      <c r="A775" s="208"/>
      <c r="B775" s="209"/>
      <c r="C775" s="209"/>
      <c r="D775" s="209"/>
      <c r="E775" s="209"/>
      <c r="F775" s="210"/>
      <c r="G775" s="220" t="str">
        <f t="shared" si="44"/>
        <v/>
      </c>
      <c r="H775" s="220"/>
      <c r="I775" s="220" t="str">
        <f t="shared" si="45"/>
        <v/>
      </c>
      <c r="J775" s="217" t="str">
        <f t="shared" si="46"/>
        <v/>
      </c>
      <c r="K775" s="218" t="str">
        <f t="shared" si="47"/>
        <v/>
      </c>
    </row>
    <row r="776" spans="1:11" s="206" customFormat="1" ht="19" customHeight="1">
      <c r="A776" s="208"/>
      <c r="B776" s="209"/>
      <c r="C776" s="209"/>
      <c r="D776" s="209"/>
      <c r="E776" s="209"/>
      <c r="F776" s="210"/>
      <c r="G776" s="220" t="str">
        <f t="shared" si="44"/>
        <v/>
      </c>
      <c r="H776" s="220"/>
      <c r="I776" s="220" t="str">
        <f t="shared" si="45"/>
        <v/>
      </c>
      <c r="J776" s="217" t="str">
        <f t="shared" si="46"/>
        <v/>
      </c>
      <c r="K776" s="218" t="str">
        <f t="shared" si="47"/>
        <v/>
      </c>
    </row>
    <row r="777" spans="1:11" s="206" customFormat="1" ht="19" customHeight="1">
      <c r="A777" s="208"/>
      <c r="B777" s="209"/>
      <c r="C777" s="209"/>
      <c r="D777" s="209"/>
      <c r="E777" s="209"/>
      <c r="F777" s="210"/>
      <c r="G777" s="220" t="str">
        <f t="shared" si="44"/>
        <v/>
      </c>
      <c r="H777" s="220"/>
      <c r="I777" s="220" t="str">
        <f t="shared" si="45"/>
        <v/>
      </c>
      <c r="J777" s="217" t="str">
        <f t="shared" si="46"/>
        <v/>
      </c>
      <c r="K777" s="218" t="str">
        <f t="shared" si="47"/>
        <v/>
      </c>
    </row>
    <row r="778" spans="1:11" s="206" customFormat="1" ht="19" customHeight="1">
      <c r="A778" s="208"/>
      <c r="B778" s="209"/>
      <c r="C778" s="209"/>
      <c r="D778" s="209"/>
      <c r="E778" s="209"/>
      <c r="F778" s="210"/>
      <c r="G778" s="220" t="str">
        <f t="shared" si="44"/>
        <v/>
      </c>
      <c r="H778" s="220"/>
      <c r="I778" s="220" t="str">
        <f t="shared" si="45"/>
        <v/>
      </c>
      <c r="J778" s="217" t="str">
        <f t="shared" si="46"/>
        <v/>
      </c>
      <c r="K778" s="218" t="str">
        <f t="shared" si="47"/>
        <v/>
      </c>
    </row>
    <row r="779" spans="1:11" s="206" customFormat="1" ht="19" customHeight="1">
      <c r="A779" s="208"/>
      <c r="B779" s="209"/>
      <c r="C779" s="209"/>
      <c r="D779" s="209"/>
      <c r="E779" s="209"/>
      <c r="F779" s="210"/>
      <c r="G779" s="220" t="str">
        <f t="shared" si="44"/>
        <v/>
      </c>
      <c r="H779" s="220"/>
      <c r="I779" s="220" t="str">
        <f t="shared" si="45"/>
        <v/>
      </c>
      <c r="J779" s="217" t="str">
        <f t="shared" si="46"/>
        <v/>
      </c>
      <c r="K779" s="218" t="str">
        <f t="shared" si="47"/>
        <v/>
      </c>
    </row>
    <row r="780" spans="1:11" s="206" customFormat="1" ht="19" customHeight="1">
      <c r="A780" s="208"/>
      <c r="B780" s="209"/>
      <c r="C780" s="209"/>
      <c r="D780" s="209"/>
      <c r="E780" s="209"/>
      <c r="F780" s="210"/>
      <c r="G780" s="220" t="str">
        <f t="shared" ref="G780:G843" si="48">IF($E780="","",$H780*(1-$B$6))</f>
        <v/>
      </c>
      <c r="H780" s="220"/>
      <c r="I780" s="220" t="str">
        <f t="shared" ref="I780:I843" si="49">IF($E780="","",$H780*(1+$B$6))</f>
        <v/>
      </c>
      <c r="J780" s="217" t="str">
        <f t="shared" ref="J780:J843" si="50">IF($E780="","",IF($F780&lt;$G780, "Debajo de banda", IF($F780&gt;$I780, "Encima de banda", "Dentro de banda")))</f>
        <v/>
      </c>
      <c r="K780" s="218" t="str">
        <f t="shared" ref="K780:K843" si="51">IFERROR(IF($E780="","",$F780/$H780),"")</f>
        <v/>
      </c>
    </row>
    <row r="781" spans="1:11" s="206" customFormat="1" ht="19" customHeight="1">
      <c r="A781" s="208"/>
      <c r="B781" s="209"/>
      <c r="C781" s="209"/>
      <c r="D781" s="209"/>
      <c r="E781" s="209"/>
      <c r="F781" s="210"/>
      <c r="G781" s="220" t="str">
        <f t="shared" si="48"/>
        <v/>
      </c>
      <c r="H781" s="220"/>
      <c r="I781" s="220" t="str">
        <f t="shared" si="49"/>
        <v/>
      </c>
      <c r="J781" s="217" t="str">
        <f t="shared" si="50"/>
        <v/>
      </c>
      <c r="K781" s="218" t="str">
        <f t="shared" si="51"/>
        <v/>
      </c>
    </row>
    <row r="782" spans="1:11" s="206" customFormat="1" ht="19" customHeight="1">
      <c r="A782" s="208"/>
      <c r="B782" s="209"/>
      <c r="C782" s="209"/>
      <c r="D782" s="209"/>
      <c r="E782" s="209"/>
      <c r="F782" s="210"/>
      <c r="G782" s="220" t="str">
        <f t="shared" si="48"/>
        <v/>
      </c>
      <c r="H782" s="220"/>
      <c r="I782" s="220" t="str">
        <f t="shared" si="49"/>
        <v/>
      </c>
      <c r="J782" s="217" t="str">
        <f t="shared" si="50"/>
        <v/>
      </c>
      <c r="K782" s="218" t="str">
        <f t="shared" si="51"/>
        <v/>
      </c>
    </row>
    <row r="783" spans="1:11" s="206" customFormat="1" ht="19" customHeight="1">
      <c r="A783" s="208"/>
      <c r="B783" s="209"/>
      <c r="C783" s="209"/>
      <c r="D783" s="209"/>
      <c r="E783" s="209"/>
      <c r="F783" s="210"/>
      <c r="G783" s="220" t="str">
        <f t="shared" si="48"/>
        <v/>
      </c>
      <c r="H783" s="220"/>
      <c r="I783" s="220" t="str">
        <f t="shared" si="49"/>
        <v/>
      </c>
      <c r="J783" s="217" t="str">
        <f t="shared" si="50"/>
        <v/>
      </c>
      <c r="K783" s="218" t="str">
        <f t="shared" si="51"/>
        <v/>
      </c>
    </row>
    <row r="784" spans="1:11" s="206" customFormat="1" ht="19" customHeight="1">
      <c r="A784" s="208"/>
      <c r="B784" s="209"/>
      <c r="C784" s="209"/>
      <c r="D784" s="209"/>
      <c r="E784" s="209"/>
      <c r="F784" s="210"/>
      <c r="G784" s="220" t="str">
        <f t="shared" si="48"/>
        <v/>
      </c>
      <c r="H784" s="220"/>
      <c r="I784" s="220" t="str">
        <f t="shared" si="49"/>
        <v/>
      </c>
      <c r="J784" s="217" t="str">
        <f t="shared" si="50"/>
        <v/>
      </c>
      <c r="K784" s="218" t="str">
        <f t="shared" si="51"/>
        <v/>
      </c>
    </row>
    <row r="785" spans="1:11" s="206" customFormat="1" ht="19" customHeight="1">
      <c r="A785" s="208"/>
      <c r="B785" s="209"/>
      <c r="C785" s="209"/>
      <c r="D785" s="209"/>
      <c r="E785" s="209"/>
      <c r="F785" s="210"/>
      <c r="G785" s="220" t="str">
        <f t="shared" si="48"/>
        <v/>
      </c>
      <c r="H785" s="220"/>
      <c r="I785" s="220" t="str">
        <f t="shared" si="49"/>
        <v/>
      </c>
      <c r="J785" s="217" t="str">
        <f t="shared" si="50"/>
        <v/>
      </c>
      <c r="K785" s="218" t="str">
        <f t="shared" si="51"/>
        <v/>
      </c>
    </row>
    <row r="786" spans="1:11" s="206" customFormat="1" ht="19" customHeight="1">
      <c r="A786" s="208"/>
      <c r="B786" s="209"/>
      <c r="C786" s="209"/>
      <c r="D786" s="209"/>
      <c r="E786" s="209"/>
      <c r="F786" s="210"/>
      <c r="G786" s="220" t="str">
        <f t="shared" si="48"/>
        <v/>
      </c>
      <c r="H786" s="220"/>
      <c r="I786" s="220" t="str">
        <f t="shared" si="49"/>
        <v/>
      </c>
      <c r="J786" s="217" t="str">
        <f t="shared" si="50"/>
        <v/>
      </c>
      <c r="K786" s="218" t="str">
        <f t="shared" si="51"/>
        <v/>
      </c>
    </row>
    <row r="787" spans="1:11" s="206" customFormat="1" ht="19" customHeight="1">
      <c r="A787" s="208"/>
      <c r="B787" s="209"/>
      <c r="C787" s="209"/>
      <c r="D787" s="209"/>
      <c r="E787" s="209"/>
      <c r="F787" s="210"/>
      <c r="G787" s="220" t="str">
        <f t="shared" si="48"/>
        <v/>
      </c>
      <c r="H787" s="220"/>
      <c r="I787" s="220" t="str">
        <f t="shared" si="49"/>
        <v/>
      </c>
      <c r="J787" s="217" t="str">
        <f t="shared" si="50"/>
        <v/>
      </c>
      <c r="K787" s="218" t="str">
        <f t="shared" si="51"/>
        <v/>
      </c>
    </row>
    <row r="788" spans="1:11" s="206" customFormat="1" ht="19" customHeight="1">
      <c r="A788" s="208"/>
      <c r="B788" s="209"/>
      <c r="C788" s="209"/>
      <c r="D788" s="209"/>
      <c r="E788" s="209"/>
      <c r="F788" s="210"/>
      <c r="G788" s="220" t="str">
        <f t="shared" si="48"/>
        <v/>
      </c>
      <c r="H788" s="220"/>
      <c r="I788" s="220" t="str">
        <f t="shared" si="49"/>
        <v/>
      </c>
      <c r="J788" s="217" t="str">
        <f t="shared" si="50"/>
        <v/>
      </c>
      <c r="K788" s="218" t="str">
        <f t="shared" si="51"/>
        <v/>
      </c>
    </row>
    <row r="789" spans="1:11" s="206" customFormat="1" ht="19" customHeight="1">
      <c r="A789" s="208"/>
      <c r="B789" s="209"/>
      <c r="C789" s="209"/>
      <c r="D789" s="209"/>
      <c r="E789" s="209"/>
      <c r="F789" s="210"/>
      <c r="G789" s="220" t="str">
        <f t="shared" si="48"/>
        <v/>
      </c>
      <c r="H789" s="220"/>
      <c r="I789" s="220" t="str">
        <f t="shared" si="49"/>
        <v/>
      </c>
      <c r="J789" s="217" t="str">
        <f t="shared" si="50"/>
        <v/>
      </c>
      <c r="K789" s="218" t="str">
        <f t="shared" si="51"/>
        <v/>
      </c>
    </row>
    <row r="790" spans="1:11" s="206" customFormat="1" ht="19" customHeight="1">
      <c r="A790" s="208"/>
      <c r="B790" s="209"/>
      <c r="C790" s="209"/>
      <c r="D790" s="209"/>
      <c r="E790" s="209"/>
      <c r="F790" s="210"/>
      <c r="G790" s="220" t="str">
        <f t="shared" si="48"/>
        <v/>
      </c>
      <c r="H790" s="220"/>
      <c r="I790" s="220" t="str">
        <f t="shared" si="49"/>
        <v/>
      </c>
      <c r="J790" s="217" t="str">
        <f t="shared" si="50"/>
        <v/>
      </c>
      <c r="K790" s="218" t="str">
        <f t="shared" si="51"/>
        <v/>
      </c>
    </row>
    <row r="791" spans="1:11" s="206" customFormat="1" ht="19" customHeight="1">
      <c r="A791" s="208"/>
      <c r="B791" s="209"/>
      <c r="C791" s="209"/>
      <c r="D791" s="209"/>
      <c r="E791" s="209"/>
      <c r="F791" s="210"/>
      <c r="G791" s="220" t="str">
        <f t="shared" si="48"/>
        <v/>
      </c>
      <c r="H791" s="220"/>
      <c r="I791" s="220" t="str">
        <f t="shared" si="49"/>
        <v/>
      </c>
      <c r="J791" s="217" t="str">
        <f t="shared" si="50"/>
        <v/>
      </c>
      <c r="K791" s="218" t="str">
        <f t="shared" si="51"/>
        <v/>
      </c>
    </row>
    <row r="792" spans="1:11" s="206" customFormat="1" ht="19" customHeight="1">
      <c r="A792" s="208"/>
      <c r="B792" s="209"/>
      <c r="C792" s="209"/>
      <c r="D792" s="209"/>
      <c r="E792" s="209"/>
      <c r="F792" s="210"/>
      <c r="G792" s="220" t="str">
        <f t="shared" si="48"/>
        <v/>
      </c>
      <c r="H792" s="220"/>
      <c r="I792" s="220" t="str">
        <f t="shared" si="49"/>
        <v/>
      </c>
      <c r="J792" s="217" t="str">
        <f t="shared" si="50"/>
        <v/>
      </c>
      <c r="K792" s="218" t="str">
        <f t="shared" si="51"/>
        <v/>
      </c>
    </row>
    <row r="793" spans="1:11" s="206" customFormat="1" ht="19" customHeight="1">
      <c r="A793" s="208"/>
      <c r="B793" s="209"/>
      <c r="C793" s="209"/>
      <c r="D793" s="209"/>
      <c r="E793" s="209"/>
      <c r="F793" s="210"/>
      <c r="G793" s="220" t="str">
        <f t="shared" si="48"/>
        <v/>
      </c>
      <c r="H793" s="220"/>
      <c r="I793" s="220" t="str">
        <f t="shared" si="49"/>
        <v/>
      </c>
      <c r="J793" s="217" t="str">
        <f t="shared" si="50"/>
        <v/>
      </c>
      <c r="K793" s="218" t="str">
        <f t="shared" si="51"/>
        <v/>
      </c>
    </row>
    <row r="794" spans="1:11" s="206" customFormat="1" ht="19" customHeight="1">
      <c r="A794" s="208"/>
      <c r="B794" s="209"/>
      <c r="C794" s="209"/>
      <c r="D794" s="209"/>
      <c r="E794" s="209"/>
      <c r="F794" s="210"/>
      <c r="G794" s="220" t="str">
        <f t="shared" si="48"/>
        <v/>
      </c>
      <c r="H794" s="220"/>
      <c r="I794" s="220" t="str">
        <f t="shared" si="49"/>
        <v/>
      </c>
      <c r="J794" s="217" t="str">
        <f t="shared" si="50"/>
        <v/>
      </c>
      <c r="K794" s="218" t="str">
        <f t="shared" si="51"/>
        <v/>
      </c>
    </row>
    <row r="795" spans="1:11" s="206" customFormat="1" ht="19" customHeight="1">
      <c r="A795" s="208"/>
      <c r="B795" s="209"/>
      <c r="C795" s="209"/>
      <c r="D795" s="209"/>
      <c r="E795" s="209"/>
      <c r="F795" s="210"/>
      <c r="G795" s="220" t="str">
        <f t="shared" si="48"/>
        <v/>
      </c>
      <c r="H795" s="220"/>
      <c r="I795" s="220" t="str">
        <f t="shared" si="49"/>
        <v/>
      </c>
      <c r="J795" s="217" t="str">
        <f t="shared" si="50"/>
        <v/>
      </c>
      <c r="K795" s="218" t="str">
        <f t="shared" si="51"/>
        <v/>
      </c>
    </row>
    <row r="796" spans="1:11" s="206" customFormat="1" ht="19" customHeight="1">
      <c r="A796" s="208"/>
      <c r="B796" s="209"/>
      <c r="C796" s="209"/>
      <c r="D796" s="209"/>
      <c r="E796" s="209"/>
      <c r="F796" s="210"/>
      <c r="G796" s="220" t="str">
        <f t="shared" si="48"/>
        <v/>
      </c>
      <c r="H796" s="220"/>
      <c r="I796" s="220" t="str">
        <f t="shared" si="49"/>
        <v/>
      </c>
      <c r="J796" s="217" t="str">
        <f t="shared" si="50"/>
        <v/>
      </c>
      <c r="K796" s="218" t="str">
        <f t="shared" si="51"/>
        <v/>
      </c>
    </row>
    <row r="797" spans="1:11" s="206" customFormat="1" ht="19" customHeight="1">
      <c r="A797" s="208"/>
      <c r="B797" s="209"/>
      <c r="C797" s="209"/>
      <c r="D797" s="209"/>
      <c r="E797" s="209"/>
      <c r="F797" s="210"/>
      <c r="G797" s="220" t="str">
        <f t="shared" si="48"/>
        <v/>
      </c>
      <c r="H797" s="220"/>
      <c r="I797" s="220" t="str">
        <f t="shared" si="49"/>
        <v/>
      </c>
      <c r="J797" s="217" t="str">
        <f t="shared" si="50"/>
        <v/>
      </c>
      <c r="K797" s="218" t="str">
        <f t="shared" si="51"/>
        <v/>
      </c>
    </row>
    <row r="798" spans="1:11" s="206" customFormat="1" ht="19" customHeight="1">
      <c r="A798" s="208"/>
      <c r="B798" s="209"/>
      <c r="C798" s="209"/>
      <c r="D798" s="209"/>
      <c r="E798" s="209"/>
      <c r="F798" s="210"/>
      <c r="G798" s="220" t="str">
        <f t="shared" si="48"/>
        <v/>
      </c>
      <c r="H798" s="220"/>
      <c r="I798" s="220" t="str">
        <f t="shared" si="49"/>
        <v/>
      </c>
      <c r="J798" s="217" t="str">
        <f t="shared" si="50"/>
        <v/>
      </c>
      <c r="K798" s="218" t="str">
        <f t="shared" si="51"/>
        <v/>
      </c>
    </row>
    <row r="799" spans="1:11" s="206" customFormat="1" ht="19" customHeight="1">
      <c r="A799" s="208"/>
      <c r="B799" s="209"/>
      <c r="C799" s="209"/>
      <c r="D799" s="209"/>
      <c r="E799" s="209"/>
      <c r="F799" s="210"/>
      <c r="G799" s="220" t="str">
        <f t="shared" si="48"/>
        <v/>
      </c>
      <c r="H799" s="220"/>
      <c r="I799" s="220" t="str">
        <f t="shared" si="49"/>
        <v/>
      </c>
      <c r="J799" s="217" t="str">
        <f t="shared" si="50"/>
        <v/>
      </c>
      <c r="K799" s="218" t="str">
        <f t="shared" si="51"/>
        <v/>
      </c>
    </row>
    <row r="800" spans="1:11" s="206" customFormat="1" ht="19" customHeight="1">
      <c r="A800" s="208"/>
      <c r="B800" s="209"/>
      <c r="C800" s="209"/>
      <c r="D800" s="209"/>
      <c r="E800" s="209"/>
      <c r="F800" s="210"/>
      <c r="G800" s="220" t="str">
        <f t="shared" si="48"/>
        <v/>
      </c>
      <c r="H800" s="220"/>
      <c r="I800" s="220" t="str">
        <f t="shared" si="49"/>
        <v/>
      </c>
      <c r="J800" s="217" t="str">
        <f t="shared" si="50"/>
        <v/>
      </c>
      <c r="K800" s="218" t="str">
        <f t="shared" si="51"/>
        <v/>
      </c>
    </row>
    <row r="801" spans="1:11" s="206" customFormat="1" ht="19" customHeight="1">
      <c r="A801" s="208"/>
      <c r="B801" s="209"/>
      <c r="C801" s="209"/>
      <c r="D801" s="209"/>
      <c r="E801" s="209"/>
      <c r="F801" s="210"/>
      <c r="G801" s="220" t="str">
        <f t="shared" si="48"/>
        <v/>
      </c>
      <c r="H801" s="220"/>
      <c r="I801" s="220" t="str">
        <f t="shared" si="49"/>
        <v/>
      </c>
      <c r="J801" s="217" t="str">
        <f t="shared" si="50"/>
        <v/>
      </c>
      <c r="K801" s="218" t="str">
        <f t="shared" si="51"/>
        <v/>
      </c>
    </row>
    <row r="802" spans="1:11" s="206" customFormat="1" ht="19" customHeight="1">
      <c r="A802" s="208"/>
      <c r="B802" s="209"/>
      <c r="C802" s="209"/>
      <c r="D802" s="209"/>
      <c r="E802" s="209"/>
      <c r="F802" s="210"/>
      <c r="G802" s="220" t="str">
        <f t="shared" si="48"/>
        <v/>
      </c>
      <c r="H802" s="220"/>
      <c r="I802" s="220" t="str">
        <f t="shared" si="49"/>
        <v/>
      </c>
      <c r="J802" s="217" t="str">
        <f t="shared" si="50"/>
        <v/>
      </c>
      <c r="K802" s="218" t="str">
        <f t="shared" si="51"/>
        <v/>
      </c>
    </row>
    <row r="803" spans="1:11" s="206" customFormat="1" ht="19" customHeight="1">
      <c r="A803" s="208"/>
      <c r="B803" s="209"/>
      <c r="C803" s="209"/>
      <c r="D803" s="209"/>
      <c r="E803" s="209"/>
      <c r="F803" s="210"/>
      <c r="G803" s="220" t="str">
        <f t="shared" si="48"/>
        <v/>
      </c>
      <c r="H803" s="220"/>
      <c r="I803" s="220" t="str">
        <f t="shared" si="49"/>
        <v/>
      </c>
      <c r="J803" s="217" t="str">
        <f t="shared" si="50"/>
        <v/>
      </c>
      <c r="K803" s="218" t="str">
        <f t="shared" si="51"/>
        <v/>
      </c>
    </row>
    <row r="804" spans="1:11" s="206" customFormat="1" ht="19" customHeight="1">
      <c r="A804" s="208"/>
      <c r="B804" s="209"/>
      <c r="C804" s="209"/>
      <c r="D804" s="209"/>
      <c r="E804" s="209"/>
      <c r="F804" s="210"/>
      <c r="G804" s="220" t="str">
        <f t="shared" si="48"/>
        <v/>
      </c>
      <c r="H804" s="220"/>
      <c r="I804" s="220" t="str">
        <f t="shared" si="49"/>
        <v/>
      </c>
      <c r="J804" s="217" t="str">
        <f t="shared" si="50"/>
        <v/>
      </c>
      <c r="K804" s="218" t="str">
        <f t="shared" si="51"/>
        <v/>
      </c>
    </row>
    <row r="805" spans="1:11" s="206" customFormat="1" ht="19" customHeight="1">
      <c r="A805" s="208"/>
      <c r="B805" s="209"/>
      <c r="C805" s="209"/>
      <c r="D805" s="209"/>
      <c r="E805" s="209"/>
      <c r="F805" s="210"/>
      <c r="G805" s="220" t="str">
        <f t="shared" si="48"/>
        <v/>
      </c>
      <c r="H805" s="220"/>
      <c r="I805" s="220" t="str">
        <f t="shared" si="49"/>
        <v/>
      </c>
      <c r="J805" s="217" t="str">
        <f t="shared" si="50"/>
        <v/>
      </c>
      <c r="K805" s="218" t="str">
        <f t="shared" si="51"/>
        <v/>
      </c>
    </row>
    <row r="806" spans="1:11" s="206" customFormat="1" ht="19" customHeight="1">
      <c r="A806" s="208"/>
      <c r="B806" s="209"/>
      <c r="C806" s="209"/>
      <c r="D806" s="209"/>
      <c r="E806" s="209"/>
      <c r="F806" s="210"/>
      <c r="G806" s="220" t="str">
        <f t="shared" si="48"/>
        <v/>
      </c>
      <c r="H806" s="220"/>
      <c r="I806" s="220" t="str">
        <f t="shared" si="49"/>
        <v/>
      </c>
      <c r="J806" s="217" t="str">
        <f t="shared" si="50"/>
        <v/>
      </c>
      <c r="K806" s="218" t="str">
        <f t="shared" si="51"/>
        <v/>
      </c>
    </row>
    <row r="807" spans="1:11" s="206" customFormat="1" ht="19" customHeight="1">
      <c r="A807" s="208"/>
      <c r="B807" s="209"/>
      <c r="C807" s="209"/>
      <c r="D807" s="209"/>
      <c r="E807" s="209"/>
      <c r="F807" s="210"/>
      <c r="G807" s="220" t="str">
        <f t="shared" si="48"/>
        <v/>
      </c>
      <c r="H807" s="220"/>
      <c r="I807" s="220" t="str">
        <f t="shared" si="49"/>
        <v/>
      </c>
      <c r="J807" s="217" t="str">
        <f t="shared" si="50"/>
        <v/>
      </c>
      <c r="K807" s="218" t="str">
        <f t="shared" si="51"/>
        <v/>
      </c>
    </row>
    <row r="808" spans="1:11" s="206" customFormat="1" ht="19" customHeight="1">
      <c r="A808" s="208"/>
      <c r="B808" s="209"/>
      <c r="C808" s="209"/>
      <c r="D808" s="209"/>
      <c r="E808" s="209"/>
      <c r="F808" s="210"/>
      <c r="G808" s="220" t="str">
        <f t="shared" si="48"/>
        <v/>
      </c>
      <c r="H808" s="220"/>
      <c r="I808" s="220" t="str">
        <f t="shared" si="49"/>
        <v/>
      </c>
      <c r="J808" s="217" t="str">
        <f t="shared" si="50"/>
        <v/>
      </c>
      <c r="K808" s="218" t="str">
        <f t="shared" si="51"/>
        <v/>
      </c>
    </row>
    <row r="809" spans="1:11" s="206" customFormat="1" ht="19" customHeight="1">
      <c r="A809" s="208"/>
      <c r="B809" s="209"/>
      <c r="C809" s="209"/>
      <c r="D809" s="209"/>
      <c r="E809" s="209"/>
      <c r="F809" s="210"/>
      <c r="G809" s="220" t="str">
        <f t="shared" si="48"/>
        <v/>
      </c>
      <c r="H809" s="220"/>
      <c r="I809" s="220" t="str">
        <f t="shared" si="49"/>
        <v/>
      </c>
      <c r="J809" s="217" t="str">
        <f t="shared" si="50"/>
        <v/>
      </c>
      <c r="K809" s="218" t="str">
        <f t="shared" si="51"/>
        <v/>
      </c>
    </row>
    <row r="810" spans="1:11" s="206" customFormat="1" ht="19" customHeight="1">
      <c r="A810" s="208"/>
      <c r="B810" s="209"/>
      <c r="C810" s="209"/>
      <c r="D810" s="209"/>
      <c r="E810" s="209"/>
      <c r="F810" s="210"/>
      <c r="G810" s="220" t="str">
        <f t="shared" si="48"/>
        <v/>
      </c>
      <c r="H810" s="220"/>
      <c r="I810" s="220" t="str">
        <f t="shared" si="49"/>
        <v/>
      </c>
      <c r="J810" s="217" t="str">
        <f t="shared" si="50"/>
        <v/>
      </c>
      <c r="K810" s="218" t="str">
        <f t="shared" si="51"/>
        <v/>
      </c>
    </row>
    <row r="811" spans="1:11" s="206" customFormat="1" ht="19" customHeight="1">
      <c r="A811" s="208"/>
      <c r="B811" s="209"/>
      <c r="C811" s="209"/>
      <c r="D811" s="209"/>
      <c r="E811" s="209"/>
      <c r="F811" s="210"/>
      <c r="G811" s="220" t="str">
        <f t="shared" si="48"/>
        <v/>
      </c>
      <c r="H811" s="220"/>
      <c r="I811" s="220" t="str">
        <f t="shared" si="49"/>
        <v/>
      </c>
      <c r="J811" s="217" t="str">
        <f t="shared" si="50"/>
        <v/>
      </c>
      <c r="K811" s="218" t="str">
        <f t="shared" si="51"/>
        <v/>
      </c>
    </row>
    <row r="812" spans="1:11" s="206" customFormat="1" ht="19" customHeight="1">
      <c r="A812" s="208"/>
      <c r="B812" s="209"/>
      <c r="C812" s="209"/>
      <c r="D812" s="209"/>
      <c r="E812" s="209"/>
      <c r="F812" s="210"/>
      <c r="G812" s="220" t="str">
        <f t="shared" si="48"/>
        <v/>
      </c>
      <c r="H812" s="220"/>
      <c r="I812" s="220" t="str">
        <f t="shared" si="49"/>
        <v/>
      </c>
      <c r="J812" s="217" t="str">
        <f t="shared" si="50"/>
        <v/>
      </c>
      <c r="K812" s="218" t="str">
        <f t="shared" si="51"/>
        <v/>
      </c>
    </row>
    <row r="813" spans="1:11" s="206" customFormat="1" ht="19" customHeight="1">
      <c r="A813" s="208"/>
      <c r="B813" s="209"/>
      <c r="C813" s="209"/>
      <c r="D813" s="209"/>
      <c r="E813" s="209"/>
      <c r="F813" s="210"/>
      <c r="G813" s="220" t="str">
        <f t="shared" si="48"/>
        <v/>
      </c>
      <c r="H813" s="220"/>
      <c r="I813" s="220" t="str">
        <f t="shared" si="49"/>
        <v/>
      </c>
      <c r="J813" s="217" t="str">
        <f t="shared" si="50"/>
        <v/>
      </c>
      <c r="K813" s="218" t="str">
        <f t="shared" si="51"/>
        <v/>
      </c>
    </row>
    <row r="814" spans="1:11" s="206" customFormat="1" ht="19" customHeight="1">
      <c r="A814" s="208"/>
      <c r="B814" s="209"/>
      <c r="C814" s="209"/>
      <c r="D814" s="209"/>
      <c r="E814" s="209"/>
      <c r="F814" s="210"/>
      <c r="G814" s="220" t="str">
        <f t="shared" si="48"/>
        <v/>
      </c>
      <c r="H814" s="220"/>
      <c r="I814" s="220" t="str">
        <f t="shared" si="49"/>
        <v/>
      </c>
      <c r="J814" s="217" t="str">
        <f t="shared" si="50"/>
        <v/>
      </c>
      <c r="K814" s="218" t="str">
        <f t="shared" si="51"/>
        <v/>
      </c>
    </row>
    <row r="815" spans="1:11" s="206" customFormat="1" ht="19" customHeight="1">
      <c r="A815" s="208"/>
      <c r="B815" s="209"/>
      <c r="C815" s="209"/>
      <c r="D815" s="209"/>
      <c r="E815" s="209"/>
      <c r="F815" s="210"/>
      <c r="G815" s="220" t="str">
        <f t="shared" si="48"/>
        <v/>
      </c>
      <c r="H815" s="220"/>
      <c r="I815" s="220" t="str">
        <f t="shared" si="49"/>
        <v/>
      </c>
      <c r="J815" s="217" t="str">
        <f t="shared" si="50"/>
        <v/>
      </c>
      <c r="K815" s="218" t="str">
        <f t="shared" si="51"/>
        <v/>
      </c>
    </row>
    <row r="816" spans="1:11" s="206" customFormat="1" ht="19" customHeight="1">
      <c r="A816" s="208"/>
      <c r="B816" s="209"/>
      <c r="C816" s="209"/>
      <c r="D816" s="209"/>
      <c r="E816" s="209"/>
      <c r="F816" s="210"/>
      <c r="G816" s="220" t="str">
        <f t="shared" si="48"/>
        <v/>
      </c>
      <c r="H816" s="220"/>
      <c r="I816" s="220" t="str">
        <f t="shared" si="49"/>
        <v/>
      </c>
      <c r="J816" s="217" t="str">
        <f t="shared" si="50"/>
        <v/>
      </c>
      <c r="K816" s="218" t="str">
        <f t="shared" si="51"/>
        <v/>
      </c>
    </row>
    <row r="817" spans="1:11" s="206" customFormat="1" ht="19" customHeight="1">
      <c r="A817" s="208"/>
      <c r="B817" s="209"/>
      <c r="C817" s="209"/>
      <c r="D817" s="209"/>
      <c r="E817" s="209"/>
      <c r="F817" s="210"/>
      <c r="G817" s="220" t="str">
        <f t="shared" si="48"/>
        <v/>
      </c>
      <c r="H817" s="220"/>
      <c r="I817" s="220" t="str">
        <f t="shared" si="49"/>
        <v/>
      </c>
      <c r="J817" s="217" t="str">
        <f t="shared" si="50"/>
        <v/>
      </c>
      <c r="K817" s="218" t="str">
        <f t="shared" si="51"/>
        <v/>
      </c>
    </row>
    <row r="818" spans="1:11" s="206" customFormat="1" ht="19" customHeight="1">
      <c r="A818" s="208"/>
      <c r="B818" s="209"/>
      <c r="C818" s="209"/>
      <c r="D818" s="209"/>
      <c r="E818" s="209"/>
      <c r="F818" s="210"/>
      <c r="G818" s="220" t="str">
        <f t="shared" si="48"/>
        <v/>
      </c>
      <c r="H818" s="220"/>
      <c r="I818" s="220" t="str">
        <f t="shared" si="49"/>
        <v/>
      </c>
      <c r="J818" s="217" t="str">
        <f t="shared" si="50"/>
        <v/>
      </c>
      <c r="K818" s="218" t="str">
        <f t="shared" si="51"/>
        <v/>
      </c>
    </row>
    <row r="819" spans="1:11" s="206" customFormat="1" ht="19" customHeight="1">
      <c r="A819" s="208"/>
      <c r="B819" s="209"/>
      <c r="C819" s="209"/>
      <c r="D819" s="209"/>
      <c r="E819" s="209"/>
      <c r="F819" s="210"/>
      <c r="G819" s="220" t="str">
        <f t="shared" si="48"/>
        <v/>
      </c>
      <c r="H819" s="220"/>
      <c r="I819" s="220" t="str">
        <f t="shared" si="49"/>
        <v/>
      </c>
      <c r="J819" s="217" t="str">
        <f t="shared" si="50"/>
        <v/>
      </c>
      <c r="K819" s="218" t="str">
        <f t="shared" si="51"/>
        <v/>
      </c>
    </row>
    <row r="820" spans="1:11" s="206" customFormat="1" ht="19" customHeight="1">
      <c r="A820" s="208"/>
      <c r="B820" s="209"/>
      <c r="C820" s="209"/>
      <c r="D820" s="209"/>
      <c r="E820" s="209"/>
      <c r="F820" s="210"/>
      <c r="G820" s="220" t="str">
        <f t="shared" si="48"/>
        <v/>
      </c>
      <c r="H820" s="220"/>
      <c r="I820" s="220" t="str">
        <f t="shared" si="49"/>
        <v/>
      </c>
      <c r="J820" s="217" t="str">
        <f t="shared" si="50"/>
        <v/>
      </c>
      <c r="K820" s="218" t="str">
        <f t="shared" si="51"/>
        <v/>
      </c>
    </row>
    <row r="821" spans="1:11" s="206" customFormat="1" ht="19" customHeight="1">
      <c r="A821" s="208"/>
      <c r="B821" s="209"/>
      <c r="C821" s="209"/>
      <c r="D821" s="209"/>
      <c r="E821" s="209"/>
      <c r="F821" s="210"/>
      <c r="G821" s="220" t="str">
        <f t="shared" si="48"/>
        <v/>
      </c>
      <c r="H821" s="220"/>
      <c r="I821" s="220" t="str">
        <f t="shared" si="49"/>
        <v/>
      </c>
      <c r="J821" s="217" t="str">
        <f t="shared" si="50"/>
        <v/>
      </c>
      <c r="K821" s="218" t="str">
        <f t="shared" si="51"/>
        <v/>
      </c>
    </row>
    <row r="822" spans="1:11" s="206" customFormat="1" ht="19" customHeight="1">
      <c r="A822" s="208"/>
      <c r="B822" s="209"/>
      <c r="C822" s="209"/>
      <c r="D822" s="209"/>
      <c r="E822" s="209"/>
      <c r="F822" s="210"/>
      <c r="G822" s="220" t="str">
        <f t="shared" si="48"/>
        <v/>
      </c>
      <c r="H822" s="220"/>
      <c r="I822" s="220" t="str">
        <f t="shared" si="49"/>
        <v/>
      </c>
      <c r="J822" s="217" t="str">
        <f t="shared" si="50"/>
        <v/>
      </c>
      <c r="K822" s="218" t="str">
        <f t="shared" si="51"/>
        <v/>
      </c>
    </row>
    <row r="823" spans="1:11" s="206" customFormat="1" ht="19" customHeight="1">
      <c r="A823" s="208"/>
      <c r="B823" s="209"/>
      <c r="C823" s="209"/>
      <c r="D823" s="209"/>
      <c r="E823" s="209"/>
      <c r="F823" s="210"/>
      <c r="G823" s="220" t="str">
        <f t="shared" si="48"/>
        <v/>
      </c>
      <c r="H823" s="220"/>
      <c r="I823" s="220" t="str">
        <f t="shared" si="49"/>
        <v/>
      </c>
      <c r="J823" s="217" t="str">
        <f t="shared" si="50"/>
        <v/>
      </c>
      <c r="K823" s="218" t="str">
        <f t="shared" si="51"/>
        <v/>
      </c>
    </row>
    <row r="824" spans="1:11" s="206" customFormat="1" ht="19" customHeight="1">
      <c r="A824" s="208"/>
      <c r="B824" s="209"/>
      <c r="C824" s="209"/>
      <c r="D824" s="209"/>
      <c r="E824" s="209"/>
      <c r="F824" s="210"/>
      <c r="G824" s="220" t="str">
        <f t="shared" si="48"/>
        <v/>
      </c>
      <c r="H824" s="220"/>
      <c r="I824" s="220" t="str">
        <f t="shared" si="49"/>
        <v/>
      </c>
      <c r="J824" s="217" t="str">
        <f t="shared" si="50"/>
        <v/>
      </c>
      <c r="K824" s="218" t="str">
        <f t="shared" si="51"/>
        <v/>
      </c>
    </row>
    <row r="825" spans="1:11" s="206" customFormat="1" ht="19" customHeight="1">
      <c r="A825" s="208"/>
      <c r="B825" s="209"/>
      <c r="C825" s="209"/>
      <c r="D825" s="209"/>
      <c r="E825" s="209"/>
      <c r="F825" s="210"/>
      <c r="G825" s="220" t="str">
        <f t="shared" si="48"/>
        <v/>
      </c>
      <c r="H825" s="220"/>
      <c r="I825" s="220" t="str">
        <f t="shared" si="49"/>
        <v/>
      </c>
      <c r="J825" s="217" t="str">
        <f t="shared" si="50"/>
        <v/>
      </c>
      <c r="K825" s="218" t="str">
        <f t="shared" si="51"/>
        <v/>
      </c>
    </row>
    <row r="826" spans="1:11" s="206" customFormat="1" ht="19" customHeight="1">
      <c r="A826" s="208"/>
      <c r="B826" s="209"/>
      <c r="C826" s="209"/>
      <c r="D826" s="209"/>
      <c r="E826" s="209"/>
      <c r="F826" s="210"/>
      <c r="G826" s="220" t="str">
        <f t="shared" si="48"/>
        <v/>
      </c>
      <c r="H826" s="220"/>
      <c r="I826" s="220" t="str">
        <f t="shared" si="49"/>
        <v/>
      </c>
      <c r="J826" s="217" t="str">
        <f t="shared" si="50"/>
        <v/>
      </c>
      <c r="K826" s="218" t="str">
        <f t="shared" si="51"/>
        <v/>
      </c>
    </row>
    <row r="827" spans="1:11" s="206" customFormat="1" ht="19" customHeight="1">
      <c r="A827" s="208"/>
      <c r="B827" s="209"/>
      <c r="C827" s="209"/>
      <c r="D827" s="209"/>
      <c r="E827" s="209"/>
      <c r="F827" s="210"/>
      <c r="G827" s="220" t="str">
        <f t="shared" si="48"/>
        <v/>
      </c>
      <c r="H827" s="220"/>
      <c r="I827" s="220" t="str">
        <f t="shared" si="49"/>
        <v/>
      </c>
      <c r="J827" s="217" t="str">
        <f t="shared" si="50"/>
        <v/>
      </c>
      <c r="K827" s="218" t="str">
        <f t="shared" si="51"/>
        <v/>
      </c>
    </row>
    <row r="828" spans="1:11" s="206" customFormat="1" ht="19" customHeight="1">
      <c r="A828" s="208"/>
      <c r="B828" s="209"/>
      <c r="C828" s="209"/>
      <c r="D828" s="209"/>
      <c r="E828" s="209"/>
      <c r="F828" s="210"/>
      <c r="G828" s="220" t="str">
        <f t="shared" si="48"/>
        <v/>
      </c>
      <c r="H828" s="220"/>
      <c r="I828" s="220" t="str">
        <f t="shared" si="49"/>
        <v/>
      </c>
      <c r="J828" s="217" t="str">
        <f t="shared" si="50"/>
        <v/>
      </c>
      <c r="K828" s="218" t="str">
        <f t="shared" si="51"/>
        <v/>
      </c>
    </row>
    <row r="829" spans="1:11" s="206" customFormat="1" ht="19" customHeight="1">
      <c r="A829" s="208"/>
      <c r="B829" s="209"/>
      <c r="C829" s="209"/>
      <c r="D829" s="209"/>
      <c r="E829" s="209"/>
      <c r="F829" s="210"/>
      <c r="G829" s="220" t="str">
        <f t="shared" si="48"/>
        <v/>
      </c>
      <c r="H829" s="220"/>
      <c r="I829" s="220" t="str">
        <f t="shared" si="49"/>
        <v/>
      </c>
      <c r="J829" s="217" t="str">
        <f t="shared" si="50"/>
        <v/>
      </c>
      <c r="K829" s="218" t="str">
        <f t="shared" si="51"/>
        <v/>
      </c>
    </row>
    <row r="830" spans="1:11" s="206" customFormat="1" ht="19" customHeight="1">
      <c r="A830" s="208"/>
      <c r="B830" s="209"/>
      <c r="C830" s="209"/>
      <c r="D830" s="209"/>
      <c r="E830" s="209"/>
      <c r="F830" s="210"/>
      <c r="G830" s="220" t="str">
        <f t="shared" si="48"/>
        <v/>
      </c>
      <c r="H830" s="220"/>
      <c r="I830" s="220" t="str">
        <f t="shared" si="49"/>
        <v/>
      </c>
      <c r="J830" s="217" t="str">
        <f t="shared" si="50"/>
        <v/>
      </c>
      <c r="K830" s="218" t="str">
        <f t="shared" si="51"/>
        <v/>
      </c>
    </row>
    <row r="831" spans="1:11" s="206" customFormat="1" ht="19" customHeight="1">
      <c r="A831" s="208"/>
      <c r="B831" s="209"/>
      <c r="C831" s="209"/>
      <c r="D831" s="209"/>
      <c r="E831" s="209"/>
      <c r="F831" s="210"/>
      <c r="G831" s="220" t="str">
        <f t="shared" si="48"/>
        <v/>
      </c>
      <c r="H831" s="220"/>
      <c r="I831" s="220" t="str">
        <f t="shared" si="49"/>
        <v/>
      </c>
      <c r="J831" s="217" t="str">
        <f t="shared" si="50"/>
        <v/>
      </c>
      <c r="K831" s="218" t="str">
        <f t="shared" si="51"/>
        <v/>
      </c>
    </row>
    <row r="832" spans="1:11" s="206" customFormat="1" ht="19" customHeight="1">
      <c r="A832" s="208"/>
      <c r="B832" s="209"/>
      <c r="C832" s="209"/>
      <c r="D832" s="209"/>
      <c r="E832" s="209"/>
      <c r="F832" s="210"/>
      <c r="G832" s="220" t="str">
        <f t="shared" si="48"/>
        <v/>
      </c>
      <c r="H832" s="220"/>
      <c r="I832" s="220" t="str">
        <f t="shared" si="49"/>
        <v/>
      </c>
      <c r="J832" s="217" t="str">
        <f t="shared" si="50"/>
        <v/>
      </c>
      <c r="K832" s="218" t="str">
        <f t="shared" si="51"/>
        <v/>
      </c>
    </row>
    <row r="833" spans="1:11" s="206" customFormat="1" ht="19" customHeight="1">
      <c r="A833" s="208"/>
      <c r="B833" s="209"/>
      <c r="C833" s="209"/>
      <c r="D833" s="209"/>
      <c r="E833" s="209"/>
      <c r="F833" s="210"/>
      <c r="G833" s="220" t="str">
        <f t="shared" si="48"/>
        <v/>
      </c>
      <c r="H833" s="220"/>
      <c r="I833" s="220" t="str">
        <f t="shared" si="49"/>
        <v/>
      </c>
      <c r="J833" s="217" t="str">
        <f t="shared" si="50"/>
        <v/>
      </c>
      <c r="K833" s="218" t="str">
        <f t="shared" si="51"/>
        <v/>
      </c>
    </row>
    <row r="834" spans="1:11" s="206" customFormat="1" ht="19" customHeight="1">
      <c r="A834" s="208"/>
      <c r="B834" s="209"/>
      <c r="C834" s="209"/>
      <c r="D834" s="209"/>
      <c r="E834" s="209"/>
      <c r="F834" s="210"/>
      <c r="G834" s="220" t="str">
        <f t="shared" si="48"/>
        <v/>
      </c>
      <c r="H834" s="220"/>
      <c r="I834" s="220" t="str">
        <f t="shared" si="49"/>
        <v/>
      </c>
      <c r="J834" s="217" t="str">
        <f t="shared" si="50"/>
        <v/>
      </c>
      <c r="K834" s="218" t="str">
        <f t="shared" si="51"/>
        <v/>
      </c>
    </row>
    <row r="835" spans="1:11" s="206" customFormat="1" ht="19" customHeight="1">
      <c r="A835" s="208"/>
      <c r="B835" s="209"/>
      <c r="C835" s="209"/>
      <c r="D835" s="209"/>
      <c r="E835" s="209"/>
      <c r="F835" s="210"/>
      <c r="G835" s="220" t="str">
        <f t="shared" si="48"/>
        <v/>
      </c>
      <c r="H835" s="220"/>
      <c r="I835" s="220" t="str">
        <f t="shared" si="49"/>
        <v/>
      </c>
      <c r="J835" s="217" t="str">
        <f t="shared" si="50"/>
        <v/>
      </c>
      <c r="K835" s="218" t="str">
        <f t="shared" si="51"/>
        <v/>
      </c>
    </row>
    <row r="836" spans="1:11" s="206" customFormat="1" ht="19" customHeight="1">
      <c r="A836" s="208"/>
      <c r="B836" s="209"/>
      <c r="C836" s="209"/>
      <c r="D836" s="209"/>
      <c r="E836" s="209"/>
      <c r="F836" s="210"/>
      <c r="G836" s="220" t="str">
        <f t="shared" si="48"/>
        <v/>
      </c>
      <c r="H836" s="220"/>
      <c r="I836" s="220" t="str">
        <f t="shared" si="49"/>
        <v/>
      </c>
      <c r="J836" s="217" t="str">
        <f t="shared" si="50"/>
        <v/>
      </c>
      <c r="K836" s="218" t="str">
        <f t="shared" si="51"/>
        <v/>
      </c>
    </row>
    <row r="837" spans="1:11" s="206" customFormat="1" ht="19" customHeight="1">
      <c r="A837" s="208"/>
      <c r="B837" s="209"/>
      <c r="C837" s="209"/>
      <c r="D837" s="209"/>
      <c r="E837" s="209"/>
      <c r="F837" s="210"/>
      <c r="G837" s="220" t="str">
        <f t="shared" si="48"/>
        <v/>
      </c>
      <c r="H837" s="220"/>
      <c r="I837" s="220" t="str">
        <f t="shared" si="49"/>
        <v/>
      </c>
      <c r="J837" s="217" t="str">
        <f t="shared" si="50"/>
        <v/>
      </c>
      <c r="K837" s="218" t="str">
        <f t="shared" si="51"/>
        <v/>
      </c>
    </row>
    <row r="838" spans="1:11" s="206" customFormat="1" ht="19" customHeight="1">
      <c r="A838" s="208"/>
      <c r="B838" s="209"/>
      <c r="C838" s="209"/>
      <c r="D838" s="209"/>
      <c r="E838" s="209"/>
      <c r="F838" s="210"/>
      <c r="G838" s="220" t="str">
        <f t="shared" si="48"/>
        <v/>
      </c>
      <c r="H838" s="220"/>
      <c r="I838" s="220" t="str">
        <f t="shared" si="49"/>
        <v/>
      </c>
      <c r="J838" s="217" t="str">
        <f t="shared" si="50"/>
        <v/>
      </c>
      <c r="K838" s="218" t="str">
        <f t="shared" si="51"/>
        <v/>
      </c>
    </row>
    <row r="839" spans="1:11" s="206" customFormat="1" ht="19" customHeight="1">
      <c r="A839" s="208"/>
      <c r="B839" s="209"/>
      <c r="C839" s="209"/>
      <c r="D839" s="209"/>
      <c r="E839" s="209"/>
      <c r="F839" s="210"/>
      <c r="G839" s="220" t="str">
        <f t="shared" si="48"/>
        <v/>
      </c>
      <c r="H839" s="220"/>
      <c r="I839" s="220" t="str">
        <f t="shared" si="49"/>
        <v/>
      </c>
      <c r="J839" s="217" t="str">
        <f t="shared" si="50"/>
        <v/>
      </c>
      <c r="K839" s="218" t="str">
        <f t="shared" si="51"/>
        <v/>
      </c>
    </row>
    <row r="840" spans="1:11" s="206" customFormat="1" ht="19" customHeight="1">
      <c r="A840" s="208"/>
      <c r="B840" s="209"/>
      <c r="C840" s="209"/>
      <c r="D840" s="209"/>
      <c r="E840" s="209"/>
      <c r="F840" s="210"/>
      <c r="G840" s="220" t="str">
        <f t="shared" si="48"/>
        <v/>
      </c>
      <c r="H840" s="220"/>
      <c r="I840" s="220" t="str">
        <f t="shared" si="49"/>
        <v/>
      </c>
      <c r="J840" s="217" t="str">
        <f t="shared" si="50"/>
        <v/>
      </c>
      <c r="K840" s="218" t="str">
        <f t="shared" si="51"/>
        <v/>
      </c>
    </row>
    <row r="841" spans="1:11" s="206" customFormat="1" ht="19" customHeight="1">
      <c r="A841" s="208"/>
      <c r="B841" s="209"/>
      <c r="C841" s="209"/>
      <c r="D841" s="209"/>
      <c r="E841" s="209"/>
      <c r="F841" s="210"/>
      <c r="G841" s="220" t="str">
        <f t="shared" si="48"/>
        <v/>
      </c>
      <c r="H841" s="220"/>
      <c r="I841" s="220" t="str">
        <f t="shared" si="49"/>
        <v/>
      </c>
      <c r="J841" s="217" t="str">
        <f t="shared" si="50"/>
        <v/>
      </c>
      <c r="K841" s="218" t="str">
        <f t="shared" si="51"/>
        <v/>
      </c>
    </row>
    <row r="842" spans="1:11" s="206" customFormat="1" ht="19" customHeight="1">
      <c r="A842" s="208"/>
      <c r="B842" s="209"/>
      <c r="C842" s="209"/>
      <c r="D842" s="209"/>
      <c r="E842" s="209"/>
      <c r="F842" s="210"/>
      <c r="G842" s="220" t="str">
        <f t="shared" si="48"/>
        <v/>
      </c>
      <c r="H842" s="220"/>
      <c r="I842" s="220" t="str">
        <f t="shared" si="49"/>
        <v/>
      </c>
      <c r="J842" s="217" t="str">
        <f t="shared" si="50"/>
        <v/>
      </c>
      <c r="K842" s="218" t="str">
        <f t="shared" si="51"/>
        <v/>
      </c>
    </row>
    <row r="843" spans="1:11" s="206" customFormat="1" ht="19" customHeight="1">
      <c r="A843" s="208"/>
      <c r="B843" s="209"/>
      <c r="C843" s="209"/>
      <c r="D843" s="209"/>
      <c r="E843" s="209"/>
      <c r="F843" s="210"/>
      <c r="G843" s="220" t="str">
        <f t="shared" si="48"/>
        <v/>
      </c>
      <c r="H843" s="220"/>
      <c r="I843" s="220" t="str">
        <f t="shared" si="49"/>
        <v/>
      </c>
      <c r="J843" s="217" t="str">
        <f t="shared" si="50"/>
        <v/>
      </c>
      <c r="K843" s="218" t="str">
        <f t="shared" si="51"/>
        <v/>
      </c>
    </row>
    <row r="844" spans="1:11" s="206" customFormat="1" ht="19" customHeight="1">
      <c r="A844" s="208"/>
      <c r="B844" s="209"/>
      <c r="C844" s="209"/>
      <c r="D844" s="209"/>
      <c r="E844" s="209"/>
      <c r="F844" s="210"/>
      <c r="G844" s="220" t="str">
        <f t="shared" ref="G844:G907" si="52">IF($E844="","",$H844*(1-$B$6))</f>
        <v/>
      </c>
      <c r="H844" s="220"/>
      <c r="I844" s="220" t="str">
        <f t="shared" ref="I844:I907" si="53">IF($E844="","",$H844*(1+$B$6))</f>
        <v/>
      </c>
      <c r="J844" s="217" t="str">
        <f t="shared" ref="J844:J907" si="54">IF($E844="","",IF($F844&lt;$G844, "Debajo de banda", IF($F844&gt;$I844, "Encima de banda", "Dentro de banda")))</f>
        <v/>
      </c>
      <c r="K844" s="218" t="str">
        <f t="shared" ref="K844:K907" si="55">IFERROR(IF($E844="","",$F844/$H844),"")</f>
        <v/>
      </c>
    </row>
    <row r="845" spans="1:11" s="206" customFormat="1" ht="19" customHeight="1">
      <c r="A845" s="208"/>
      <c r="B845" s="209"/>
      <c r="C845" s="209"/>
      <c r="D845" s="209"/>
      <c r="E845" s="209"/>
      <c r="F845" s="210"/>
      <c r="G845" s="220" t="str">
        <f t="shared" si="52"/>
        <v/>
      </c>
      <c r="H845" s="220"/>
      <c r="I845" s="220" t="str">
        <f t="shared" si="53"/>
        <v/>
      </c>
      <c r="J845" s="217" t="str">
        <f t="shared" si="54"/>
        <v/>
      </c>
      <c r="K845" s="218" t="str">
        <f t="shared" si="55"/>
        <v/>
      </c>
    </row>
    <row r="846" spans="1:11" s="206" customFormat="1" ht="19" customHeight="1">
      <c r="A846" s="208"/>
      <c r="B846" s="209"/>
      <c r="C846" s="209"/>
      <c r="D846" s="209"/>
      <c r="E846" s="209"/>
      <c r="F846" s="210"/>
      <c r="G846" s="220" t="str">
        <f t="shared" si="52"/>
        <v/>
      </c>
      <c r="H846" s="220"/>
      <c r="I846" s="220" t="str">
        <f t="shared" si="53"/>
        <v/>
      </c>
      <c r="J846" s="217" t="str">
        <f t="shared" si="54"/>
        <v/>
      </c>
      <c r="K846" s="218" t="str">
        <f t="shared" si="55"/>
        <v/>
      </c>
    </row>
    <row r="847" spans="1:11" s="206" customFormat="1" ht="19" customHeight="1">
      <c r="A847" s="208"/>
      <c r="B847" s="209"/>
      <c r="C847" s="209"/>
      <c r="D847" s="209"/>
      <c r="E847" s="209"/>
      <c r="F847" s="210"/>
      <c r="G847" s="220" t="str">
        <f t="shared" si="52"/>
        <v/>
      </c>
      <c r="H847" s="220"/>
      <c r="I847" s="220" t="str">
        <f t="shared" si="53"/>
        <v/>
      </c>
      <c r="J847" s="217" t="str">
        <f t="shared" si="54"/>
        <v/>
      </c>
      <c r="K847" s="218" t="str">
        <f t="shared" si="55"/>
        <v/>
      </c>
    </row>
    <row r="848" spans="1:11" s="206" customFormat="1" ht="19" customHeight="1">
      <c r="A848" s="208"/>
      <c r="B848" s="209"/>
      <c r="C848" s="209"/>
      <c r="D848" s="209"/>
      <c r="E848" s="209"/>
      <c r="F848" s="210"/>
      <c r="G848" s="220" t="str">
        <f t="shared" si="52"/>
        <v/>
      </c>
      <c r="H848" s="220"/>
      <c r="I848" s="220" t="str">
        <f t="shared" si="53"/>
        <v/>
      </c>
      <c r="J848" s="217" t="str">
        <f t="shared" si="54"/>
        <v/>
      </c>
      <c r="K848" s="218" t="str">
        <f t="shared" si="55"/>
        <v/>
      </c>
    </row>
    <row r="849" spans="1:11" s="206" customFormat="1" ht="19" customHeight="1">
      <c r="A849" s="208"/>
      <c r="B849" s="209"/>
      <c r="C849" s="209"/>
      <c r="D849" s="209"/>
      <c r="E849" s="209"/>
      <c r="F849" s="210"/>
      <c r="G849" s="220" t="str">
        <f t="shared" si="52"/>
        <v/>
      </c>
      <c r="H849" s="220"/>
      <c r="I849" s="220" t="str">
        <f t="shared" si="53"/>
        <v/>
      </c>
      <c r="J849" s="217" t="str">
        <f t="shared" si="54"/>
        <v/>
      </c>
      <c r="K849" s="218" t="str">
        <f t="shared" si="55"/>
        <v/>
      </c>
    </row>
    <row r="850" spans="1:11" s="206" customFormat="1" ht="19" customHeight="1">
      <c r="A850" s="208"/>
      <c r="B850" s="209"/>
      <c r="C850" s="209"/>
      <c r="D850" s="209"/>
      <c r="E850" s="209"/>
      <c r="F850" s="210"/>
      <c r="G850" s="220" t="str">
        <f t="shared" si="52"/>
        <v/>
      </c>
      <c r="H850" s="220"/>
      <c r="I850" s="220" t="str">
        <f t="shared" si="53"/>
        <v/>
      </c>
      <c r="J850" s="217" t="str">
        <f t="shared" si="54"/>
        <v/>
      </c>
      <c r="K850" s="218" t="str">
        <f t="shared" si="55"/>
        <v/>
      </c>
    </row>
    <row r="851" spans="1:11" s="206" customFormat="1" ht="19" customHeight="1">
      <c r="A851" s="208"/>
      <c r="B851" s="209"/>
      <c r="C851" s="209"/>
      <c r="D851" s="209"/>
      <c r="E851" s="209"/>
      <c r="F851" s="210"/>
      <c r="G851" s="220" t="str">
        <f t="shared" si="52"/>
        <v/>
      </c>
      <c r="H851" s="220"/>
      <c r="I851" s="220" t="str">
        <f t="shared" si="53"/>
        <v/>
      </c>
      <c r="J851" s="217" t="str">
        <f t="shared" si="54"/>
        <v/>
      </c>
      <c r="K851" s="218" t="str">
        <f t="shared" si="55"/>
        <v/>
      </c>
    </row>
    <row r="852" spans="1:11" s="206" customFormat="1" ht="19" customHeight="1">
      <c r="A852" s="208"/>
      <c r="B852" s="209"/>
      <c r="C852" s="209"/>
      <c r="D852" s="209"/>
      <c r="E852" s="209"/>
      <c r="F852" s="210"/>
      <c r="G852" s="220" t="str">
        <f t="shared" si="52"/>
        <v/>
      </c>
      <c r="H852" s="220"/>
      <c r="I852" s="220" t="str">
        <f t="shared" si="53"/>
        <v/>
      </c>
      <c r="J852" s="217" t="str">
        <f t="shared" si="54"/>
        <v/>
      </c>
      <c r="K852" s="218" t="str">
        <f t="shared" si="55"/>
        <v/>
      </c>
    </row>
    <row r="853" spans="1:11" s="206" customFormat="1" ht="19" customHeight="1">
      <c r="A853" s="208"/>
      <c r="B853" s="209"/>
      <c r="C853" s="209"/>
      <c r="D853" s="209"/>
      <c r="E853" s="209"/>
      <c r="F853" s="210"/>
      <c r="G853" s="220" t="str">
        <f t="shared" si="52"/>
        <v/>
      </c>
      <c r="H853" s="220"/>
      <c r="I853" s="220" t="str">
        <f t="shared" si="53"/>
        <v/>
      </c>
      <c r="J853" s="217" t="str">
        <f t="shared" si="54"/>
        <v/>
      </c>
      <c r="K853" s="218" t="str">
        <f t="shared" si="55"/>
        <v/>
      </c>
    </row>
    <row r="854" spans="1:11" s="206" customFormat="1" ht="19" customHeight="1">
      <c r="A854" s="208"/>
      <c r="B854" s="209"/>
      <c r="C854" s="209"/>
      <c r="D854" s="209"/>
      <c r="E854" s="209"/>
      <c r="F854" s="210"/>
      <c r="G854" s="220" t="str">
        <f t="shared" si="52"/>
        <v/>
      </c>
      <c r="H854" s="220"/>
      <c r="I854" s="220" t="str">
        <f t="shared" si="53"/>
        <v/>
      </c>
      <c r="J854" s="217" t="str">
        <f t="shared" si="54"/>
        <v/>
      </c>
      <c r="K854" s="218" t="str">
        <f t="shared" si="55"/>
        <v/>
      </c>
    </row>
    <row r="855" spans="1:11" s="206" customFormat="1" ht="19" customHeight="1">
      <c r="A855" s="208"/>
      <c r="B855" s="209"/>
      <c r="C855" s="209"/>
      <c r="D855" s="209"/>
      <c r="E855" s="209"/>
      <c r="F855" s="210"/>
      <c r="G855" s="220" t="str">
        <f t="shared" si="52"/>
        <v/>
      </c>
      <c r="H855" s="220"/>
      <c r="I855" s="220" t="str">
        <f t="shared" si="53"/>
        <v/>
      </c>
      <c r="J855" s="217" t="str">
        <f t="shared" si="54"/>
        <v/>
      </c>
      <c r="K855" s="218" t="str">
        <f t="shared" si="55"/>
        <v/>
      </c>
    </row>
    <row r="856" spans="1:11" s="206" customFormat="1" ht="19" customHeight="1">
      <c r="A856" s="208"/>
      <c r="B856" s="209"/>
      <c r="C856" s="209"/>
      <c r="D856" s="209"/>
      <c r="E856" s="209"/>
      <c r="F856" s="210"/>
      <c r="G856" s="220" t="str">
        <f t="shared" si="52"/>
        <v/>
      </c>
      <c r="H856" s="220"/>
      <c r="I856" s="220" t="str">
        <f t="shared" si="53"/>
        <v/>
      </c>
      <c r="J856" s="217" t="str">
        <f t="shared" si="54"/>
        <v/>
      </c>
      <c r="K856" s="218" t="str">
        <f t="shared" si="55"/>
        <v/>
      </c>
    </row>
    <row r="857" spans="1:11" s="206" customFormat="1" ht="19" customHeight="1">
      <c r="A857" s="208"/>
      <c r="B857" s="209"/>
      <c r="C857" s="209"/>
      <c r="D857" s="209"/>
      <c r="E857" s="209"/>
      <c r="F857" s="210"/>
      <c r="G857" s="220" t="str">
        <f t="shared" si="52"/>
        <v/>
      </c>
      <c r="H857" s="220"/>
      <c r="I857" s="220" t="str">
        <f t="shared" si="53"/>
        <v/>
      </c>
      <c r="J857" s="217" t="str">
        <f t="shared" si="54"/>
        <v/>
      </c>
      <c r="K857" s="218" t="str">
        <f t="shared" si="55"/>
        <v/>
      </c>
    </row>
    <row r="858" spans="1:11" s="206" customFormat="1" ht="19" customHeight="1">
      <c r="A858" s="208"/>
      <c r="B858" s="209"/>
      <c r="C858" s="209"/>
      <c r="D858" s="209"/>
      <c r="E858" s="209"/>
      <c r="F858" s="210"/>
      <c r="G858" s="220" t="str">
        <f t="shared" si="52"/>
        <v/>
      </c>
      <c r="H858" s="220"/>
      <c r="I858" s="220" t="str">
        <f t="shared" si="53"/>
        <v/>
      </c>
      <c r="J858" s="217" t="str">
        <f t="shared" si="54"/>
        <v/>
      </c>
      <c r="K858" s="218" t="str">
        <f t="shared" si="55"/>
        <v/>
      </c>
    </row>
    <row r="859" spans="1:11" s="206" customFormat="1" ht="19" customHeight="1">
      <c r="A859" s="208"/>
      <c r="B859" s="209"/>
      <c r="C859" s="209"/>
      <c r="D859" s="209"/>
      <c r="E859" s="209"/>
      <c r="F859" s="210"/>
      <c r="G859" s="220" t="str">
        <f t="shared" si="52"/>
        <v/>
      </c>
      <c r="H859" s="220"/>
      <c r="I859" s="220" t="str">
        <f t="shared" si="53"/>
        <v/>
      </c>
      <c r="J859" s="217" t="str">
        <f t="shared" si="54"/>
        <v/>
      </c>
      <c r="K859" s="218" t="str">
        <f t="shared" si="55"/>
        <v/>
      </c>
    </row>
    <row r="860" spans="1:11" s="206" customFormat="1" ht="19" customHeight="1">
      <c r="A860" s="208"/>
      <c r="B860" s="209"/>
      <c r="C860" s="209"/>
      <c r="D860" s="209"/>
      <c r="E860" s="209"/>
      <c r="F860" s="210"/>
      <c r="G860" s="220" t="str">
        <f t="shared" si="52"/>
        <v/>
      </c>
      <c r="H860" s="220"/>
      <c r="I860" s="220" t="str">
        <f t="shared" si="53"/>
        <v/>
      </c>
      <c r="J860" s="217" t="str">
        <f t="shared" si="54"/>
        <v/>
      </c>
      <c r="K860" s="218" t="str">
        <f t="shared" si="55"/>
        <v/>
      </c>
    </row>
    <row r="861" spans="1:11" s="206" customFormat="1" ht="19" customHeight="1">
      <c r="A861" s="208"/>
      <c r="B861" s="209"/>
      <c r="C861" s="209"/>
      <c r="D861" s="209"/>
      <c r="E861" s="209"/>
      <c r="F861" s="210"/>
      <c r="G861" s="220" t="str">
        <f t="shared" si="52"/>
        <v/>
      </c>
      <c r="H861" s="220"/>
      <c r="I861" s="220" t="str">
        <f t="shared" si="53"/>
        <v/>
      </c>
      <c r="J861" s="217" t="str">
        <f t="shared" si="54"/>
        <v/>
      </c>
      <c r="K861" s="218" t="str">
        <f t="shared" si="55"/>
        <v/>
      </c>
    </row>
    <row r="862" spans="1:11" s="206" customFormat="1" ht="19" customHeight="1">
      <c r="A862" s="208"/>
      <c r="B862" s="209"/>
      <c r="C862" s="209"/>
      <c r="D862" s="209"/>
      <c r="E862" s="209"/>
      <c r="F862" s="210"/>
      <c r="G862" s="220" t="str">
        <f t="shared" si="52"/>
        <v/>
      </c>
      <c r="H862" s="220"/>
      <c r="I862" s="220" t="str">
        <f t="shared" si="53"/>
        <v/>
      </c>
      <c r="J862" s="217" t="str">
        <f t="shared" si="54"/>
        <v/>
      </c>
      <c r="K862" s="218" t="str">
        <f t="shared" si="55"/>
        <v/>
      </c>
    </row>
    <row r="863" spans="1:11" s="206" customFormat="1" ht="19" customHeight="1">
      <c r="A863" s="208"/>
      <c r="B863" s="209"/>
      <c r="C863" s="209"/>
      <c r="D863" s="209"/>
      <c r="E863" s="209"/>
      <c r="F863" s="210"/>
      <c r="G863" s="220" t="str">
        <f t="shared" si="52"/>
        <v/>
      </c>
      <c r="H863" s="220"/>
      <c r="I863" s="220" t="str">
        <f t="shared" si="53"/>
        <v/>
      </c>
      <c r="J863" s="217" t="str">
        <f t="shared" si="54"/>
        <v/>
      </c>
      <c r="K863" s="218" t="str">
        <f t="shared" si="55"/>
        <v/>
      </c>
    </row>
    <row r="864" spans="1:11" s="206" customFormat="1" ht="19" customHeight="1">
      <c r="A864" s="208"/>
      <c r="B864" s="209"/>
      <c r="C864" s="209"/>
      <c r="D864" s="209"/>
      <c r="E864" s="209"/>
      <c r="F864" s="210"/>
      <c r="G864" s="220" t="str">
        <f t="shared" si="52"/>
        <v/>
      </c>
      <c r="H864" s="220"/>
      <c r="I864" s="220" t="str">
        <f t="shared" si="53"/>
        <v/>
      </c>
      <c r="J864" s="217" t="str">
        <f t="shared" si="54"/>
        <v/>
      </c>
      <c r="K864" s="218" t="str">
        <f t="shared" si="55"/>
        <v/>
      </c>
    </row>
    <row r="865" spans="1:11" s="206" customFormat="1" ht="19" customHeight="1">
      <c r="A865" s="208"/>
      <c r="B865" s="209"/>
      <c r="C865" s="209"/>
      <c r="D865" s="209"/>
      <c r="E865" s="209"/>
      <c r="F865" s="210"/>
      <c r="G865" s="220" t="str">
        <f t="shared" si="52"/>
        <v/>
      </c>
      <c r="H865" s="220"/>
      <c r="I865" s="220" t="str">
        <f t="shared" si="53"/>
        <v/>
      </c>
      <c r="J865" s="217" t="str">
        <f t="shared" si="54"/>
        <v/>
      </c>
      <c r="K865" s="218" t="str">
        <f t="shared" si="55"/>
        <v/>
      </c>
    </row>
    <row r="866" spans="1:11" s="206" customFormat="1" ht="19" customHeight="1">
      <c r="A866" s="208"/>
      <c r="B866" s="209"/>
      <c r="C866" s="209"/>
      <c r="D866" s="209"/>
      <c r="E866" s="209"/>
      <c r="F866" s="210"/>
      <c r="G866" s="220" t="str">
        <f t="shared" si="52"/>
        <v/>
      </c>
      <c r="H866" s="220"/>
      <c r="I866" s="220" t="str">
        <f t="shared" si="53"/>
        <v/>
      </c>
      <c r="J866" s="217" t="str">
        <f t="shared" si="54"/>
        <v/>
      </c>
      <c r="K866" s="218" t="str">
        <f t="shared" si="55"/>
        <v/>
      </c>
    </row>
    <row r="867" spans="1:11" s="206" customFormat="1" ht="19" customHeight="1">
      <c r="A867" s="208"/>
      <c r="B867" s="209"/>
      <c r="C867" s="209"/>
      <c r="D867" s="209"/>
      <c r="E867" s="209"/>
      <c r="F867" s="210"/>
      <c r="G867" s="220" t="str">
        <f t="shared" si="52"/>
        <v/>
      </c>
      <c r="H867" s="220"/>
      <c r="I867" s="220" t="str">
        <f t="shared" si="53"/>
        <v/>
      </c>
      <c r="J867" s="217" t="str">
        <f t="shared" si="54"/>
        <v/>
      </c>
      <c r="K867" s="218" t="str">
        <f t="shared" si="55"/>
        <v/>
      </c>
    </row>
    <row r="868" spans="1:11" s="206" customFormat="1" ht="19" customHeight="1">
      <c r="A868" s="208"/>
      <c r="B868" s="209"/>
      <c r="C868" s="209"/>
      <c r="D868" s="209"/>
      <c r="E868" s="209"/>
      <c r="F868" s="210"/>
      <c r="G868" s="220" t="str">
        <f t="shared" si="52"/>
        <v/>
      </c>
      <c r="H868" s="220"/>
      <c r="I868" s="220" t="str">
        <f t="shared" si="53"/>
        <v/>
      </c>
      <c r="J868" s="217" t="str">
        <f t="shared" si="54"/>
        <v/>
      </c>
      <c r="K868" s="218" t="str">
        <f t="shared" si="55"/>
        <v/>
      </c>
    </row>
    <row r="869" spans="1:11" s="206" customFormat="1" ht="19" customHeight="1">
      <c r="A869" s="208"/>
      <c r="B869" s="209"/>
      <c r="C869" s="209"/>
      <c r="D869" s="209"/>
      <c r="E869" s="209"/>
      <c r="F869" s="210"/>
      <c r="G869" s="220" t="str">
        <f t="shared" si="52"/>
        <v/>
      </c>
      <c r="H869" s="220"/>
      <c r="I869" s="220" t="str">
        <f t="shared" si="53"/>
        <v/>
      </c>
      <c r="J869" s="217" t="str">
        <f t="shared" si="54"/>
        <v/>
      </c>
      <c r="K869" s="218" t="str">
        <f t="shared" si="55"/>
        <v/>
      </c>
    </row>
    <row r="870" spans="1:11" s="206" customFormat="1" ht="19" customHeight="1">
      <c r="A870" s="208"/>
      <c r="B870" s="209"/>
      <c r="C870" s="209"/>
      <c r="D870" s="209"/>
      <c r="E870" s="209"/>
      <c r="F870" s="210"/>
      <c r="G870" s="220" t="str">
        <f t="shared" si="52"/>
        <v/>
      </c>
      <c r="H870" s="220"/>
      <c r="I870" s="220" t="str">
        <f t="shared" si="53"/>
        <v/>
      </c>
      <c r="J870" s="217" t="str">
        <f t="shared" si="54"/>
        <v/>
      </c>
      <c r="K870" s="218" t="str">
        <f t="shared" si="55"/>
        <v/>
      </c>
    </row>
    <row r="871" spans="1:11" s="206" customFormat="1" ht="19" customHeight="1">
      <c r="A871" s="208"/>
      <c r="B871" s="209"/>
      <c r="C871" s="209"/>
      <c r="D871" s="209"/>
      <c r="E871" s="209"/>
      <c r="F871" s="210"/>
      <c r="G871" s="220" t="str">
        <f t="shared" si="52"/>
        <v/>
      </c>
      <c r="H871" s="220"/>
      <c r="I871" s="220" t="str">
        <f t="shared" si="53"/>
        <v/>
      </c>
      <c r="J871" s="217" t="str">
        <f t="shared" si="54"/>
        <v/>
      </c>
      <c r="K871" s="218" t="str">
        <f t="shared" si="55"/>
        <v/>
      </c>
    </row>
    <row r="872" spans="1:11" s="206" customFormat="1" ht="19" customHeight="1">
      <c r="A872" s="208"/>
      <c r="B872" s="209"/>
      <c r="C872" s="209"/>
      <c r="D872" s="209"/>
      <c r="E872" s="209"/>
      <c r="F872" s="210"/>
      <c r="G872" s="220" t="str">
        <f t="shared" si="52"/>
        <v/>
      </c>
      <c r="H872" s="220"/>
      <c r="I872" s="220" t="str">
        <f t="shared" si="53"/>
        <v/>
      </c>
      <c r="J872" s="217" t="str">
        <f t="shared" si="54"/>
        <v/>
      </c>
      <c r="K872" s="218" t="str">
        <f t="shared" si="55"/>
        <v/>
      </c>
    </row>
    <row r="873" spans="1:11" s="206" customFormat="1" ht="19" customHeight="1">
      <c r="A873" s="208"/>
      <c r="B873" s="209"/>
      <c r="C873" s="209"/>
      <c r="D873" s="209"/>
      <c r="E873" s="209"/>
      <c r="F873" s="210"/>
      <c r="G873" s="220" t="str">
        <f t="shared" si="52"/>
        <v/>
      </c>
      <c r="H873" s="220"/>
      <c r="I873" s="220" t="str">
        <f t="shared" si="53"/>
        <v/>
      </c>
      <c r="J873" s="217" t="str">
        <f t="shared" si="54"/>
        <v/>
      </c>
      <c r="K873" s="218" t="str">
        <f t="shared" si="55"/>
        <v/>
      </c>
    </row>
    <row r="874" spans="1:11" s="206" customFormat="1" ht="19" customHeight="1">
      <c r="A874" s="208"/>
      <c r="B874" s="209"/>
      <c r="C874" s="209"/>
      <c r="D874" s="209"/>
      <c r="E874" s="209"/>
      <c r="F874" s="210"/>
      <c r="G874" s="220" t="str">
        <f t="shared" si="52"/>
        <v/>
      </c>
      <c r="H874" s="220"/>
      <c r="I874" s="220" t="str">
        <f t="shared" si="53"/>
        <v/>
      </c>
      <c r="J874" s="217" t="str">
        <f t="shared" si="54"/>
        <v/>
      </c>
      <c r="K874" s="218" t="str">
        <f t="shared" si="55"/>
        <v/>
      </c>
    </row>
    <row r="875" spans="1:11" s="206" customFormat="1" ht="19" customHeight="1">
      <c r="A875" s="208"/>
      <c r="B875" s="209"/>
      <c r="C875" s="209"/>
      <c r="D875" s="209"/>
      <c r="E875" s="209"/>
      <c r="F875" s="210"/>
      <c r="G875" s="220" t="str">
        <f t="shared" si="52"/>
        <v/>
      </c>
      <c r="H875" s="220"/>
      <c r="I875" s="220" t="str">
        <f t="shared" si="53"/>
        <v/>
      </c>
      <c r="J875" s="217" t="str">
        <f t="shared" si="54"/>
        <v/>
      </c>
      <c r="K875" s="218" t="str">
        <f t="shared" si="55"/>
        <v/>
      </c>
    </row>
    <row r="876" spans="1:11" s="206" customFormat="1" ht="19" customHeight="1">
      <c r="A876" s="208"/>
      <c r="B876" s="209"/>
      <c r="C876" s="209"/>
      <c r="D876" s="209"/>
      <c r="E876" s="209"/>
      <c r="F876" s="210"/>
      <c r="G876" s="220" t="str">
        <f t="shared" si="52"/>
        <v/>
      </c>
      <c r="H876" s="220"/>
      <c r="I876" s="220" t="str">
        <f t="shared" si="53"/>
        <v/>
      </c>
      <c r="J876" s="217" t="str">
        <f t="shared" si="54"/>
        <v/>
      </c>
      <c r="K876" s="218" t="str">
        <f t="shared" si="55"/>
        <v/>
      </c>
    </row>
    <row r="877" spans="1:11" s="206" customFormat="1" ht="19" customHeight="1">
      <c r="A877" s="208"/>
      <c r="B877" s="209"/>
      <c r="C877" s="209"/>
      <c r="D877" s="209"/>
      <c r="E877" s="209"/>
      <c r="F877" s="210"/>
      <c r="G877" s="220" t="str">
        <f t="shared" si="52"/>
        <v/>
      </c>
      <c r="H877" s="220"/>
      <c r="I877" s="220" t="str">
        <f t="shared" si="53"/>
        <v/>
      </c>
      <c r="J877" s="217" t="str">
        <f t="shared" si="54"/>
        <v/>
      </c>
      <c r="K877" s="218" t="str">
        <f t="shared" si="55"/>
        <v/>
      </c>
    </row>
    <row r="878" spans="1:11" s="206" customFormat="1" ht="19" customHeight="1">
      <c r="A878" s="208"/>
      <c r="B878" s="209"/>
      <c r="C878" s="209"/>
      <c r="D878" s="209"/>
      <c r="E878" s="209"/>
      <c r="F878" s="210"/>
      <c r="G878" s="220" t="str">
        <f t="shared" si="52"/>
        <v/>
      </c>
      <c r="H878" s="220"/>
      <c r="I878" s="220" t="str">
        <f t="shared" si="53"/>
        <v/>
      </c>
      <c r="J878" s="217" t="str">
        <f t="shared" si="54"/>
        <v/>
      </c>
      <c r="K878" s="218" t="str">
        <f t="shared" si="55"/>
        <v/>
      </c>
    </row>
    <row r="879" spans="1:11" s="206" customFormat="1" ht="19" customHeight="1">
      <c r="A879" s="208"/>
      <c r="B879" s="209"/>
      <c r="C879" s="209"/>
      <c r="D879" s="209"/>
      <c r="E879" s="209"/>
      <c r="F879" s="210"/>
      <c r="G879" s="220" t="str">
        <f t="shared" si="52"/>
        <v/>
      </c>
      <c r="H879" s="220"/>
      <c r="I879" s="220" t="str">
        <f t="shared" si="53"/>
        <v/>
      </c>
      <c r="J879" s="217" t="str">
        <f t="shared" si="54"/>
        <v/>
      </c>
      <c r="K879" s="218" t="str">
        <f t="shared" si="55"/>
        <v/>
      </c>
    </row>
    <row r="880" spans="1:11" s="206" customFormat="1" ht="19" customHeight="1">
      <c r="A880" s="208"/>
      <c r="B880" s="209"/>
      <c r="C880" s="209"/>
      <c r="D880" s="209"/>
      <c r="E880" s="209"/>
      <c r="F880" s="210"/>
      <c r="G880" s="220" t="str">
        <f t="shared" si="52"/>
        <v/>
      </c>
      <c r="H880" s="220"/>
      <c r="I880" s="220" t="str">
        <f t="shared" si="53"/>
        <v/>
      </c>
      <c r="J880" s="217" t="str">
        <f t="shared" si="54"/>
        <v/>
      </c>
      <c r="K880" s="218" t="str">
        <f t="shared" si="55"/>
        <v/>
      </c>
    </row>
    <row r="881" spans="1:11" s="206" customFormat="1" ht="19" customHeight="1">
      <c r="A881" s="208"/>
      <c r="B881" s="209"/>
      <c r="C881" s="209"/>
      <c r="D881" s="209"/>
      <c r="E881" s="209"/>
      <c r="F881" s="210"/>
      <c r="G881" s="220" t="str">
        <f t="shared" si="52"/>
        <v/>
      </c>
      <c r="H881" s="220"/>
      <c r="I881" s="220" t="str">
        <f t="shared" si="53"/>
        <v/>
      </c>
      <c r="J881" s="217" t="str">
        <f t="shared" si="54"/>
        <v/>
      </c>
      <c r="K881" s="218" t="str">
        <f t="shared" si="55"/>
        <v/>
      </c>
    </row>
    <row r="882" spans="1:11" s="206" customFormat="1" ht="19" customHeight="1">
      <c r="A882" s="208"/>
      <c r="B882" s="209"/>
      <c r="C882" s="209"/>
      <c r="D882" s="209"/>
      <c r="E882" s="209"/>
      <c r="F882" s="210"/>
      <c r="G882" s="220" t="str">
        <f t="shared" si="52"/>
        <v/>
      </c>
      <c r="H882" s="220"/>
      <c r="I882" s="220" t="str">
        <f t="shared" si="53"/>
        <v/>
      </c>
      <c r="J882" s="217" t="str">
        <f t="shared" si="54"/>
        <v/>
      </c>
      <c r="K882" s="218" t="str">
        <f t="shared" si="55"/>
        <v/>
      </c>
    </row>
    <row r="883" spans="1:11" s="206" customFormat="1" ht="19" customHeight="1">
      <c r="A883" s="208"/>
      <c r="B883" s="209"/>
      <c r="C883" s="209"/>
      <c r="D883" s="209"/>
      <c r="E883" s="209"/>
      <c r="F883" s="210"/>
      <c r="G883" s="220" t="str">
        <f t="shared" si="52"/>
        <v/>
      </c>
      <c r="H883" s="220"/>
      <c r="I883" s="220" t="str">
        <f t="shared" si="53"/>
        <v/>
      </c>
      <c r="J883" s="217" t="str">
        <f t="shared" si="54"/>
        <v/>
      </c>
      <c r="K883" s="218" t="str">
        <f t="shared" si="55"/>
        <v/>
      </c>
    </row>
    <row r="884" spans="1:11" s="206" customFormat="1" ht="19" customHeight="1">
      <c r="A884" s="208"/>
      <c r="B884" s="209"/>
      <c r="C884" s="209"/>
      <c r="D884" s="209"/>
      <c r="E884" s="209"/>
      <c r="F884" s="210"/>
      <c r="G884" s="220" t="str">
        <f t="shared" si="52"/>
        <v/>
      </c>
      <c r="H884" s="220"/>
      <c r="I884" s="220" t="str">
        <f t="shared" si="53"/>
        <v/>
      </c>
      <c r="J884" s="217" t="str">
        <f t="shared" si="54"/>
        <v/>
      </c>
      <c r="K884" s="218" t="str">
        <f t="shared" si="55"/>
        <v/>
      </c>
    </row>
    <row r="885" spans="1:11" s="206" customFormat="1" ht="19" customHeight="1">
      <c r="A885" s="208"/>
      <c r="B885" s="209"/>
      <c r="C885" s="209"/>
      <c r="D885" s="209"/>
      <c r="E885" s="209"/>
      <c r="F885" s="210"/>
      <c r="G885" s="220" t="str">
        <f t="shared" si="52"/>
        <v/>
      </c>
      <c r="H885" s="220"/>
      <c r="I885" s="220" t="str">
        <f t="shared" si="53"/>
        <v/>
      </c>
      <c r="J885" s="217" t="str">
        <f t="shared" si="54"/>
        <v/>
      </c>
      <c r="K885" s="218" t="str">
        <f t="shared" si="55"/>
        <v/>
      </c>
    </row>
    <row r="886" spans="1:11" s="206" customFormat="1" ht="19" customHeight="1">
      <c r="A886" s="208"/>
      <c r="B886" s="209"/>
      <c r="C886" s="209"/>
      <c r="D886" s="209"/>
      <c r="E886" s="209"/>
      <c r="F886" s="210"/>
      <c r="G886" s="220" t="str">
        <f t="shared" si="52"/>
        <v/>
      </c>
      <c r="H886" s="220"/>
      <c r="I886" s="220" t="str">
        <f t="shared" si="53"/>
        <v/>
      </c>
      <c r="J886" s="217" t="str">
        <f t="shared" si="54"/>
        <v/>
      </c>
      <c r="K886" s="218" t="str">
        <f t="shared" si="55"/>
        <v/>
      </c>
    </row>
    <row r="887" spans="1:11" s="206" customFormat="1" ht="19" customHeight="1">
      <c r="A887" s="208"/>
      <c r="B887" s="209"/>
      <c r="C887" s="209"/>
      <c r="D887" s="209"/>
      <c r="E887" s="209"/>
      <c r="F887" s="210"/>
      <c r="G887" s="220" t="str">
        <f t="shared" si="52"/>
        <v/>
      </c>
      <c r="H887" s="220"/>
      <c r="I887" s="220" t="str">
        <f t="shared" si="53"/>
        <v/>
      </c>
      <c r="J887" s="217" t="str">
        <f t="shared" si="54"/>
        <v/>
      </c>
      <c r="K887" s="218" t="str">
        <f t="shared" si="55"/>
        <v/>
      </c>
    </row>
    <row r="888" spans="1:11" s="206" customFormat="1" ht="19" customHeight="1">
      <c r="A888" s="208"/>
      <c r="B888" s="209"/>
      <c r="C888" s="209"/>
      <c r="D888" s="209"/>
      <c r="E888" s="209"/>
      <c r="F888" s="210"/>
      <c r="G888" s="220" t="str">
        <f t="shared" si="52"/>
        <v/>
      </c>
      <c r="H888" s="220"/>
      <c r="I888" s="220" t="str">
        <f t="shared" si="53"/>
        <v/>
      </c>
      <c r="J888" s="217" t="str">
        <f t="shared" si="54"/>
        <v/>
      </c>
      <c r="K888" s="218" t="str">
        <f t="shared" si="55"/>
        <v/>
      </c>
    </row>
    <row r="889" spans="1:11" s="206" customFormat="1" ht="19" customHeight="1">
      <c r="A889" s="208"/>
      <c r="B889" s="209"/>
      <c r="C889" s="209"/>
      <c r="D889" s="209"/>
      <c r="E889" s="209"/>
      <c r="F889" s="210"/>
      <c r="G889" s="220" t="str">
        <f t="shared" si="52"/>
        <v/>
      </c>
      <c r="H889" s="220"/>
      <c r="I889" s="220" t="str">
        <f t="shared" si="53"/>
        <v/>
      </c>
      <c r="J889" s="217" t="str">
        <f t="shared" si="54"/>
        <v/>
      </c>
      <c r="K889" s="218" t="str">
        <f t="shared" si="55"/>
        <v/>
      </c>
    </row>
    <row r="890" spans="1:11" s="206" customFormat="1" ht="19" customHeight="1">
      <c r="A890" s="208"/>
      <c r="B890" s="209"/>
      <c r="C890" s="209"/>
      <c r="D890" s="209"/>
      <c r="E890" s="209"/>
      <c r="F890" s="210"/>
      <c r="G890" s="220" t="str">
        <f t="shared" si="52"/>
        <v/>
      </c>
      <c r="H890" s="220"/>
      <c r="I890" s="220" t="str">
        <f t="shared" si="53"/>
        <v/>
      </c>
      <c r="J890" s="217" t="str">
        <f t="shared" si="54"/>
        <v/>
      </c>
      <c r="K890" s="218" t="str">
        <f t="shared" si="55"/>
        <v/>
      </c>
    </row>
    <row r="891" spans="1:11" s="206" customFormat="1" ht="19" customHeight="1">
      <c r="A891" s="208"/>
      <c r="B891" s="209"/>
      <c r="C891" s="209"/>
      <c r="D891" s="209"/>
      <c r="E891" s="209"/>
      <c r="F891" s="210"/>
      <c r="G891" s="220" t="str">
        <f t="shared" si="52"/>
        <v/>
      </c>
      <c r="H891" s="220"/>
      <c r="I891" s="220" t="str">
        <f t="shared" si="53"/>
        <v/>
      </c>
      <c r="J891" s="217" t="str">
        <f t="shared" si="54"/>
        <v/>
      </c>
      <c r="K891" s="218" t="str">
        <f t="shared" si="55"/>
        <v/>
      </c>
    </row>
    <row r="892" spans="1:11" s="206" customFormat="1" ht="19" customHeight="1">
      <c r="A892" s="208"/>
      <c r="B892" s="209"/>
      <c r="C892" s="209"/>
      <c r="D892" s="209"/>
      <c r="E892" s="209"/>
      <c r="F892" s="210"/>
      <c r="G892" s="220" t="str">
        <f t="shared" si="52"/>
        <v/>
      </c>
      <c r="H892" s="220"/>
      <c r="I892" s="220" t="str">
        <f t="shared" si="53"/>
        <v/>
      </c>
      <c r="J892" s="217" t="str">
        <f t="shared" si="54"/>
        <v/>
      </c>
      <c r="K892" s="218" t="str">
        <f t="shared" si="55"/>
        <v/>
      </c>
    </row>
    <row r="893" spans="1:11" s="206" customFormat="1" ht="19" customHeight="1">
      <c r="A893" s="208"/>
      <c r="B893" s="209"/>
      <c r="C893" s="209"/>
      <c r="D893" s="209"/>
      <c r="E893" s="209"/>
      <c r="F893" s="210"/>
      <c r="G893" s="220" t="str">
        <f t="shared" si="52"/>
        <v/>
      </c>
      <c r="H893" s="220"/>
      <c r="I893" s="220" t="str">
        <f t="shared" si="53"/>
        <v/>
      </c>
      <c r="J893" s="217" t="str">
        <f t="shared" si="54"/>
        <v/>
      </c>
      <c r="K893" s="218" t="str">
        <f t="shared" si="55"/>
        <v/>
      </c>
    </row>
    <row r="894" spans="1:11" s="206" customFormat="1" ht="19" customHeight="1">
      <c r="A894" s="208"/>
      <c r="B894" s="209"/>
      <c r="C894" s="209"/>
      <c r="D894" s="209"/>
      <c r="E894" s="209"/>
      <c r="F894" s="210"/>
      <c r="G894" s="220" t="str">
        <f t="shared" si="52"/>
        <v/>
      </c>
      <c r="H894" s="220"/>
      <c r="I894" s="220" t="str">
        <f t="shared" si="53"/>
        <v/>
      </c>
      <c r="J894" s="217" t="str">
        <f t="shared" si="54"/>
        <v/>
      </c>
      <c r="K894" s="218" t="str">
        <f t="shared" si="55"/>
        <v/>
      </c>
    </row>
    <row r="895" spans="1:11" s="206" customFormat="1" ht="19" customHeight="1">
      <c r="A895" s="208"/>
      <c r="B895" s="209"/>
      <c r="C895" s="209"/>
      <c r="D895" s="209"/>
      <c r="E895" s="209"/>
      <c r="F895" s="210"/>
      <c r="G895" s="220" t="str">
        <f t="shared" si="52"/>
        <v/>
      </c>
      <c r="H895" s="220"/>
      <c r="I895" s="220" t="str">
        <f t="shared" si="53"/>
        <v/>
      </c>
      <c r="J895" s="217" t="str">
        <f t="shared" si="54"/>
        <v/>
      </c>
      <c r="K895" s="218" t="str">
        <f t="shared" si="55"/>
        <v/>
      </c>
    </row>
    <row r="896" spans="1:11" s="206" customFormat="1" ht="19" customHeight="1">
      <c r="A896" s="208"/>
      <c r="B896" s="209"/>
      <c r="C896" s="209"/>
      <c r="D896" s="209"/>
      <c r="E896" s="209"/>
      <c r="F896" s="210"/>
      <c r="G896" s="220" t="str">
        <f t="shared" si="52"/>
        <v/>
      </c>
      <c r="H896" s="220"/>
      <c r="I896" s="220" t="str">
        <f t="shared" si="53"/>
        <v/>
      </c>
      <c r="J896" s="217" t="str">
        <f t="shared" si="54"/>
        <v/>
      </c>
      <c r="K896" s="218" t="str">
        <f t="shared" si="55"/>
        <v/>
      </c>
    </row>
    <row r="897" spans="1:11" s="206" customFormat="1" ht="19" customHeight="1">
      <c r="A897" s="208"/>
      <c r="B897" s="209"/>
      <c r="C897" s="209"/>
      <c r="D897" s="209"/>
      <c r="E897" s="209"/>
      <c r="F897" s="210"/>
      <c r="G897" s="220" t="str">
        <f t="shared" si="52"/>
        <v/>
      </c>
      <c r="H897" s="220"/>
      <c r="I897" s="220" t="str">
        <f t="shared" si="53"/>
        <v/>
      </c>
      <c r="J897" s="217" t="str">
        <f t="shared" si="54"/>
        <v/>
      </c>
      <c r="K897" s="218" t="str">
        <f t="shared" si="55"/>
        <v/>
      </c>
    </row>
    <row r="898" spans="1:11" s="206" customFormat="1" ht="19" customHeight="1">
      <c r="A898" s="208"/>
      <c r="B898" s="209"/>
      <c r="C898" s="209"/>
      <c r="D898" s="209"/>
      <c r="E898" s="209"/>
      <c r="F898" s="210"/>
      <c r="G898" s="220" t="str">
        <f t="shared" si="52"/>
        <v/>
      </c>
      <c r="H898" s="220"/>
      <c r="I898" s="220" t="str">
        <f t="shared" si="53"/>
        <v/>
      </c>
      <c r="J898" s="217" t="str">
        <f t="shared" si="54"/>
        <v/>
      </c>
      <c r="K898" s="218" t="str">
        <f t="shared" si="55"/>
        <v/>
      </c>
    </row>
    <row r="899" spans="1:11" s="206" customFormat="1" ht="19" customHeight="1">
      <c r="A899" s="208"/>
      <c r="B899" s="209"/>
      <c r="C899" s="209"/>
      <c r="D899" s="209"/>
      <c r="E899" s="209"/>
      <c r="F899" s="210"/>
      <c r="G899" s="220" t="str">
        <f t="shared" si="52"/>
        <v/>
      </c>
      <c r="H899" s="220"/>
      <c r="I899" s="220" t="str">
        <f t="shared" si="53"/>
        <v/>
      </c>
      <c r="J899" s="217" t="str">
        <f t="shared" si="54"/>
        <v/>
      </c>
      <c r="K899" s="218" t="str">
        <f t="shared" si="55"/>
        <v/>
      </c>
    </row>
    <row r="900" spans="1:11" s="206" customFormat="1" ht="19" customHeight="1">
      <c r="A900" s="208"/>
      <c r="B900" s="209"/>
      <c r="C900" s="209"/>
      <c r="D900" s="209"/>
      <c r="E900" s="209"/>
      <c r="F900" s="210"/>
      <c r="G900" s="220" t="str">
        <f t="shared" si="52"/>
        <v/>
      </c>
      <c r="H900" s="220"/>
      <c r="I900" s="220" t="str">
        <f t="shared" si="53"/>
        <v/>
      </c>
      <c r="J900" s="217" t="str">
        <f t="shared" si="54"/>
        <v/>
      </c>
      <c r="K900" s="218" t="str">
        <f t="shared" si="55"/>
        <v/>
      </c>
    </row>
    <row r="901" spans="1:11" s="206" customFormat="1" ht="19" customHeight="1">
      <c r="A901" s="208"/>
      <c r="B901" s="209"/>
      <c r="C901" s="209"/>
      <c r="D901" s="209"/>
      <c r="E901" s="209"/>
      <c r="F901" s="210"/>
      <c r="G901" s="220" t="str">
        <f t="shared" si="52"/>
        <v/>
      </c>
      <c r="H901" s="220"/>
      <c r="I901" s="220" t="str">
        <f t="shared" si="53"/>
        <v/>
      </c>
      <c r="J901" s="217" t="str">
        <f t="shared" si="54"/>
        <v/>
      </c>
      <c r="K901" s="218" t="str">
        <f t="shared" si="55"/>
        <v/>
      </c>
    </row>
    <row r="902" spans="1:11" s="206" customFormat="1" ht="19" customHeight="1">
      <c r="A902" s="208"/>
      <c r="B902" s="209"/>
      <c r="C902" s="209"/>
      <c r="D902" s="209"/>
      <c r="E902" s="209"/>
      <c r="F902" s="210"/>
      <c r="G902" s="220" t="str">
        <f t="shared" si="52"/>
        <v/>
      </c>
      <c r="H902" s="220"/>
      <c r="I902" s="220" t="str">
        <f t="shared" si="53"/>
        <v/>
      </c>
      <c r="J902" s="217" t="str">
        <f t="shared" si="54"/>
        <v/>
      </c>
      <c r="K902" s="218" t="str">
        <f t="shared" si="55"/>
        <v/>
      </c>
    </row>
    <row r="903" spans="1:11" s="206" customFormat="1" ht="19" customHeight="1">
      <c r="A903" s="208"/>
      <c r="B903" s="209"/>
      <c r="C903" s="209"/>
      <c r="D903" s="209"/>
      <c r="E903" s="209"/>
      <c r="F903" s="210"/>
      <c r="G903" s="220" t="str">
        <f t="shared" si="52"/>
        <v/>
      </c>
      <c r="H903" s="220"/>
      <c r="I903" s="220" t="str">
        <f t="shared" si="53"/>
        <v/>
      </c>
      <c r="J903" s="217" t="str">
        <f t="shared" si="54"/>
        <v/>
      </c>
      <c r="K903" s="218" t="str">
        <f t="shared" si="55"/>
        <v/>
      </c>
    </row>
    <row r="904" spans="1:11" s="206" customFormat="1" ht="19" customHeight="1">
      <c r="A904" s="208"/>
      <c r="B904" s="209"/>
      <c r="C904" s="209"/>
      <c r="D904" s="209"/>
      <c r="E904" s="209"/>
      <c r="F904" s="210"/>
      <c r="G904" s="220" t="str">
        <f t="shared" si="52"/>
        <v/>
      </c>
      <c r="H904" s="220"/>
      <c r="I904" s="220" t="str">
        <f t="shared" si="53"/>
        <v/>
      </c>
      <c r="J904" s="217" t="str">
        <f t="shared" si="54"/>
        <v/>
      </c>
      <c r="K904" s="218" t="str">
        <f t="shared" si="55"/>
        <v/>
      </c>
    </row>
    <row r="905" spans="1:11" s="206" customFormat="1" ht="19" customHeight="1">
      <c r="A905" s="208"/>
      <c r="B905" s="209"/>
      <c r="C905" s="209"/>
      <c r="D905" s="209"/>
      <c r="E905" s="209"/>
      <c r="F905" s="210"/>
      <c r="G905" s="220" t="str">
        <f t="shared" si="52"/>
        <v/>
      </c>
      <c r="H905" s="220"/>
      <c r="I905" s="220" t="str">
        <f t="shared" si="53"/>
        <v/>
      </c>
      <c r="J905" s="217" t="str">
        <f t="shared" si="54"/>
        <v/>
      </c>
      <c r="K905" s="218" t="str">
        <f t="shared" si="55"/>
        <v/>
      </c>
    </row>
    <row r="906" spans="1:11" s="206" customFormat="1" ht="19" customHeight="1">
      <c r="A906" s="208"/>
      <c r="B906" s="209"/>
      <c r="C906" s="209"/>
      <c r="D906" s="209"/>
      <c r="E906" s="209"/>
      <c r="F906" s="210"/>
      <c r="G906" s="220" t="str">
        <f t="shared" si="52"/>
        <v/>
      </c>
      <c r="H906" s="220"/>
      <c r="I906" s="220" t="str">
        <f t="shared" si="53"/>
        <v/>
      </c>
      <c r="J906" s="217" t="str">
        <f t="shared" si="54"/>
        <v/>
      </c>
      <c r="K906" s="218" t="str">
        <f t="shared" si="55"/>
        <v/>
      </c>
    </row>
    <row r="907" spans="1:11" s="206" customFormat="1" ht="19" customHeight="1">
      <c r="A907" s="208"/>
      <c r="B907" s="209"/>
      <c r="C907" s="209"/>
      <c r="D907" s="209"/>
      <c r="E907" s="209"/>
      <c r="F907" s="210"/>
      <c r="G907" s="220" t="str">
        <f t="shared" si="52"/>
        <v/>
      </c>
      <c r="H907" s="220"/>
      <c r="I907" s="220" t="str">
        <f t="shared" si="53"/>
        <v/>
      </c>
      <c r="J907" s="217" t="str">
        <f t="shared" si="54"/>
        <v/>
      </c>
      <c r="K907" s="218" t="str">
        <f t="shared" si="55"/>
        <v/>
      </c>
    </row>
    <row r="908" spans="1:11" s="206" customFormat="1" ht="19" customHeight="1">
      <c r="A908" s="208"/>
      <c r="B908" s="209"/>
      <c r="C908" s="209"/>
      <c r="D908" s="209"/>
      <c r="E908" s="209"/>
      <c r="F908" s="210"/>
      <c r="G908" s="220" t="str">
        <f t="shared" ref="G908:G971" si="56">IF($E908="","",$H908*(1-$B$6))</f>
        <v/>
      </c>
      <c r="H908" s="220"/>
      <c r="I908" s="220" t="str">
        <f t="shared" ref="I908:I971" si="57">IF($E908="","",$H908*(1+$B$6))</f>
        <v/>
      </c>
      <c r="J908" s="217" t="str">
        <f t="shared" ref="J908:J971" si="58">IF($E908="","",IF($F908&lt;$G908, "Debajo de banda", IF($F908&gt;$I908, "Encima de banda", "Dentro de banda")))</f>
        <v/>
      </c>
      <c r="K908" s="218" t="str">
        <f t="shared" ref="K908:K971" si="59">IFERROR(IF($E908="","",$F908/$H908),"")</f>
        <v/>
      </c>
    </row>
    <row r="909" spans="1:11" s="206" customFormat="1" ht="19" customHeight="1">
      <c r="A909" s="208"/>
      <c r="B909" s="209"/>
      <c r="C909" s="209"/>
      <c r="D909" s="209"/>
      <c r="E909" s="209"/>
      <c r="F909" s="210"/>
      <c r="G909" s="220" t="str">
        <f t="shared" si="56"/>
        <v/>
      </c>
      <c r="H909" s="220"/>
      <c r="I909" s="220" t="str">
        <f t="shared" si="57"/>
        <v/>
      </c>
      <c r="J909" s="217" t="str">
        <f t="shared" si="58"/>
        <v/>
      </c>
      <c r="K909" s="218" t="str">
        <f t="shared" si="59"/>
        <v/>
      </c>
    </row>
    <row r="910" spans="1:11" s="206" customFormat="1" ht="19" customHeight="1">
      <c r="A910" s="208"/>
      <c r="B910" s="209"/>
      <c r="C910" s="209"/>
      <c r="D910" s="209"/>
      <c r="E910" s="209"/>
      <c r="F910" s="210"/>
      <c r="G910" s="220" t="str">
        <f t="shared" si="56"/>
        <v/>
      </c>
      <c r="H910" s="220"/>
      <c r="I910" s="220" t="str">
        <f t="shared" si="57"/>
        <v/>
      </c>
      <c r="J910" s="217" t="str">
        <f t="shared" si="58"/>
        <v/>
      </c>
      <c r="K910" s="218" t="str">
        <f t="shared" si="59"/>
        <v/>
      </c>
    </row>
    <row r="911" spans="1:11" s="206" customFormat="1" ht="19" customHeight="1">
      <c r="A911" s="208"/>
      <c r="B911" s="209"/>
      <c r="C911" s="209"/>
      <c r="D911" s="209"/>
      <c r="E911" s="209"/>
      <c r="F911" s="210"/>
      <c r="G911" s="220" t="str">
        <f t="shared" si="56"/>
        <v/>
      </c>
      <c r="H911" s="220"/>
      <c r="I911" s="220" t="str">
        <f t="shared" si="57"/>
        <v/>
      </c>
      <c r="J911" s="217" t="str">
        <f t="shared" si="58"/>
        <v/>
      </c>
      <c r="K911" s="218" t="str">
        <f t="shared" si="59"/>
        <v/>
      </c>
    </row>
    <row r="912" spans="1:11" s="206" customFormat="1" ht="19" customHeight="1">
      <c r="A912" s="208"/>
      <c r="B912" s="209"/>
      <c r="C912" s="209"/>
      <c r="D912" s="209"/>
      <c r="E912" s="209"/>
      <c r="F912" s="210"/>
      <c r="G912" s="220" t="str">
        <f t="shared" si="56"/>
        <v/>
      </c>
      <c r="H912" s="220"/>
      <c r="I912" s="220" t="str">
        <f t="shared" si="57"/>
        <v/>
      </c>
      <c r="J912" s="217" t="str">
        <f t="shared" si="58"/>
        <v/>
      </c>
      <c r="K912" s="218" t="str">
        <f t="shared" si="59"/>
        <v/>
      </c>
    </row>
    <row r="913" spans="1:11" s="206" customFormat="1" ht="19" customHeight="1">
      <c r="A913" s="208"/>
      <c r="B913" s="209"/>
      <c r="C913" s="209"/>
      <c r="D913" s="209"/>
      <c r="E913" s="209"/>
      <c r="F913" s="210"/>
      <c r="G913" s="220" t="str">
        <f t="shared" si="56"/>
        <v/>
      </c>
      <c r="H913" s="220"/>
      <c r="I913" s="220" t="str">
        <f t="shared" si="57"/>
        <v/>
      </c>
      <c r="J913" s="217" t="str">
        <f t="shared" si="58"/>
        <v/>
      </c>
      <c r="K913" s="218" t="str">
        <f t="shared" si="59"/>
        <v/>
      </c>
    </row>
    <row r="914" spans="1:11" s="206" customFormat="1" ht="19" customHeight="1">
      <c r="A914" s="208"/>
      <c r="B914" s="209"/>
      <c r="C914" s="209"/>
      <c r="D914" s="209"/>
      <c r="E914" s="209"/>
      <c r="F914" s="210"/>
      <c r="G914" s="220" t="str">
        <f t="shared" si="56"/>
        <v/>
      </c>
      <c r="H914" s="220"/>
      <c r="I914" s="220" t="str">
        <f t="shared" si="57"/>
        <v/>
      </c>
      <c r="J914" s="217" t="str">
        <f t="shared" si="58"/>
        <v/>
      </c>
      <c r="K914" s="218" t="str">
        <f t="shared" si="59"/>
        <v/>
      </c>
    </row>
    <row r="915" spans="1:11" s="206" customFormat="1" ht="19" customHeight="1">
      <c r="A915" s="208"/>
      <c r="B915" s="209"/>
      <c r="C915" s="209"/>
      <c r="D915" s="209"/>
      <c r="E915" s="209"/>
      <c r="F915" s="210"/>
      <c r="G915" s="220" t="str">
        <f t="shared" si="56"/>
        <v/>
      </c>
      <c r="H915" s="220"/>
      <c r="I915" s="220" t="str">
        <f t="shared" si="57"/>
        <v/>
      </c>
      <c r="J915" s="217" t="str">
        <f t="shared" si="58"/>
        <v/>
      </c>
      <c r="K915" s="218" t="str">
        <f t="shared" si="59"/>
        <v/>
      </c>
    </row>
    <row r="916" spans="1:11" s="206" customFormat="1" ht="19" customHeight="1">
      <c r="A916" s="208"/>
      <c r="B916" s="209"/>
      <c r="C916" s="209"/>
      <c r="D916" s="209"/>
      <c r="E916" s="209"/>
      <c r="F916" s="210"/>
      <c r="G916" s="220" t="str">
        <f t="shared" si="56"/>
        <v/>
      </c>
      <c r="H916" s="220"/>
      <c r="I916" s="220" t="str">
        <f t="shared" si="57"/>
        <v/>
      </c>
      <c r="J916" s="217" t="str">
        <f t="shared" si="58"/>
        <v/>
      </c>
      <c r="K916" s="218" t="str">
        <f t="shared" si="59"/>
        <v/>
      </c>
    </row>
    <row r="917" spans="1:11" s="206" customFormat="1" ht="19" customHeight="1">
      <c r="A917" s="208"/>
      <c r="B917" s="209"/>
      <c r="C917" s="209"/>
      <c r="D917" s="209"/>
      <c r="E917" s="209"/>
      <c r="F917" s="210"/>
      <c r="G917" s="220" t="str">
        <f t="shared" si="56"/>
        <v/>
      </c>
      <c r="H917" s="220"/>
      <c r="I917" s="220" t="str">
        <f t="shared" si="57"/>
        <v/>
      </c>
      <c r="J917" s="217" t="str">
        <f t="shared" si="58"/>
        <v/>
      </c>
      <c r="K917" s="218" t="str">
        <f t="shared" si="59"/>
        <v/>
      </c>
    </row>
    <row r="918" spans="1:11" s="206" customFormat="1" ht="19" customHeight="1">
      <c r="A918" s="208"/>
      <c r="B918" s="209"/>
      <c r="C918" s="209"/>
      <c r="D918" s="209"/>
      <c r="E918" s="209"/>
      <c r="F918" s="210"/>
      <c r="G918" s="220" t="str">
        <f t="shared" si="56"/>
        <v/>
      </c>
      <c r="H918" s="220"/>
      <c r="I918" s="220" t="str">
        <f t="shared" si="57"/>
        <v/>
      </c>
      <c r="J918" s="217" t="str">
        <f t="shared" si="58"/>
        <v/>
      </c>
      <c r="K918" s="218" t="str">
        <f t="shared" si="59"/>
        <v/>
      </c>
    </row>
    <row r="919" spans="1:11" s="206" customFormat="1" ht="19" customHeight="1">
      <c r="A919" s="208"/>
      <c r="B919" s="209"/>
      <c r="C919" s="209"/>
      <c r="D919" s="209"/>
      <c r="E919" s="209"/>
      <c r="F919" s="210"/>
      <c r="G919" s="220" t="str">
        <f t="shared" si="56"/>
        <v/>
      </c>
      <c r="H919" s="220"/>
      <c r="I919" s="220" t="str">
        <f t="shared" si="57"/>
        <v/>
      </c>
      <c r="J919" s="217" t="str">
        <f t="shared" si="58"/>
        <v/>
      </c>
      <c r="K919" s="218" t="str">
        <f t="shared" si="59"/>
        <v/>
      </c>
    </row>
    <row r="920" spans="1:11" s="206" customFormat="1" ht="19" customHeight="1">
      <c r="A920" s="208"/>
      <c r="B920" s="209"/>
      <c r="C920" s="209"/>
      <c r="D920" s="209"/>
      <c r="E920" s="209"/>
      <c r="F920" s="210"/>
      <c r="G920" s="220" t="str">
        <f t="shared" si="56"/>
        <v/>
      </c>
      <c r="H920" s="220"/>
      <c r="I920" s="220" t="str">
        <f t="shared" si="57"/>
        <v/>
      </c>
      <c r="J920" s="217" t="str">
        <f t="shared" si="58"/>
        <v/>
      </c>
      <c r="K920" s="218" t="str">
        <f t="shared" si="59"/>
        <v/>
      </c>
    </row>
    <row r="921" spans="1:11" s="206" customFormat="1" ht="19" customHeight="1">
      <c r="A921" s="208"/>
      <c r="B921" s="209"/>
      <c r="C921" s="209"/>
      <c r="D921" s="209"/>
      <c r="E921" s="209"/>
      <c r="F921" s="210"/>
      <c r="G921" s="220" t="str">
        <f t="shared" si="56"/>
        <v/>
      </c>
      <c r="H921" s="220"/>
      <c r="I921" s="220" t="str">
        <f t="shared" si="57"/>
        <v/>
      </c>
      <c r="J921" s="217" t="str">
        <f t="shared" si="58"/>
        <v/>
      </c>
      <c r="K921" s="218" t="str">
        <f t="shared" si="59"/>
        <v/>
      </c>
    </row>
    <row r="922" spans="1:11" s="206" customFormat="1" ht="19" customHeight="1">
      <c r="A922" s="208"/>
      <c r="B922" s="209"/>
      <c r="C922" s="209"/>
      <c r="D922" s="209"/>
      <c r="E922" s="209"/>
      <c r="F922" s="210"/>
      <c r="G922" s="220" t="str">
        <f t="shared" si="56"/>
        <v/>
      </c>
      <c r="H922" s="220"/>
      <c r="I922" s="220" t="str">
        <f t="shared" si="57"/>
        <v/>
      </c>
      <c r="J922" s="217" t="str">
        <f t="shared" si="58"/>
        <v/>
      </c>
      <c r="K922" s="218" t="str">
        <f t="shared" si="59"/>
        <v/>
      </c>
    </row>
    <row r="923" spans="1:11" s="206" customFormat="1" ht="19" customHeight="1">
      <c r="A923" s="208"/>
      <c r="B923" s="209"/>
      <c r="C923" s="209"/>
      <c r="D923" s="209"/>
      <c r="E923" s="209"/>
      <c r="F923" s="210"/>
      <c r="G923" s="220" t="str">
        <f t="shared" si="56"/>
        <v/>
      </c>
      <c r="H923" s="220"/>
      <c r="I923" s="220" t="str">
        <f t="shared" si="57"/>
        <v/>
      </c>
      <c r="J923" s="217" t="str">
        <f t="shared" si="58"/>
        <v/>
      </c>
      <c r="K923" s="218" t="str">
        <f t="shared" si="59"/>
        <v/>
      </c>
    </row>
    <row r="924" spans="1:11" s="206" customFormat="1" ht="19" customHeight="1">
      <c r="A924" s="208"/>
      <c r="B924" s="209"/>
      <c r="C924" s="209"/>
      <c r="D924" s="209"/>
      <c r="E924" s="209"/>
      <c r="F924" s="210"/>
      <c r="G924" s="220" t="str">
        <f t="shared" si="56"/>
        <v/>
      </c>
      <c r="H924" s="220"/>
      <c r="I924" s="220" t="str">
        <f t="shared" si="57"/>
        <v/>
      </c>
      <c r="J924" s="217" t="str">
        <f t="shared" si="58"/>
        <v/>
      </c>
      <c r="K924" s="218" t="str">
        <f t="shared" si="59"/>
        <v/>
      </c>
    </row>
    <row r="925" spans="1:11" s="206" customFormat="1" ht="19" customHeight="1">
      <c r="A925" s="208"/>
      <c r="B925" s="209"/>
      <c r="C925" s="209"/>
      <c r="D925" s="209"/>
      <c r="E925" s="209"/>
      <c r="F925" s="210"/>
      <c r="G925" s="220" t="str">
        <f t="shared" si="56"/>
        <v/>
      </c>
      <c r="H925" s="220"/>
      <c r="I925" s="220" t="str">
        <f t="shared" si="57"/>
        <v/>
      </c>
      <c r="J925" s="217" t="str">
        <f t="shared" si="58"/>
        <v/>
      </c>
      <c r="K925" s="218" t="str">
        <f t="shared" si="59"/>
        <v/>
      </c>
    </row>
    <row r="926" spans="1:11" s="206" customFormat="1" ht="19" customHeight="1">
      <c r="A926" s="208"/>
      <c r="B926" s="209"/>
      <c r="C926" s="209"/>
      <c r="D926" s="209"/>
      <c r="E926" s="209"/>
      <c r="F926" s="210"/>
      <c r="G926" s="220" t="str">
        <f t="shared" si="56"/>
        <v/>
      </c>
      <c r="H926" s="220"/>
      <c r="I926" s="220" t="str">
        <f t="shared" si="57"/>
        <v/>
      </c>
      <c r="J926" s="217" t="str">
        <f t="shared" si="58"/>
        <v/>
      </c>
      <c r="K926" s="218" t="str">
        <f t="shared" si="59"/>
        <v/>
      </c>
    </row>
    <row r="927" spans="1:11" s="206" customFormat="1" ht="19" customHeight="1">
      <c r="A927" s="208"/>
      <c r="B927" s="209"/>
      <c r="C927" s="209"/>
      <c r="D927" s="209"/>
      <c r="E927" s="209"/>
      <c r="F927" s="210"/>
      <c r="G927" s="220" t="str">
        <f t="shared" si="56"/>
        <v/>
      </c>
      <c r="H927" s="220"/>
      <c r="I927" s="220" t="str">
        <f t="shared" si="57"/>
        <v/>
      </c>
      <c r="J927" s="217" t="str">
        <f t="shared" si="58"/>
        <v/>
      </c>
      <c r="K927" s="218" t="str">
        <f t="shared" si="59"/>
        <v/>
      </c>
    </row>
    <row r="928" spans="1:11" s="206" customFormat="1" ht="19" customHeight="1">
      <c r="A928" s="208"/>
      <c r="B928" s="209"/>
      <c r="C928" s="209"/>
      <c r="D928" s="209"/>
      <c r="E928" s="209"/>
      <c r="F928" s="210"/>
      <c r="G928" s="220" t="str">
        <f t="shared" si="56"/>
        <v/>
      </c>
      <c r="H928" s="220"/>
      <c r="I928" s="220" t="str">
        <f t="shared" si="57"/>
        <v/>
      </c>
      <c r="J928" s="217" t="str">
        <f t="shared" si="58"/>
        <v/>
      </c>
      <c r="K928" s="218" t="str">
        <f t="shared" si="59"/>
        <v/>
      </c>
    </row>
    <row r="929" spans="1:11" s="206" customFormat="1" ht="19" customHeight="1">
      <c r="A929" s="208"/>
      <c r="B929" s="209"/>
      <c r="C929" s="209"/>
      <c r="D929" s="209"/>
      <c r="E929" s="209"/>
      <c r="F929" s="210"/>
      <c r="G929" s="220" t="str">
        <f t="shared" si="56"/>
        <v/>
      </c>
      <c r="H929" s="220"/>
      <c r="I929" s="220" t="str">
        <f t="shared" si="57"/>
        <v/>
      </c>
      <c r="J929" s="217" t="str">
        <f t="shared" si="58"/>
        <v/>
      </c>
      <c r="K929" s="218" t="str">
        <f t="shared" si="59"/>
        <v/>
      </c>
    </row>
    <row r="930" spans="1:11" s="206" customFormat="1" ht="19" customHeight="1">
      <c r="A930" s="208"/>
      <c r="B930" s="209"/>
      <c r="C930" s="209"/>
      <c r="D930" s="209"/>
      <c r="E930" s="209"/>
      <c r="F930" s="210"/>
      <c r="G930" s="220" t="str">
        <f t="shared" si="56"/>
        <v/>
      </c>
      <c r="H930" s="220"/>
      <c r="I930" s="220" t="str">
        <f t="shared" si="57"/>
        <v/>
      </c>
      <c r="J930" s="217" t="str">
        <f t="shared" si="58"/>
        <v/>
      </c>
      <c r="K930" s="218" t="str">
        <f t="shared" si="59"/>
        <v/>
      </c>
    </row>
    <row r="931" spans="1:11" s="206" customFormat="1" ht="19" customHeight="1">
      <c r="A931" s="208"/>
      <c r="B931" s="209"/>
      <c r="C931" s="209"/>
      <c r="D931" s="209"/>
      <c r="E931" s="209"/>
      <c r="F931" s="210"/>
      <c r="G931" s="220" t="str">
        <f t="shared" si="56"/>
        <v/>
      </c>
      <c r="H931" s="220"/>
      <c r="I931" s="220" t="str">
        <f t="shared" si="57"/>
        <v/>
      </c>
      <c r="J931" s="217" t="str">
        <f t="shared" si="58"/>
        <v/>
      </c>
      <c r="K931" s="218" t="str">
        <f t="shared" si="59"/>
        <v/>
      </c>
    </row>
    <row r="932" spans="1:11" s="206" customFormat="1" ht="19" customHeight="1">
      <c r="A932" s="208"/>
      <c r="B932" s="209"/>
      <c r="C932" s="209"/>
      <c r="D932" s="209"/>
      <c r="E932" s="209"/>
      <c r="F932" s="210"/>
      <c r="G932" s="220" t="str">
        <f t="shared" si="56"/>
        <v/>
      </c>
      <c r="H932" s="220"/>
      <c r="I932" s="220" t="str">
        <f t="shared" si="57"/>
        <v/>
      </c>
      <c r="J932" s="217" t="str">
        <f t="shared" si="58"/>
        <v/>
      </c>
      <c r="K932" s="218" t="str">
        <f t="shared" si="59"/>
        <v/>
      </c>
    </row>
    <row r="933" spans="1:11" s="206" customFormat="1" ht="19" customHeight="1">
      <c r="A933" s="208"/>
      <c r="B933" s="209"/>
      <c r="C933" s="209"/>
      <c r="D933" s="209"/>
      <c r="E933" s="209"/>
      <c r="F933" s="210"/>
      <c r="G933" s="220" t="str">
        <f t="shared" si="56"/>
        <v/>
      </c>
      <c r="H933" s="220"/>
      <c r="I933" s="220" t="str">
        <f t="shared" si="57"/>
        <v/>
      </c>
      <c r="J933" s="217" t="str">
        <f t="shared" si="58"/>
        <v/>
      </c>
      <c r="K933" s="218" t="str">
        <f t="shared" si="59"/>
        <v/>
      </c>
    </row>
    <row r="934" spans="1:11" s="206" customFormat="1" ht="19" customHeight="1">
      <c r="A934" s="208"/>
      <c r="B934" s="209"/>
      <c r="C934" s="209"/>
      <c r="D934" s="209"/>
      <c r="E934" s="209"/>
      <c r="F934" s="210"/>
      <c r="G934" s="220" t="str">
        <f t="shared" si="56"/>
        <v/>
      </c>
      <c r="H934" s="220"/>
      <c r="I934" s="220" t="str">
        <f t="shared" si="57"/>
        <v/>
      </c>
      <c r="J934" s="217" t="str">
        <f t="shared" si="58"/>
        <v/>
      </c>
      <c r="K934" s="218" t="str">
        <f t="shared" si="59"/>
        <v/>
      </c>
    </row>
    <row r="935" spans="1:11" s="206" customFormat="1" ht="19" customHeight="1">
      <c r="A935" s="208"/>
      <c r="B935" s="209"/>
      <c r="C935" s="209"/>
      <c r="D935" s="209"/>
      <c r="E935" s="209"/>
      <c r="F935" s="210"/>
      <c r="G935" s="220" t="str">
        <f t="shared" si="56"/>
        <v/>
      </c>
      <c r="H935" s="220"/>
      <c r="I935" s="220" t="str">
        <f t="shared" si="57"/>
        <v/>
      </c>
      <c r="J935" s="217" t="str">
        <f t="shared" si="58"/>
        <v/>
      </c>
      <c r="K935" s="218" t="str">
        <f t="shared" si="59"/>
        <v/>
      </c>
    </row>
    <row r="936" spans="1:11" s="206" customFormat="1" ht="19" customHeight="1">
      <c r="A936" s="208"/>
      <c r="B936" s="209"/>
      <c r="C936" s="209"/>
      <c r="D936" s="209"/>
      <c r="E936" s="209"/>
      <c r="F936" s="210"/>
      <c r="G936" s="220" t="str">
        <f t="shared" si="56"/>
        <v/>
      </c>
      <c r="H936" s="220"/>
      <c r="I936" s="220" t="str">
        <f t="shared" si="57"/>
        <v/>
      </c>
      <c r="J936" s="217" t="str">
        <f t="shared" si="58"/>
        <v/>
      </c>
      <c r="K936" s="218" t="str">
        <f t="shared" si="59"/>
        <v/>
      </c>
    </row>
    <row r="937" spans="1:11" s="206" customFormat="1" ht="19" customHeight="1">
      <c r="A937" s="208"/>
      <c r="B937" s="209"/>
      <c r="C937" s="209"/>
      <c r="D937" s="209"/>
      <c r="E937" s="209"/>
      <c r="F937" s="210"/>
      <c r="G937" s="220" t="str">
        <f t="shared" si="56"/>
        <v/>
      </c>
      <c r="H937" s="220"/>
      <c r="I937" s="220" t="str">
        <f t="shared" si="57"/>
        <v/>
      </c>
      <c r="J937" s="217" t="str">
        <f t="shared" si="58"/>
        <v/>
      </c>
      <c r="K937" s="218" t="str">
        <f t="shared" si="59"/>
        <v/>
      </c>
    </row>
    <row r="938" spans="1:11" s="206" customFormat="1" ht="19" customHeight="1">
      <c r="A938" s="208"/>
      <c r="B938" s="209"/>
      <c r="C938" s="209"/>
      <c r="D938" s="209"/>
      <c r="E938" s="209"/>
      <c r="F938" s="210"/>
      <c r="G938" s="220" t="str">
        <f t="shared" si="56"/>
        <v/>
      </c>
      <c r="H938" s="220"/>
      <c r="I938" s="220" t="str">
        <f t="shared" si="57"/>
        <v/>
      </c>
      <c r="J938" s="217" t="str">
        <f t="shared" si="58"/>
        <v/>
      </c>
      <c r="K938" s="218" t="str">
        <f t="shared" si="59"/>
        <v/>
      </c>
    </row>
    <row r="939" spans="1:11" s="206" customFormat="1" ht="19" customHeight="1">
      <c r="A939" s="208"/>
      <c r="B939" s="209"/>
      <c r="C939" s="209"/>
      <c r="D939" s="209"/>
      <c r="E939" s="209"/>
      <c r="F939" s="210"/>
      <c r="G939" s="220" t="str">
        <f t="shared" si="56"/>
        <v/>
      </c>
      <c r="H939" s="220"/>
      <c r="I939" s="220" t="str">
        <f t="shared" si="57"/>
        <v/>
      </c>
      <c r="J939" s="217" t="str">
        <f t="shared" si="58"/>
        <v/>
      </c>
      <c r="K939" s="218" t="str">
        <f t="shared" si="59"/>
        <v/>
      </c>
    </row>
    <row r="940" spans="1:11" s="206" customFormat="1" ht="19" customHeight="1">
      <c r="A940" s="208"/>
      <c r="B940" s="209"/>
      <c r="C940" s="209"/>
      <c r="D940" s="209"/>
      <c r="E940" s="209"/>
      <c r="F940" s="210"/>
      <c r="G940" s="220" t="str">
        <f t="shared" si="56"/>
        <v/>
      </c>
      <c r="H940" s="220"/>
      <c r="I940" s="220" t="str">
        <f t="shared" si="57"/>
        <v/>
      </c>
      <c r="J940" s="217" t="str">
        <f t="shared" si="58"/>
        <v/>
      </c>
      <c r="K940" s="218" t="str">
        <f t="shared" si="59"/>
        <v/>
      </c>
    </row>
    <row r="941" spans="1:11" s="206" customFormat="1" ht="19" customHeight="1">
      <c r="A941" s="208"/>
      <c r="B941" s="209"/>
      <c r="C941" s="209"/>
      <c r="D941" s="209"/>
      <c r="E941" s="209"/>
      <c r="F941" s="210"/>
      <c r="G941" s="220" t="str">
        <f t="shared" si="56"/>
        <v/>
      </c>
      <c r="H941" s="220"/>
      <c r="I941" s="220" t="str">
        <f t="shared" si="57"/>
        <v/>
      </c>
      <c r="J941" s="217" t="str">
        <f t="shared" si="58"/>
        <v/>
      </c>
      <c r="K941" s="218" t="str">
        <f t="shared" si="59"/>
        <v/>
      </c>
    </row>
    <row r="942" spans="1:11" s="206" customFormat="1" ht="19" customHeight="1">
      <c r="A942" s="208"/>
      <c r="B942" s="209"/>
      <c r="C942" s="209"/>
      <c r="D942" s="209"/>
      <c r="E942" s="209"/>
      <c r="F942" s="210"/>
      <c r="G942" s="220" t="str">
        <f t="shared" si="56"/>
        <v/>
      </c>
      <c r="H942" s="220"/>
      <c r="I942" s="220" t="str">
        <f t="shared" si="57"/>
        <v/>
      </c>
      <c r="J942" s="217" t="str">
        <f t="shared" si="58"/>
        <v/>
      </c>
      <c r="K942" s="218" t="str">
        <f t="shared" si="59"/>
        <v/>
      </c>
    </row>
    <row r="943" spans="1:11" s="206" customFormat="1" ht="19" customHeight="1">
      <c r="A943" s="208"/>
      <c r="B943" s="209"/>
      <c r="C943" s="209"/>
      <c r="D943" s="209"/>
      <c r="E943" s="209"/>
      <c r="F943" s="210"/>
      <c r="G943" s="220" t="str">
        <f t="shared" si="56"/>
        <v/>
      </c>
      <c r="H943" s="220"/>
      <c r="I943" s="220" t="str">
        <f t="shared" si="57"/>
        <v/>
      </c>
      <c r="J943" s="217" t="str">
        <f t="shared" si="58"/>
        <v/>
      </c>
      <c r="K943" s="218" t="str">
        <f t="shared" si="59"/>
        <v/>
      </c>
    </row>
    <row r="944" spans="1:11" s="206" customFormat="1" ht="19" customHeight="1">
      <c r="A944" s="208"/>
      <c r="B944" s="209"/>
      <c r="C944" s="209"/>
      <c r="D944" s="209"/>
      <c r="E944" s="209"/>
      <c r="F944" s="210"/>
      <c r="G944" s="220" t="str">
        <f t="shared" si="56"/>
        <v/>
      </c>
      <c r="H944" s="220"/>
      <c r="I944" s="220" t="str">
        <f t="shared" si="57"/>
        <v/>
      </c>
      <c r="J944" s="217" t="str">
        <f t="shared" si="58"/>
        <v/>
      </c>
      <c r="K944" s="218" t="str">
        <f t="shared" si="59"/>
        <v/>
      </c>
    </row>
    <row r="945" spans="1:11" s="206" customFormat="1" ht="19" customHeight="1">
      <c r="A945" s="208"/>
      <c r="B945" s="209"/>
      <c r="C945" s="209"/>
      <c r="D945" s="209"/>
      <c r="E945" s="209"/>
      <c r="F945" s="210"/>
      <c r="G945" s="220" t="str">
        <f t="shared" si="56"/>
        <v/>
      </c>
      <c r="H945" s="220"/>
      <c r="I945" s="220" t="str">
        <f t="shared" si="57"/>
        <v/>
      </c>
      <c r="J945" s="217" t="str">
        <f t="shared" si="58"/>
        <v/>
      </c>
      <c r="K945" s="218" t="str">
        <f t="shared" si="59"/>
        <v/>
      </c>
    </row>
    <row r="946" spans="1:11" s="206" customFormat="1" ht="19" customHeight="1">
      <c r="A946" s="208"/>
      <c r="B946" s="209"/>
      <c r="C946" s="209"/>
      <c r="D946" s="209"/>
      <c r="E946" s="209"/>
      <c r="F946" s="210"/>
      <c r="G946" s="220" t="str">
        <f t="shared" si="56"/>
        <v/>
      </c>
      <c r="H946" s="220"/>
      <c r="I946" s="220" t="str">
        <f t="shared" si="57"/>
        <v/>
      </c>
      <c r="J946" s="217" t="str">
        <f t="shared" si="58"/>
        <v/>
      </c>
      <c r="K946" s="218" t="str">
        <f t="shared" si="59"/>
        <v/>
      </c>
    </row>
    <row r="947" spans="1:11" s="206" customFormat="1" ht="19" customHeight="1">
      <c r="A947" s="208"/>
      <c r="B947" s="209"/>
      <c r="C947" s="209"/>
      <c r="D947" s="209"/>
      <c r="E947" s="209"/>
      <c r="F947" s="210"/>
      <c r="G947" s="220" t="str">
        <f t="shared" si="56"/>
        <v/>
      </c>
      <c r="H947" s="220"/>
      <c r="I947" s="220" t="str">
        <f t="shared" si="57"/>
        <v/>
      </c>
      <c r="J947" s="217" t="str">
        <f t="shared" si="58"/>
        <v/>
      </c>
      <c r="K947" s="218" t="str">
        <f t="shared" si="59"/>
        <v/>
      </c>
    </row>
    <row r="948" spans="1:11" s="206" customFormat="1" ht="19" customHeight="1">
      <c r="A948" s="208"/>
      <c r="B948" s="209"/>
      <c r="C948" s="209"/>
      <c r="D948" s="209"/>
      <c r="E948" s="209"/>
      <c r="F948" s="210"/>
      <c r="G948" s="220" t="str">
        <f t="shared" si="56"/>
        <v/>
      </c>
      <c r="H948" s="220"/>
      <c r="I948" s="220" t="str">
        <f t="shared" si="57"/>
        <v/>
      </c>
      <c r="J948" s="217" t="str">
        <f t="shared" si="58"/>
        <v/>
      </c>
      <c r="K948" s="218" t="str">
        <f t="shared" si="59"/>
        <v/>
      </c>
    </row>
    <row r="949" spans="1:11" s="206" customFormat="1" ht="19" customHeight="1">
      <c r="A949" s="208"/>
      <c r="B949" s="209"/>
      <c r="C949" s="209"/>
      <c r="D949" s="209"/>
      <c r="E949" s="209"/>
      <c r="F949" s="210"/>
      <c r="G949" s="220" t="str">
        <f t="shared" si="56"/>
        <v/>
      </c>
      <c r="H949" s="220"/>
      <c r="I949" s="220" t="str">
        <f t="shared" si="57"/>
        <v/>
      </c>
      <c r="J949" s="217" t="str">
        <f t="shared" si="58"/>
        <v/>
      </c>
      <c r="K949" s="218" t="str">
        <f t="shared" si="59"/>
        <v/>
      </c>
    </row>
    <row r="950" spans="1:11" s="206" customFormat="1" ht="19" customHeight="1">
      <c r="A950" s="208"/>
      <c r="B950" s="209"/>
      <c r="C950" s="209"/>
      <c r="D950" s="209"/>
      <c r="E950" s="209"/>
      <c r="F950" s="210"/>
      <c r="G950" s="220" t="str">
        <f t="shared" si="56"/>
        <v/>
      </c>
      <c r="H950" s="220"/>
      <c r="I950" s="220" t="str">
        <f t="shared" si="57"/>
        <v/>
      </c>
      <c r="J950" s="217" t="str">
        <f t="shared" si="58"/>
        <v/>
      </c>
      <c r="K950" s="218" t="str">
        <f t="shared" si="59"/>
        <v/>
      </c>
    </row>
    <row r="951" spans="1:11" s="206" customFormat="1" ht="19" customHeight="1">
      <c r="A951" s="208"/>
      <c r="B951" s="209"/>
      <c r="C951" s="209"/>
      <c r="D951" s="209"/>
      <c r="E951" s="209"/>
      <c r="F951" s="210"/>
      <c r="G951" s="220" t="str">
        <f t="shared" si="56"/>
        <v/>
      </c>
      <c r="H951" s="220"/>
      <c r="I951" s="220" t="str">
        <f t="shared" si="57"/>
        <v/>
      </c>
      <c r="J951" s="217" t="str">
        <f t="shared" si="58"/>
        <v/>
      </c>
      <c r="K951" s="218" t="str">
        <f t="shared" si="59"/>
        <v/>
      </c>
    </row>
    <row r="952" spans="1:11" s="206" customFormat="1" ht="19" customHeight="1">
      <c r="A952" s="208"/>
      <c r="B952" s="209"/>
      <c r="C952" s="209"/>
      <c r="D952" s="209"/>
      <c r="E952" s="209"/>
      <c r="F952" s="210"/>
      <c r="G952" s="220" t="str">
        <f t="shared" si="56"/>
        <v/>
      </c>
      <c r="H952" s="220"/>
      <c r="I952" s="220" t="str">
        <f t="shared" si="57"/>
        <v/>
      </c>
      <c r="J952" s="217" t="str">
        <f t="shared" si="58"/>
        <v/>
      </c>
      <c r="K952" s="218" t="str">
        <f t="shared" si="59"/>
        <v/>
      </c>
    </row>
    <row r="953" spans="1:11" s="206" customFormat="1" ht="19" customHeight="1">
      <c r="A953" s="208"/>
      <c r="B953" s="209"/>
      <c r="C953" s="209"/>
      <c r="D953" s="209"/>
      <c r="E953" s="209"/>
      <c r="F953" s="210"/>
      <c r="G953" s="220" t="str">
        <f t="shared" si="56"/>
        <v/>
      </c>
      <c r="H953" s="220"/>
      <c r="I953" s="220" t="str">
        <f t="shared" si="57"/>
        <v/>
      </c>
      <c r="J953" s="217" t="str">
        <f t="shared" si="58"/>
        <v/>
      </c>
      <c r="K953" s="218" t="str">
        <f t="shared" si="59"/>
        <v/>
      </c>
    </row>
    <row r="954" spans="1:11" s="206" customFormat="1" ht="19" customHeight="1">
      <c r="A954" s="208"/>
      <c r="B954" s="209"/>
      <c r="C954" s="209"/>
      <c r="D954" s="209"/>
      <c r="E954" s="209"/>
      <c r="F954" s="210"/>
      <c r="G954" s="220" t="str">
        <f t="shared" si="56"/>
        <v/>
      </c>
      <c r="H954" s="220"/>
      <c r="I954" s="220" t="str">
        <f t="shared" si="57"/>
        <v/>
      </c>
      <c r="J954" s="217" t="str">
        <f t="shared" si="58"/>
        <v/>
      </c>
      <c r="K954" s="218" t="str">
        <f t="shared" si="59"/>
        <v/>
      </c>
    </row>
    <row r="955" spans="1:11" s="206" customFormat="1" ht="19" customHeight="1">
      <c r="A955" s="208"/>
      <c r="B955" s="209"/>
      <c r="C955" s="209"/>
      <c r="D955" s="209"/>
      <c r="E955" s="209"/>
      <c r="F955" s="210"/>
      <c r="G955" s="220" t="str">
        <f t="shared" si="56"/>
        <v/>
      </c>
      <c r="H955" s="220"/>
      <c r="I955" s="220" t="str">
        <f t="shared" si="57"/>
        <v/>
      </c>
      <c r="J955" s="217" t="str">
        <f t="shared" si="58"/>
        <v/>
      </c>
      <c r="K955" s="218" t="str">
        <f t="shared" si="59"/>
        <v/>
      </c>
    </row>
    <row r="956" spans="1:11" s="206" customFormat="1" ht="19" customHeight="1">
      <c r="A956" s="208"/>
      <c r="B956" s="209"/>
      <c r="C956" s="209"/>
      <c r="D956" s="209"/>
      <c r="E956" s="209"/>
      <c r="F956" s="210"/>
      <c r="G956" s="220" t="str">
        <f t="shared" si="56"/>
        <v/>
      </c>
      <c r="H956" s="220"/>
      <c r="I956" s="220" t="str">
        <f t="shared" si="57"/>
        <v/>
      </c>
      <c r="J956" s="217" t="str">
        <f t="shared" si="58"/>
        <v/>
      </c>
      <c r="K956" s="218" t="str">
        <f t="shared" si="59"/>
        <v/>
      </c>
    </row>
    <row r="957" spans="1:11" s="206" customFormat="1" ht="19" customHeight="1">
      <c r="A957" s="208"/>
      <c r="B957" s="209"/>
      <c r="C957" s="209"/>
      <c r="D957" s="209"/>
      <c r="E957" s="209"/>
      <c r="F957" s="210"/>
      <c r="G957" s="220" t="str">
        <f t="shared" si="56"/>
        <v/>
      </c>
      <c r="H957" s="220"/>
      <c r="I957" s="220" t="str">
        <f t="shared" si="57"/>
        <v/>
      </c>
      <c r="J957" s="217" t="str">
        <f t="shared" si="58"/>
        <v/>
      </c>
      <c r="K957" s="218" t="str">
        <f t="shared" si="59"/>
        <v/>
      </c>
    </row>
    <row r="958" spans="1:11" s="206" customFormat="1" ht="19" customHeight="1">
      <c r="A958" s="208"/>
      <c r="B958" s="209"/>
      <c r="C958" s="209"/>
      <c r="D958" s="209"/>
      <c r="E958" s="209"/>
      <c r="F958" s="210"/>
      <c r="G958" s="220" t="str">
        <f t="shared" si="56"/>
        <v/>
      </c>
      <c r="H958" s="220"/>
      <c r="I958" s="220" t="str">
        <f t="shared" si="57"/>
        <v/>
      </c>
      <c r="J958" s="217" t="str">
        <f t="shared" si="58"/>
        <v/>
      </c>
      <c r="K958" s="218" t="str">
        <f t="shared" si="59"/>
        <v/>
      </c>
    </row>
    <row r="959" spans="1:11" s="206" customFormat="1" ht="19" customHeight="1">
      <c r="A959" s="208"/>
      <c r="B959" s="209"/>
      <c r="C959" s="209"/>
      <c r="D959" s="209"/>
      <c r="E959" s="209"/>
      <c r="F959" s="210"/>
      <c r="G959" s="220" t="str">
        <f t="shared" si="56"/>
        <v/>
      </c>
      <c r="H959" s="220"/>
      <c r="I959" s="220" t="str">
        <f t="shared" si="57"/>
        <v/>
      </c>
      <c r="J959" s="217" t="str">
        <f t="shared" si="58"/>
        <v/>
      </c>
      <c r="K959" s="218" t="str">
        <f t="shared" si="59"/>
        <v/>
      </c>
    </row>
    <row r="960" spans="1:11" s="206" customFormat="1" ht="19" customHeight="1">
      <c r="A960" s="208"/>
      <c r="B960" s="209"/>
      <c r="C960" s="209"/>
      <c r="D960" s="209"/>
      <c r="E960" s="209"/>
      <c r="F960" s="210"/>
      <c r="G960" s="220" t="str">
        <f t="shared" si="56"/>
        <v/>
      </c>
      <c r="H960" s="220"/>
      <c r="I960" s="220" t="str">
        <f t="shared" si="57"/>
        <v/>
      </c>
      <c r="J960" s="217" t="str">
        <f t="shared" si="58"/>
        <v/>
      </c>
      <c r="K960" s="218" t="str">
        <f t="shared" si="59"/>
        <v/>
      </c>
    </row>
    <row r="961" spans="1:11" s="206" customFormat="1" ht="19" customHeight="1">
      <c r="A961" s="208"/>
      <c r="B961" s="209"/>
      <c r="C961" s="209"/>
      <c r="D961" s="209"/>
      <c r="E961" s="209"/>
      <c r="F961" s="210"/>
      <c r="G961" s="220" t="str">
        <f t="shared" si="56"/>
        <v/>
      </c>
      <c r="H961" s="220"/>
      <c r="I961" s="220" t="str">
        <f t="shared" si="57"/>
        <v/>
      </c>
      <c r="J961" s="217" t="str">
        <f t="shared" si="58"/>
        <v/>
      </c>
      <c r="K961" s="218" t="str">
        <f t="shared" si="59"/>
        <v/>
      </c>
    </row>
    <row r="962" spans="1:11" s="206" customFormat="1" ht="19" customHeight="1">
      <c r="A962" s="208"/>
      <c r="B962" s="209"/>
      <c r="C962" s="209"/>
      <c r="D962" s="209"/>
      <c r="E962" s="209"/>
      <c r="F962" s="210"/>
      <c r="G962" s="220" t="str">
        <f t="shared" si="56"/>
        <v/>
      </c>
      <c r="H962" s="220"/>
      <c r="I962" s="220" t="str">
        <f t="shared" si="57"/>
        <v/>
      </c>
      <c r="J962" s="217" t="str">
        <f t="shared" si="58"/>
        <v/>
      </c>
      <c r="K962" s="218" t="str">
        <f t="shared" si="59"/>
        <v/>
      </c>
    </row>
    <row r="963" spans="1:11" s="206" customFormat="1" ht="19" customHeight="1">
      <c r="A963" s="208"/>
      <c r="B963" s="209"/>
      <c r="C963" s="209"/>
      <c r="D963" s="209"/>
      <c r="E963" s="209"/>
      <c r="F963" s="210"/>
      <c r="G963" s="220" t="str">
        <f t="shared" si="56"/>
        <v/>
      </c>
      <c r="H963" s="220"/>
      <c r="I963" s="220" t="str">
        <f t="shared" si="57"/>
        <v/>
      </c>
      <c r="J963" s="217" t="str">
        <f t="shared" si="58"/>
        <v/>
      </c>
      <c r="K963" s="218" t="str">
        <f t="shared" si="59"/>
        <v/>
      </c>
    </row>
    <row r="964" spans="1:11" s="206" customFormat="1" ht="19" customHeight="1">
      <c r="A964" s="208"/>
      <c r="B964" s="209"/>
      <c r="C964" s="209"/>
      <c r="D964" s="209"/>
      <c r="E964" s="209"/>
      <c r="F964" s="210"/>
      <c r="G964" s="220" t="str">
        <f t="shared" si="56"/>
        <v/>
      </c>
      <c r="H964" s="220"/>
      <c r="I964" s="220" t="str">
        <f t="shared" si="57"/>
        <v/>
      </c>
      <c r="J964" s="217" t="str">
        <f t="shared" si="58"/>
        <v/>
      </c>
      <c r="K964" s="218" t="str">
        <f t="shared" si="59"/>
        <v/>
      </c>
    </row>
    <row r="965" spans="1:11" s="206" customFormat="1" ht="19" customHeight="1">
      <c r="A965" s="208"/>
      <c r="B965" s="209"/>
      <c r="C965" s="209"/>
      <c r="D965" s="209"/>
      <c r="E965" s="209"/>
      <c r="F965" s="210"/>
      <c r="G965" s="220" t="str">
        <f t="shared" si="56"/>
        <v/>
      </c>
      <c r="H965" s="220"/>
      <c r="I965" s="220" t="str">
        <f t="shared" si="57"/>
        <v/>
      </c>
      <c r="J965" s="217" t="str">
        <f t="shared" si="58"/>
        <v/>
      </c>
      <c r="K965" s="218" t="str">
        <f t="shared" si="59"/>
        <v/>
      </c>
    </row>
    <row r="966" spans="1:11" s="206" customFormat="1" ht="19" customHeight="1">
      <c r="A966" s="208"/>
      <c r="B966" s="209"/>
      <c r="C966" s="209"/>
      <c r="D966" s="209"/>
      <c r="E966" s="209"/>
      <c r="F966" s="210"/>
      <c r="G966" s="220" t="str">
        <f t="shared" si="56"/>
        <v/>
      </c>
      <c r="H966" s="220"/>
      <c r="I966" s="220" t="str">
        <f t="shared" si="57"/>
        <v/>
      </c>
      <c r="J966" s="217" t="str">
        <f t="shared" si="58"/>
        <v/>
      </c>
      <c r="K966" s="218" t="str">
        <f t="shared" si="59"/>
        <v/>
      </c>
    </row>
    <row r="967" spans="1:11" s="206" customFormat="1" ht="19" customHeight="1">
      <c r="A967" s="208"/>
      <c r="B967" s="209"/>
      <c r="C967" s="209"/>
      <c r="D967" s="209"/>
      <c r="E967" s="209"/>
      <c r="F967" s="210"/>
      <c r="G967" s="220" t="str">
        <f t="shared" si="56"/>
        <v/>
      </c>
      <c r="H967" s="220"/>
      <c r="I967" s="220" t="str">
        <f t="shared" si="57"/>
        <v/>
      </c>
      <c r="J967" s="217" t="str">
        <f t="shared" si="58"/>
        <v/>
      </c>
      <c r="K967" s="218" t="str">
        <f t="shared" si="59"/>
        <v/>
      </c>
    </row>
    <row r="968" spans="1:11" s="206" customFormat="1" ht="19" customHeight="1">
      <c r="A968" s="208"/>
      <c r="B968" s="209"/>
      <c r="C968" s="209"/>
      <c r="D968" s="209"/>
      <c r="E968" s="209"/>
      <c r="F968" s="210"/>
      <c r="G968" s="220" t="str">
        <f t="shared" si="56"/>
        <v/>
      </c>
      <c r="H968" s="220"/>
      <c r="I968" s="220" t="str">
        <f t="shared" si="57"/>
        <v/>
      </c>
      <c r="J968" s="217" t="str">
        <f t="shared" si="58"/>
        <v/>
      </c>
      <c r="K968" s="218" t="str">
        <f t="shared" si="59"/>
        <v/>
      </c>
    </row>
    <row r="969" spans="1:11" s="206" customFormat="1" ht="19" customHeight="1">
      <c r="A969" s="208"/>
      <c r="B969" s="209"/>
      <c r="C969" s="209"/>
      <c r="D969" s="209"/>
      <c r="E969" s="209"/>
      <c r="F969" s="210"/>
      <c r="G969" s="220" t="str">
        <f t="shared" si="56"/>
        <v/>
      </c>
      <c r="H969" s="220"/>
      <c r="I969" s="220" t="str">
        <f t="shared" si="57"/>
        <v/>
      </c>
      <c r="J969" s="217" t="str">
        <f t="shared" si="58"/>
        <v/>
      </c>
      <c r="K969" s="218" t="str">
        <f t="shared" si="59"/>
        <v/>
      </c>
    </row>
    <row r="970" spans="1:11" s="206" customFormat="1" ht="19" customHeight="1">
      <c r="A970" s="208"/>
      <c r="B970" s="209"/>
      <c r="C970" s="209"/>
      <c r="D970" s="209"/>
      <c r="E970" s="209"/>
      <c r="F970" s="210"/>
      <c r="G970" s="220" t="str">
        <f t="shared" si="56"/>
        <v/>
      </c>
      <c r="H970" s="220"/>
      <c r="I970" s="220" t="str">
        <f t="shared" si="57"/>
        <v/>
      </c>
      <c r="J970" s="217" t="str">
        <f t="shared" si="58"/>
        <v/>
      </c>
      <c r="K970" s="218" t="str">
        <f t="shared" si="59"/>
        <v/>
      </c>
    </row>
    <row r="971" spans="1:11" s="206" customFormat="1" ht="19" customHeight="1">
      <c r="A971" s="208"/>
      <c r="B971" s="209"/>
      <c r="C971" s="209"/>
      <c r="D971" s="209"/>
      <c r="E971" s="209"/>
      <c r="F971" s="210"/>
      <c r="G971" s="220" t="str">
        <f t="shared" si="56"/>
        <v/>
      </c>
      <c r="H971" s="220"/>
      <c r="I971" s="220" t="str">
        <f t="shared" si="57"/>
        <v/>
      </c>
      <c r="J971" s="217" t="str">
        <f t="shared" si="58"/>
        <v/>
      </c>
      <c r="K971" s="218" t="str">
        <f t="shared" si="59"/>
        <v/>
      </c>
    </row>
    <row r="972" spans="1:11" s="206" customFormat="1" ht="19" customHeight="1">
      <c r="A972" s="208"/>
      <c r="B972" s="209"/>
      <c r="C972" s="209"/>
      <c r="D972" s="209"/>
      <c r="E972" s="209"/>
      <c r="F972" s="210"/>
      <c r="G972" s="220" t="str">
        <f t="shared" ref="G972:G1010" si="60">IF($E972="","",$H972*(1-$B$6))</f>
        <v/>
      </c>
      <c r="H972" s="220"/>
      <c r="I972" s="220" t="str">
        <f t="shared" ref="I972:I1010" si="61">IF($E972="","",$H972*(1+$B$6))</f>
        <v/>
      </c>
      <c r="J972" s="217" t="str">
        <f t="shared" ref="J972:J1010" si="62">IF($E972="","",IF($F972&lt;$G972, "Debajo de banda", IF($F972&gt;$I972, "Encima de banda", "Dentro de banda")))</f>
        <v/>
      </c>
      <c r="K972" s="218" t="str">
        <f t="shared" ref="K972:K1010" si="63">IFERROR(IF($E972="","",$F972/$H972),"")</f>
        <v/>
      </c>
    </row>
    <row r="973" spans="1:11" s="206" customFormat="1" ht="19" customHeight="1">
      <c r="A973" s="208"/>
      <c r="B973" s="209"/>
      <c r="C973" s="209"/>
      <c r="D973" s="209"/>
      <c r="E973" s="209"/>
      <c r="F973" s="210"/>
      <c r="G973" s="220" t="str">
        <f t="shared" si="60"/>
        <v/>
      </c>
      <c r="H973" s="220"/>
      <c r="I973" s="220" t="str">
        <f t="shared" si="61"/>
        <v/>
      </c>
      <c r="J973" s="217" t="str">
        <f t="shared" si="62"/>
        <v/>
      </c>
      <c r="K973" s="218" t="str">
        <f t="shared" si="63"/>
        <v/>
      </c>
    </row>
    <row r="974" spans="1:11" s="206" customFormat="1" ht="19" customHeight="1">
      <c r="A974" s="208"/>
      <c r="B974" s="209"/>
      <c r="C974" s="209"/>
      <c r="D974" s="209"/>
      <c r="E974" s="209"/>
      <c r="F974" s="210"/>
      <c r="G974" s="220" t="str">
        <f t="shared" si="60"/>
        <v/>
      </c>
      <c r="H974" s="220"/>
      <c r="I974" s="220" t="str">
        <f t="shared" si="61"/>
        <v/>
      </c>
      <c r="J974" s="217" t="str">
        <f t="shared" si="62"/>
        <v/>
      </c>
      <c r="K974" s="218" t="str">
        <f t="shared" si="63"/>
        <v/>
      </c>
    </row>
    <row r="975" spans="1:11" s="206" customFormat="1" ht="19" customHeight="1">
      <c r="A975" s="208"/>
      <c r="B975" s="209"/>
      <c r="C975" s="209"/>
      <c r="D975" s="209"/>
      <c r="E975" s="209"/>
      <c r="F975" s="210"/>
      <c r="G975" s="220" t="str">
        <f t="shared" si="60"/>
        <v/>
      </c>
      <c r="H975" s="220"/>
      <c r="I975" s="220" t="str">
        <f t="shared" si="61"/>
        <v/>
      </c>
      <c r="J975" s="217" t="str">
        <f t="shared" si="62"/>
        <v/>
      </c>
      <c r="K975" s="218" t="str">
        <f t="shared" si="63"/>
        <v/>
      </c>
    </row>
    <row r="976" spans="1:11" s="206" customFormat="1" ht="19" customHeight="1">
      <c r="A976" s="208"/>
      <c r="B976" s="209"/>
      <c r="C976" s="209"/>
      <c r="D976" s="209"/>
      <c r="E976" s="209"/>
      <c r="F976" s="210"/>
      <c r="G976" s="220" t="str">
        <f t="shared" si="60"/>
        <v/>
      </c>
      <c r="H976" s="220"/>
      <c r="I976" s="220" t="str">
        <f t="shared" si="61"/>
        <v/>
      </c>
      <c r="J976" s="217" t="str">
        <f t="shared" si="62"/>
        <v/>
      </c>
      <c r="K976" s="218" t="str">
        <f t="shared" si="63"/>
        <v/>
      </c>
    </row>
    <row r="977" spans="1:11" s="206" customFormat="1" ht="19" customHeight="1">
      <c r="A977" s="208"/>
      <c r="B977" s="209"/>
      <c r="C977" s="209"/>
      <c r="D977" s="209"/>
      <c r="E977" s="209"/>
      <c r="F977" s="210"/>
      <c r="G977" s="220" t="str">
        <f t="shared" si="60"/>
        <v/>
      </c>
      <c r="H977" s="220"/>
      <c r="I977" s="220" t="str">
        <f t="shared" si="61"/>
        <v/>
      </c>
      <c r="J977" s="217" t="str">
        <f t="shared" si="62"/>
        <v/>
      </c>
      <c r="K977" s="218" t="str">
        <f t="shared" si="63"/>
        <v/>
      </c>
    </row>
    <row r="978" spans="1:11" s="206" customFormat="1" ht="19" customHeight="1">
      <c r="A978" s="208"/>
      <c r="B978" s="209"/>
      <c r="C978" s="209"/>
      <c r="D978" s="209"/>
      <c r="E978" s="209"/>
      <c r="F978" s="210"/>
      <c r="G978" s="220" t="str">
        <f t="shared" si="60"/>
        <v/>
      </c>
      <c r="H978" s="220"/>
      <c r="I978" s="220" t="str">
        <f t="shared" si="61"/>
        <v/>
      </c>
      <c r="J978" s="217" t="str">
        <f t="shared" si="62"/>
        <v/>
      </c>
      <c r="K978" s="218" t="str">
        <f t="shared" si="63"/>
        <v/>
      </c>
    </row>
    <row r="979" spans="1:11" s="206" customFormat="1" ht="19" customHeight="1">
      <c r="A979" s="208"/>
      <c r="B979" s="209"/>
      <c r="C979" s="209"/>
      <c r="D979" s="209"/>
      <c r="E979" s="209"/>
      <c r="F979" s="210"/>
      <c r="G979" s="220" t="str">
        <f t="shared" si="60"/>
        <v/>
      </c>
      <c r="H979" s="220"/>
      <c r="I979" s="220" t="str">
        <f t="shared" si="61"/>
        <v/>
      </c>
      <c r="J979" s="217" t="str">
        <f t="shared" si="62"/>
        <v/>
      </c>
      <c r="K979" s="218" t="str">
        <f t="shared" si="63"/>
        <v/>
      </c>
    </row>
    <row r="980" spans="1:11" s="206" customFormat="1" ht="19" customHeight="1">
      <c r="A980" s="208"/>
      <c r="B980" s="209"/>
      <c r="C980" s="209"/>
      <c r="D980" s="209"/>
      <c r="E980" s="209"/>
      <c r="F980" s="210"/>
      <c r="G980" s="220" t="str">
        <f t="shared" si="60"/>
        <v/>
      </c>
      <c r="H980" s="220"/>
      <c r="I980" s="220" t="str">
        <f t="shared" si="61"/>
        <v/>
      </c>
      <c r="J980" s="217" t="str">
        <f t="shared" si="62"/>
        <v/>
      </c>
      <c r="K980" s="218" t="str">
        <f t="shared" si="63"/>
        <v/>
      </c>
    </row>
    <row r="981" spans="1:11" s="206" customFormat="1" ht="19" customHeight="1">
      <c r="A981" s="208"/>
      <c r="B981" s="209"/>
      <c r="C981" s="209"/>
      <c r="D981" s="209"/>
      <c r="E981" s="209"/>
      <c r="F981" s="210"/>
      <c r="G981" s="220" t="str">
        <f t="shared" si="60"/>
        <v/>
      </c>
      <c r="H981" s="220"/>
      <c r="I981" s="220" t="str">
        <f t="shared" si="61"/>
        <v/>
      </c>
      <c r="J981" s="217" t="str">
        <f t="shared" si="62"/>
        <v/>
      </c>
      <c r="K981" s="218" t="str">
        <f t="shared" si="63"/>
        <v/>
      </c>
    </row>
    <row r="982" spans="1:11" s="206" customFormat="1" ht="19" customHeight="1">
      <c r="A982" s="208"/>
      <c r="B982" s="209"/>
      <c r="C982" s="209"/>
      <c r="D982" s="209"/>
      <c r="E982" s="209"/>
      <c r="F982" s="210"/>
      <c r="G982" s="220" t="str">
        <f t="shared" si="60"/>
        <v/>
      </c>
      <c r="H982" s="220"/>
      <c r="I982" s="220" t="str">
        <f t="shared" si="61"/>
        <v/>
      </c>
      <c r="J982" s="217" t="str">
        <f t="shared" si="62"/>
        <v/>
      </c>
      <c r="K982" s="218" t="str">
        <f t="shared" si="63"/>
        <v/>
      </c>
    </row>
    <row r="983" spans="1:11" s="206" customFormat="1" ht="19" customHeight="1">
      <c r="A983" s="208"/>
      <c r="B983" s="209"/>
      <c r="C983" s="209"/>
      <c r="D983" s="209"/>
      <c r="E983" s="209"/>
      <c r="F983" s="210"/>
      <c r="G983" s="220" t="str">
        <f t="shared" si="60"/>
        <v/>
      </c>
      <c r="H983" s="220"/>
      <c r="I983" s="220" t="str">
        <f t="shared" si="61"/>
        <v/>
      </c>
      <c r="J983" s="217" t="str">
        <f t="shared" si="62"/>
        <v/>
      </c>
      <c r="K983" s="218" t="str">
        <f t="shared" si="63"/>
        <v/>
      </c>
    </row>
    <row r="984" spans="1:11" s="206" customFormat="1" ht="19" customHeight="1">
      <c r="A984" s="208"/>
      <c r="B984" s="209"/>
      <c r="C984" s="209"/>
      <c r="D984" s="209"/>
      <c r="E984" s="209"/>
      <c r="F984" s="210"/>
      <c r="G984" s="220" t="str">
        <f t="shared" si="60"/>
        <v/>
      </c>
      <c r="H984" s="220"/>
      <c r="I984" s="220" t="str">
        <f t="shared" si="61"/>
        <v/>
      </c>
      <c r="J984" s="217" t="str">
        <f t="shared" si="62"/>
        <v/>
      </c>
      <c r="K984" s="218" t="str">
        <f t="shared" si="63"/>
        <v/>
      </c>
    </row>
    <row r="985" spans="1:11" s="206" customFormat="1" ht="19" customHeight="1">
      <c r="A985" s="208"/>
      <c r="B985" s="209"/>
      <c r="C985" s="209"/>
      <c r="D985" s="209"/>
      <c r="E985" s="209"/>
      <c r="F985" s="210"/>
      <c r="G985" s="220" t="str">
        <f t="shared" si="60"/>
        <v/>
      </c>
      <c r="H985" s="220"/>
      <c r="I985" s="220" t="str">
        <f t="shared" si="61"/>
        <v/>
      </c>
      <c r="J985" s="217" t="str">
        <f t="shared" si="62"/>
        <v/>
      </c>
      <c r="K985" s="218" t="str">
        <f t="shared" si="63"/>
        <v/>
      </c>
    </row>
    <row r="986" spans="1:11" s="206" customFormat="1" ht="19" customHeight="1">
      <c r="A986" s="208"/>
      <c r="B986" s="209"/>
      <c r="C986" s="209"/>
      <c r="D986" s="209"/>
      <c r="E986" s="209"/>
      <c r="F986" s="210"/>
      <c r="G986" s="220" t="str">
        <f t="shared" si="60"/>
        <v/>
      </c>
      <c r="H986" s="220"/>
      <c r="I986" s="220" t="str">
        <f t="shared" si="61"/>
        <v/>
      </c>
      <c r="J986" s="217" t="str">
        <f t="shared" si="62"/>
        <v/>
      </c>
      <c r="K986" s="218" t="str">
        <f t="shared" si="63"/>
        <v/>
      </c>
    </row>
    <row r="987" spans="1:11" s="206" customFormat="1" ht="19" customHeight="1">
      <c r="A987" s="208"/>
      <c r="B987" s="209"/>
      <c r="C987" s="209"/>
      <c r="D987" s="209"/>
      <c r="E987" s="209"/>
      <c r="F987" s="210"/>
      <c r="G987" s="220" t="str">
        <f t="shared" si="60"/>
        <v/>
      </c>
      <c r="H987" s="220"/>
      <c r="I987" s="220" t="str">
        <f t="shared" si="61"/>
        <v/>
      </c>
      <c r="J987" s="217" t="str">
        <f t="shared" si="62"/>
        <v/>
      </c>
      <c r="K987" s="218" t="str">
        <f t="shared" si="63"/>
        <v/>
      </c>
    </row>
    <row r="988" spans="1:11" s="206" customFormat="1" ht="19" customHeight="1">
      <c r="A988" s="208"/>
      <c r="B988" s="209"/>
      <c r="C988" s="209"/>
      <c r="D988" s="209"/>
      <c r="E988" s="209"/>
      <c r="F988" s="210"/>
      <c r="G988" s="220" t="str">
        <f t="shared" si="60"/>
        <v/>
      </c>
      <c r="H988" s="220"/>
      <c r="I988" s="220" t="str">
        <f t="shared" si="61"/>
        <v/>
      </c>
      <c r="J988" s="217" t="str">
        <f t="shared" si="62"/>
        <v/>
      </c>
      <c r="K988" s="218" t="str">
        <f t="shared" si="63"/>
        <v/>
      </c>
    </row>
    <row r="989" spans="1:11" s="206" customFormat="1" ht="19" customHeight="1">
      <c r="A989" s="208"/>
      <c r="B989" s="209"/>
      <c r="C989" s="209"/>
      <c r="D989" s="209"/>
      <c r="E989" s="209"/>
      <c r="F989" s="210"/>
      <c r="G989" s="220" t="str">
        <f t="shared" si="60"/>
        <v/>
      </c>
      <c r="H989" s="220"/>
      <c r="I989" s="220" t="str">
        <f t="shared" si="61"/>
        <v/>
      </c>
      <c r="J989" s="217" t="str">
        <f t="shared" si="62"/>
        <v/>
      </c>
      <c r="K989" s="218" t="str">
        <f t="shared" si="63"/>
        <v/>
      </c>
    </row>
    <row r="990" spans="1:11" s="206" customFormat="1" ht="19" customHeight="1">
      <c r="A990" s="208"/>
      <c r="B990" s="209"/>
      <c r="C990" s="209"/>
      <c r="D990" s="209"/>
      <c r="E990" s="209"/>
      <c r="F990" s="210"/>
      <c r="G990" s="220" t="str">
        <f t="shared" si="60"/>
        <v/>
      </c>
      <c r="H990" s="220"/>
      <c r="I990" s="220" t="str">
        <f t="shared" si="61"/>
        <v/>
      </c>
      <c r="J990" s="217" t="str">
        <f t="shared" si="62"/>
        <v/>
      </c>
      <c r="K990" s="218" t="str">
        <f t="shared" si="63"/>
        <v/>
      </c>
    </row>
    <row r="991" spans="1:11" s="206" customFormat="1" ht="19" customHeight="1">
      <c r="A991" s="208"/>
      <c r="B991" s="209"/>
      <c r="C991" s="209"/>
      <c r="D991" s="209"/>
      <c r="E991" s="209"/>
      <c r="F991" s="210"/>
      <c r="G991" s="220" t="str">
        <f t="shared" si="60"/>
        <v/>
      </c>
      <c r="H991" s="220"/>
      <c r="I991" s="220" t="str">
        <f t="shared" si="61"/>
        <v/>
      </c>
      <c r="J991" s="217" t="str">
        <f t="shared" si="62"/>
        <v/>
      </c>
      <c r="K991" s="218" t="str">
        <f t="shared" si="63"/>
        <v/>
      </c>
    </row>
    <row r="992" spans="1:11" s="206" customFormat="1" ht="19" customHeight="1">
      <c r="A992" s="208"/>
      <c r="B992" s="209"/>
      <c r="C992" s="209"/>
      <c r="D992" s="209"/>
      <c r="E992" s="209"/>
      <c r="F992" s="210"/>
      <c r="G992" s="220" t="str">
        <f t="shared" si="60"/>
        <v/>
      </c>
      <c r="H992" s="220"/>
      <c r="I992" s="220" t="str">
        <f t="shared" si="61"/>
        <v/>
      </c>
      <c r="J992" s="217" t="str">
        <f t="shared" si="62"/>
        <v/>
      </c>
      <c r="K992" s="218" t="str">
        <f t="shared" si="63"/>
        <v/>
      </c>
    </row>
    <row r="993" spans="1:11" s="206" customFormat="1" ht="19" customHeight="1">
      <c r="A993" s="208"/>
      <c r="B993" s="209"/>
      <c r="C993" s="209"/>
      <c r="D993" s="209"/>
      <c r="E993" s="209"/>
      <c r="F993" s="210"/>
      <c r="G993" s="220" t="str">
        <f t="shared" si="60"/>
        <v/>
      </c>
      <c r="H993" s="220"/>
      <c r="I993" s="220" t="str">
        <f t="shared" si="61"/>
        <v/>
      </c>
      <c r="J993" s="217" t="str">
        <f t="shared" si="62"/>
        <v/>
      </c>
      <c r="K993" s="218" t="str">
        <f t="shared" si="63"/>
        <v/>
      </c>
    </row>
    <row r="994" spans="1:11" s="206" customFormat="1" ht="19" customHeight="1">
      <c r="A994" s="208"/>
      <c r="B994" s="209"/>
      <c r="C994" s="209"/>
      <c r="D994" s="209"/>
      <c r="E994" s="209"/>
      <c r="F994" s="210"/>
      <c r="G994" s="220" t="str">
        <f t="shared" si="60"/>
        <v/>
      </c>
      <c r="H994" s="220"/>
      <c r="I994" s="220" t="str">
        <f t="shared" si="61"/>
        <v/>
      </c>
      <c r="J994" s="217" t="str">
        <f t="shared" si="62"/>
        <v/>
      </c>
      <c r="K994" s="218" t="str">
        <f t="shared" si="63"/>
        <v/>
      </c>
    </row>
    <row r="995" spans="1:11" s="206" customFormat="1" ht="19" customHeight="1">
      <c r="A995" s="208"/>
      <c r="B995" s="209"/>
      <c r="C995" s="209"/>
      <c r="D995" s="209"/>
      <c r="E995" s="209"/>
      <c r="F995" s="210"/>
      <c r="G995" s="220" t="str">
        <f t="shared" si="60"/>
        <v/>
      </c>
      <c r="H995" s="220"/>
      <c r="I995" s="220" t="str">
        <f t="shared" si="61"/>
        <v/>
      </c>
      <c r="J995" s="217" t="str">
        <f t="shared" si="62"/>
        <v/>
      </c>
      <c r="K995" s="218" t="str">
        <f t="shared" si="63"/>
        <v/>
      </c>
    </row>
    <row r="996" spans="1:11" s="206" customFormat="1" ht="19" customHeight="1">
      <c r="A996" s="208"/>
      <c r="B996" s="209"/>
      <c r="C996" s="209"/>
      <c r="D996" s="209"/>
      <c r="E996" s="209"/>
      <c r="F996" s="210"/>
      <c r="G996" s="220" t="str">
        <f t="shared" si="60"/>
        <v/>
      </c>
      <c r="H996" s="220"/>
      <c r="I996" s="220" t="str">
        <f t="shared" si="61"/>
        <v/>
      </c>
      <c r="J996" s="217" t="str">
        <f t="shared" si="62"/>
        <v/>
      </c>
      <c r="K996" s="218" t="str">
        <f t="shared" si="63"/>
        <v/>
      </c>
    </row>
    <row r="997" spans="1:11" s="206" customFormat="1" ht="19" customHeight="1">
      <c r="A997" s="208"/>
      <c r="B997" s="209"/>
      <c r="C997" s="209"/>
      <c r="D997" s="209"/>
      <c r="E997" s="209"/>
      <c r="F997" s="210"/>
      <c r="G997" s="220" t="str">
        <f t="shared" si="60"/>
        <v/>
      </c>
      <c r="H997" s="220"/>
      <c r="I997" s="220" t="str">
        <f t="shared" si="61"/>
        <v/>
      </c>
      <c r="J997" s="217" t="str">
        <f t="shared" si="62"/>
        <v/>
      </c>
      <c r="K997" s="218" t="str">
        <f t="shared" si="63"/>
        <v/>
      </c>
    </row>
    <row r="998" spans="1:11" s="206" customFormat="1" ht="19" customHeight="1">
      <c r="A998" s="208"/>
      <c r="B998" s="209"/>
      <c r="C998" s="209"/>
      <c r="D998" s="209"/>
      <c r="E998" s="209"/>
      <c r="F998" s="210"/>
      <c r="G998" s="220" t="str">
        <f t="shared" si="60"/>
        <v/>
      </c>
      <c r="H998" s="220"/>
      <c r="I998" s="220" t="str">
        <f t="shared" si="61"/>
        <v/>
      </c>
      <c r="J998" s="217" t="str">
        <f t="shared" si="62"/>
        <v/>
      </c>
      <c r="K998" s="218" t="str">
        <f t="shared" si="63"/>
        <v/>
      </c>
    </row>
    <row r="999" spans="1:11" s="206" customFormat="1" ht="19" customHeight="1">
      <c r="A999" s="208"/>
      <c r="B999" s="209"/>
      <c r="C999" s="209"/>
      <c r="D999" s="209"/>
      <c r="E999" s="209"/>
      <c r="F999" s="210"/>
      <c r="G999" s="220" t="str">
        <f t="shared" si="60"/>
        <v/>
      </c>
      <c r="H999" s="220"/>
      <c r="I999" s="220" t="str">
        <f t="shared" si="61"/>
        <v/>
      </c>
      <c r="J999" s="217" t="str">
        <f t="shared" si="62"/>
        <v/>
      </c>
      <c r="K999" s="218" t="str">
        <f t="shared" si="63"/>
        <v/>
      </c>
    </row>
    <row r="1000" spans="1:11" s="206" customFormat="1" ht="19" customHeight="1">
      <c r="A1000" s="208"/>
      <c r="B1000" s="209"/>
      <c r="C1000" s="209"/>
      <c r="D1000" s="209"/>
      <c r="E1000" s="209"/>
      <c r="F1000" s="210"/>
      <c r="G1000" s="220" t="str">
        <f t="shared" si="60"/>
        <v/>
      </c>
      <c r="H1000" s="220"/>
      <c r="I1000" s="220" t="str">
        <f t="shared" si="61"/>
        <v/>
      </c>
      <c r="J1000" s="217" t="str">
        <f t="shared" si="62"/>
        <v/>
      </c>
      <c r="K1000" s="218" t="str">
        <f t="shared" si="63"/>
        <v/>
      </c>
    </row>
    <row r="1001" spans="1:11" s="206" customFormat="1" ht="19" customHeight="1">
      <c r="A1001" s="208"/>
      <c r="B1001" s="209"/>
      <c r="C1001" s="209"/>
      <c r="D1001" s="209"/>
      <c r="E1001" s="209"/>
      <c r="F1001" s="210"/>
      <c r="G1001" s="220" t="str">
        <f t="shared" si="60"/>
        <v/>
      </c>
      <c r="H1001" s="220"/>
      <c r="I1001" s="220" t="str">
        <f t="shared" si="61"/>
        <v/>
      </c>
      <c r="J1001" s="217" t="str">
        <f t="shared" si="62"/>
        <v/>
      </c>
      <c r="K1001" s="218" t="str">
        <f t="shared" si="63"/>
        <v/>
      </c>
    </row>
    <row r="1002" spans="1:11" s="206" customFormat="1" ht="19" customHeight="1">
      <c r="A1002" s="208"/>
      <c r="B1002" s="209"/>
      <c r="C1002" s="209"/>
      <c r="D1002" s="209"/>
      <c r="E1002" s="209"/>
      <c r="F1002" s="210"/>
      <c r="G1002" s="220" t="str">
        <f t="shared" si="60"/>
        <v/>
      </c>
      <c r="H1002" s="220"/>
      <c r="I1002" s="220" t="str">
        <f t="shared" si="61"/>
        <v/>
      </c>
      <c r="J1002" s="217" t="str">
        <f t="shared" si="62"/>
        <v/>
      </c>
      <c r="K1002" s="218" t="str">
        <f t="shared" si="63"/>
        <v/>
      </c>
    </row>
    <row r="1003" spans="1:11" s="206" customFormat="1" ht="19" customHeight="1">
      <c r="A1003" s="208"/>
      <c r="B1003" s="209"/>
      <c r="C1003" s="209"/>
      <c r="D1003" s="209"/>
      <c r="E1003" s="209"/>
      <c r="F1003" s="210"/>
      <c r="G1003" s="220" t="str">
        <f t="shared" si="60"/>
        <v/>
      </c>
      <c r="H1003" s="220"/>
      <c r="I1003" s="220" t="str">
        <f t="shared" si="61"/>
        <v/>
      </c>
      <c r="J1003" s="217" t="str">
        <f t="shared" si="62"/>
        <v/>
      </c>
      <c r="K1003" s="218" t="str">
        <f t="shared" si="63"/>
        <v/>
      </c>
    </row>
    <row r="1004" spans="1:11" s="206" customFormat="1" ht="19" customHeight="1">
      <c r="A1004" s="208"/>
      <c r="B1004" s="209"/>
      <c r="C1004" s="209"/>
      <c r="D1004" s="209"/>
      <c r="E1004" s="209"/>
      <c r="F1004" s="210"/>
      <c r="G1004" s="220" t="str">
        <f t="shared" si="60"/>
        <v/>
      </c>
      <c r="H1004" s="220"/>
      <c r="I1004" s="220" t="str">
        <f t="shared" si="61"/>
        <v/>
      </c>
      <c r="J1004" s="217" t="str">
        <f t="shared" si="62"/>
        <v/>
      </c>
      <c r="K1004" s="218" t="str">
        <f t="shared" si="63"/>
        <v/>
      </c>
    </row>
    <row r="1005" spans="1:11" s="206" customFormat="1" ht="19" customHeight="1">
      <c r="A1005" s="208"/>
      <c r="B1005" s="209"/>
      <c r="C1005" s="209"/>
      <c r="D1005" s="209"/>
      <c r="E1005" s="209"/>
      <c r="F1005" s="210"/>
      <c r="G1005" s="220" t="str">
        <f t="shared" si="60"/>
        <v/>
      </c>
      <c r="H1005" s="220"/>
      <c r="I1005" s="220" t="str">
        <f t="shared" si="61"/>
        <v/>
      </c>
      <c r="J1005" s="217" t="str">
        <f t="shared" si="62"/>
        <v/>
      </c>
      <c r="K1005" s="218" t="str">
        <f t="shared" si="63"/>
        <v/>
      </c>
    </row>
    <row r="1006" spans="1:11" s="206" customFormat="1" ht="19" customHeight="1">
      <c r="A1006" s="208"/>
      <c r="B1006" s="209"/>
      <c r="C1006" s="209"/>
      <c r="D1006" s="209"/>
      <c r="E1006" s="209"/>
      <c r="F1006" s="210"/>
      <c r="G1006" s="220" t="str">
        <f t="shared" si="60"/>
        <v/>
      </c>
      <c r="H1006" s="220"/>
      <c r="I1006" s="220" t="str">
        <f t="shared" si="61"/>
        <v/>
      </c>
      <c r="J1006" s="217" t="str">
        <f t="shared" si="62"/>
        <v/>
      </c>
      <c r="K1006" s="218" t="str">
        <f t="shared" si="63"/>
        <v/>
      </c>
    </row>
    <row r="1007" spans="1:11" s="206" customFormat="1" ht="19" customHeight="1">
      <c r="A1007" s="208"/>
      <c r="B1007" s="209"/>
      <c r="C1007" s="209"/>
      <c r="D1007" s="209"/>
      <c r="E1007" s="209"/>
      <c r="F1007" s="210"/>
      <c r="G1007" s="220" t="str">
        <f t="shared" si="60"/>
        <v/>
      </c>
      <c r="H1007" s="220"/>
      <c r="I1007" s="220" t="str">
        <f t="shared" si="61"/>
        <v/>
      </c>
      <c r="J1007" s="217" t="str">
        <f t="shared" si="62"/>
        <v/>
      </c>
      <c r="K1007" s="218" t="str">
        <f t="shared" si="63"/>
        <v/>
      </c>
    </row>
    <row r="1008" spans="1:11" s="206" customFormat="1" ht="19" customHeight="1">
      <c r="A1008" s="208"/>
      <c r="B1008" s="209"/>
      <c r="C1008" s="209"/>
      <c r="D1008" s="209"/>
      <c r="E1008" s="209"/>
      <c r="F1008" s="210"/>
      <c r="G1008" s="220" t="str">
        <f t="shared" si="60"/>
        <v/>
      </c>
      <c r="H1008" s="220"/>
      <c r="I1008" s="220" t="str">
        <f t="shared" si="61"/>
        <v/>
      </c>
      <c r="J1008" s="217" t="str">
        <f t="shared" si="62"/>
        <v/>
      </c>
      <c r="K1008" s="218" t="str">
        <f t="shared" si="63"/>
        <v/>
      </c>
    </row>
    <row r="1009" spans="1:12" s="206" customFormat="1" ht="19" customHeight="1">
      <c r="A1009" s="208"/>
      <c r="B1009" s="209"/>
      <c r="C1009" s="209"/>
      <c r="D1009" s="209"/>
      <c r="E1009" s="209"/>
      <c r="F1009" s="210"/>
      <c r="G1009" s="220" t="str">
        <f t="shared" si="60"/>
        <v/>
      </c>
      <c r="H1009" s="220"/>
      <c r="I1009" s="220" t="str">
        <f t="shared" si="61"/>
        <v/>
      </c>
      <c r="J1009" s="217" t="str">
        <f t="shared" si="62"/>
        <v/>
      </c>
      <c r="K1009" s="218" t="str">
        <f t="shared" si="63"/>
        <v/>
      </c>
    </row>
    <row r="1010" spans="1:12" s="206" customFormat="1" ht="19" customHeight="1">
      <c r="A1010" s="208"/>
      <c r="B1010" s="209"/>
      <c r="C1010" s="209"/>
      <c r="D1010" s="209"/>
      <c r="E1010" s="209"/>
      <c r="F1010" s="210"/>
      <c r="G1010" s="220" t="str">
        <f t="shared" si="60"/>
        <v/>
      </c>
      <c r="H1010" s="220"/>
      <c r="I1010" s="220" t="str">
        <f t="shared" si="61"/>
        <v/>
      </c>
      <c r="J1010" s="217" t="str">
        <f t="shared" si="62"/>
        <v/>
      </c>
      <c r="K1010" s="218" t="str">
        <f t="shared" si="63"/>
        <v/>
      </c>
    </row>
    <row r="1011" spans="1:12">
      <c r="L1011" s="206"/>
    </row>
    <row r="1012" spans="1:12">
      <c r="L1012" s="206"/>
    </row>
    <row r="1013" spans="1:12">
      <c r="L1013" s="206"/>
    </row>
    <row r="1014" spans="1:12">
      <c r="L1014" s="206"/>
    </row>
    <row r="1015" spans="1:12">
      <c r="L1015" s="206"/>
    </row>
    <row r="1016" spans="1:12">
      <c r="L1016" s="206"/>
    </row>
    <row r="1017" spans="1:12">
      <c r="L1017" s="206"/>
    </row>
    <row r="1018" spans="1:12">
      <c r="L1018" s="206"/>
    </row>
    <row r="1019" spans="1:12">
      <c r="L1019" s="206"/>
    </row>
    <row r="1020" spans="1:12">
      <c r="L1020" s="206"/>
    </row>
    <row r="1021" spans="1:12">
      <c r="L1021" s="206"/>
    </row>
    <row r="1022" spans="1:12">
      <c r="L1022" s="206"/>
    </row>
    <row r="1023" spans="1:12">
      <c r="L1023" s="206"/>
    </row>
    <row r="1024" spans="1:12">
      <c r="L1024" s="206"/>
    </row>
    <row r="1025" spans="12:12">
      <c r="L1025" s="206"/>
    </row>
    <row r="1026" spans="12:12">
      <c r="L1026" s="206"/>
    </row>
    <row r="1027" spans="12:12">
      <c r="L1027" s="206"/>
    </row>
    <row r="1028" spans="12:12">
      <c r="L1028" s="206"/>
    </row>
    <row r="1029" spans="12:12">
      <c r="L1029" s="206"/>
    </row>
    <row r="1030" spans="12:12">
      <c r="L1030" s="206"/>
    </row>
    <row r="1031" spans="12:12">
      <c r="L1031" s="206"/>
    </row>
    <row r="1032" spans="12:12">
      <c r="L1032" s="206"/>
    </row>
    <row r="1033" spans="12:12">
      <c r="L1033" s="206"/>
    </row>
    <row r="1034" spans="12:12">
      <c r="L1034" s="206"/>
    </row>
    <row r="1035" spans="12:12">
      <c r="L1035" s="206"/>
    </row>
    <row r="1036" spans="12:12">
      <c r="L1036" s="206"/>
    </row>
    <row r="1037" spans="12:12">
      <c r="L1037" s="206"/>
    </row>
    <row r="1038" spans="12:12">
      <c r="L1038" s="206"/>
    </row>
    <row r="1039" spans="12:12">
      <c r="L1039" s="206"/>
    </row>
    <row r="1040" spans="12:12">
      <c r="L1040" s="206"/>
    </row>
    <row r="1041" spans="12:12">
      <c r="L1041" s="206"/>
    </row>
    <row r="1042" spans="12:12">
      <c r="L1042" s="206"/>
    </row>
    <row r="1043" spans="12:12">
      <c r="L1043" s="206"/>
    </row>
    <row r="1044" spans="12:12">
      <c r="L1044" s="206"/>
    </row>
    <row r="1045" spans="12:12">
      <c r="L1045" s="206"/>
    </row>
    <row r="1046" spans="12:12">
      <c r="L1046" s="206"/>
    </row>
    <row r="1047" spans="12:12">
      <c r="L1047" s="206"/>
    </row>
    <row r="1048" spans="12:12">
      <c r="L1048" s="206"/>
    </row>
    <row r="1049" spans="12:12">
      <c r="L1049" s="206"/>
    </row>
    <row r="1050" spans="12:12">
      <c r="L1050" s="206"/>
    </row>
    <row r="1051" spans="12:12">
      <c r="L1051" s="206"/>
    </row>
    <row r="1052" spans="12:12">
      <c r="L1052" s="206"/>
    </row>
    <row r="1053" spans="12:12">
      <c r="L1053" s="206"/>
    </row>
    <row r="1054" spans="12:12">
      <c r="L1054" s="206"/>
    </row>
    <row r="1055" spans="12:12">
      <c r="L1055" s="206"/>
    </row>
    <row r="1056" spans="12:12">
      <c r="L1056" s="206"/>
    </row>
    <row r="1057" spans="12:12">
      <c r="L1057" s="206"/>
    </row>
    <row r="1058" spans="12:12">
      <c r="L1058" s="206"/>
    </row>
    <row r="1059" spans="12:12">
      <c r="L1059" s="206"/>
    </row>
    <row r="1060" spans="12:12">
      <c r="L1060" s="206"/>
    </row>
    <row r="1061" spans="12:12">
      <c r="L1061" s="206"/>
    </row>
    <row r="1062" spans="12:12">
      <c r="L1062" s="206"/>
    </row>
    <row r="1063" spans="12:12">
      <c r="L1063" s="206"/>
    </row>
    <row r="1064" spans="12:12">
      <c r="L1064" s="206"/>
    </row>
    <row r="1065" spans="12:12">
      <c r="L1065" s="206"/>
    </row>
    <row r="1066" spans="12:12">
      <c r="L1066" s="206"/>
    </row>
    <row r="1067" spans="12:12">
      <c r="L1067" s="206"/>
    </row>
    <row r="1068" spans="12:12">
      <c r="L1068" s="206"/>
    </row>
    <row r="1069" spans="12:12">
      <c r="L1069" s="206"/>
    </row>
    <row r="1070" spans="12:12">
      <c r="L1070" s="206"/>
    </row>
    <row r="1071" spans="12:12">
      <c r="L1071" s="206"/>
    </row>
    <row r="1072" spans="12:12">
      <c r="L1072" s="206"/>
    </row>
    <row r="1073" spans="12:12">
      <c r="L1073" s="206"/>
    </row>
    <row r="1074" spans="12:12">
      <c r="L1074" s="206"/>
    </row>
    <row r="1075" spans="12:12">
      <c r="L1075" s="206"/>
    </row>
    <row r="1076" spans="12:12">
      <c r="L1076" s="206"/>
    </row>
    <row r="1077" spans="12:12">
      <c r="L1077" s="206"/>
    </row>
    <row r="1078" spans="12:12">
      <c r="L1078" s="206"/>
    </row>
    <row r="1079" spans="12:12">
      <c r="L1079" s="206"/>
    </row>
    <row r="1080" spans="12:12">
      <c r="L1080" s="206"/>
    </row>
    <row r="1081" spans="12:12">
      <c r="L1081" s="206"/>
    </row>
    <row r="1082" spans="12:12">
      <c r="L1082" s="206"/>
    </row>
    <row r="1083" spans="12:12">
      <c r="L1083" s="206"/>
    </row>
    <row r="1084" spans="12:12">
      <c r="L1084" s="206"/>
    </row>
    <row r="1085" spans="12:12">
      <c r="L1085" s="206"/>
    </row>
    <row r="1086" spans="12:12">
      <c r="L1086" s="206"/>
    </row>
    <row r="1087" spans="12:12">
      <c r="L1087" s="206"/>
    </row>
    <row r="1088" spans="12:12">
      <c r="L1088" s="206"/>
    </row>
    <row r="1089" spans="12:12">
      <c r="L1089" s="206"/>
    </row>
    <row r="1090" spans="12:12">
      <c r="L1090" s="206"/>
    </row>
    <row r="1091" spans="12:12">
      <c r="L1091" s="206"/>
    </row>
    <row r="1092" spans="12:12">
      <c r="L1092" s="206"/>
    </row>
    <row r="1093" spans="12:12">
      <c r="L1093" s="206"/>
    </row>
    <row r="1094" spans="12:12">
      <c r="L1094" s="206"/>
    </row>
    <row r="1095" spans="12:12">
      <c r="L1095" s="206"/>
    </row>
    <row r="1096" spans="12:12">
      <c r="L1096" s="206"/>
    </row>
    <row r="1097" spans="12:12">
      <c r="L1097" s="206"/>
    </row>
    <row r="1098" spans="12:12">
      <c r="L1098" s="206"/>
    </row>
    <row r="1099" spans="12:12">
      <c r="L1099" s="206"/>
    </row>
    <row r="1100" spans="12:12">
      <c r="L1100" s="206"/>
    </row>
    <row r="1101" spans="12:12">
      <c r="L1101" s="206"/>
    </row>
    <row r="1102" spans="12:12">
      <c r="L1102" s="206"/>
    </row>
    <row r="1103" spans="12:12">
      <c r="L1103" s="206"/>
    </row>
    <row r="1104" spans="12:12">
      <c r="L1104" s="206"/>
    </row>
    <row r="1105" spans="12:12">
      <c r="L1105" s="206"/>
    </row>
    <row r="1106" spans="12:12">
      <c r="L1106" s="206"/>
    </row>
    <row r="1107" spans="12:12">
      <c r="L1107" s="206"/>
    </row>
    <row r="1108" spans="12:12">
      <c r="L1108" s="206"/>
    </row>
    <row r="1109" spans="12:12">
      <c r="L1109" s="206"/>
    </row>
    <row r="1110" spans="12:12">
      <c r="L1110" s="206"/>
    </row>
    <row r="1111" spans="12:12">
      <c r="L1111" s="206"/>
    </row>
    <row r="1112" spans="12:12">
      <c r="L1112" s="206"/>
    </row>
    <row r="1113" spans="12:12">
      <c r="L1113" s="206"/>
    </row>
    <row r="1114" spans="12:12">
      <c r="L1114" s="206"/>
    </row>
    <row r="1115" spans="12:12">
      <c r="L1115" s="206"/>
    </row>
    <row r="1116" spans="12:12">
      <c r="L1116" s="206"/>
    </row>
    <row r="1117" spans="12:12">
      <c r="L1117" s="206"/>
    </row>
    <row r="1118" spans="12:12">
      <c r="L1118" s="206"/>
    </row>
    <row r="1119" spans="12:12">
      <c r="L1119" s="206"/>
    </row>
    <row r="1120" spans="12:12">
      <c r="L1120" s="206"/>
    </row>
    <row r="1121" spans="12:12">
      <c r="L1121" s="206"/>
    </row>
    <row r="1122" spans="12:12">
      <c r="L1122" s="206"/>
    </row>
    <row r="1123" spans="12:12">
      <c r="L1123" s="206"/>
    </row>
    <row r="1124" spans="12:12">
      <c r="L1124" s="206"/>
    </row>
    <row r="1125" spans="12:12">
      <c r="L1125" s="206"/>
    </row>
    <row r="1126" spans="12:12">
      <c r="L1126" s="206"/>
    </row>
    <row r="1127" spans="12:12">
      <c r="L1127" s="206"/>
    </row>
    <row r="1128" spans="12:12">
      <c r="L1128" s="206"/>
    </row>
    <row r="1129" spans="12:12">
      <c r="L1129" s="206"/>
    </row>
    <row r="1130" spans="12:12">
      <c r="L1130" s="206"/>
    </row>
    <row r="1131" spans="12:12">
      <c r="L1131" s="206"/>
    </row>
    <row r="1132" spans="12:12">
      <c r="L1132" s="206"/>
    </row>
    <row r="1133" spans="12:12">
      <c r="L1133" s="206"/>
    </row>
    <row r="1134" spans="12:12">
      <c r="L1134" s="206"/>
    </row>
    <row r="1135" spans="12:12">
      <c r="L1135" s="206"/>
    </row>
    <row r="1136" spans="12:12">
      <c r="L1136" s="206"/>
    </row>
    <row r="1137" spans="12:12">
      <c r="L1137" s="206"/>
    </row>
    <row r="1138" spans="12:12">
      <c r="L1138" s="206"/>
    </row>
    <row r="1139" spans="12:12">
      <c r="L1139" s="206"/>
    </row>
    <row r="1140" spans="12:12">
      <c r="L1140" s="206"/>
    </row>
    <row r="1141" spans="12:12">
      <c r="L1141" s="206"/>
    </row>
    <row r="1142" spans="12:12">
      <c r="L1142" s="206"/>
    </row>
    <row r="1143" spans="12:12">
      <c r="L1143" s="206"/>
    </row>
    <row r="1144" spans="12:12">
      <c r="L1144" s="206"/>
    </row>
    <row r="1145" spans="12:12">
      <c r="L1145" s="206"/>
    </row>
    <row r="1146" spans="12:12">
      <c r="L1146" s="206"/>
    </row>
    <row r="1147" spans="12:12">
      <c r="L1147" s="206"/>
    </row>
    <row r="1148" spans="12:12">
      <c r="L1148" s="206"/>
    </row>
    <row r="1149" spans="12:12">
      <c r="L1149" s="206"/>
    </row>
    <row r="1150" spans="12:12">
      <c r="L1150" s="206"/>
    </row>
    <row r="1151" spans="12:12">
      <c r="L1151" s="206"/>
    </row>
    <row r="1152" spans="12:12">
      <c r="L1152" s="206"/>
    </row>
    <row r="1153" spans="12:12">
      <c r="L1153" s="206"/>
    </row>
    <row r="1154" spans="12:12">
      <c r="L1154" s="206"/>
    </row>
    <row r="1155" spans="12:12">
      <c r="L1155" s="206"/>
    </row>
    <row r="1156" spans="12:12">
      <c r="L1156" s="206"/>
    </row>
    <row r="1157" spans="12:12">
      <c r="L1157" s="206"/>
    </row>
    <row r="1158" spans="12:12">
      <c r="L1158" s="206"/>
    </row>
    <row r="1159" spans="12:12">
      <c r="L1159" s="206"/>
    </row>
    <row r="1160" spans="12:12">
      <c r="L1160" s="206"/>
    </row>
    <row r="1161" spans="12:12">
      <c r="L1161" s="206"/>
    </row>
    <row r="1162" spans="12:12">
      <c r="L1162" s="206"/>
    </row>
    <row r="1163" spans="12:12">
      <c r="L1163" s="206"/>
    </row>
    <row r="1164" spans="12:12">
      <c r="L1164" s="206"/>
    </row>
    <row r="1165" spans="12:12">
      <c r="L1165" s="206"/>
    </row>
    <row r="1166" spans="12:12">
      <c r="L1166" s="206"/>
    </row>
    <row r="1167" spans="12:12">
      <c r="L1167" s="206"/>
    </row>
    <row r="1168" spans="12:12">
      <c r="L1168" s="206"/>
    </row>
    <row r="1169" spans="12:12">
      <c r="L1169" s="206"/>
    </row>
    <row r="1170" spans="12:12">
      <c r="L1170" s="206"/>
    </row>
    <row r="1171" spans="12:12">
      <c r="L1171" s="206"/>
    </row>
    <row r="1172" spans="12:12">
      <c r="L1172" s="206"/>
    </row>
    <row r="1173" spans="12:12">
      <c r="L1173" s="206"/>
    </row>
    <row r="1174" spans="12:12">
      <c r="L1174" s="206"/>
    </row>
    <row r="1175" spans="12:12">
      <c r="L1175" s="206"/>
    </row>
    <row r="1176" spans="12:12">
      <c r="L1176" s="206"/>
    </row>
    <row r="1177" spans="12:12">
      <c r="L1177" s="206"/>
    </row>
    <row r="1178" spans="12:12">
      <c r="L1178" s="206"/>
    </row>
    <row r="1179" spans="12:12">
      <c r="L1179" s="206"/>
    </row>
    <row r="1180" spans="12:12">
      <c r="L1180" s="206"/>
    </row>
    <row r="1181" spans="12:12">
      <c r="L1181" s="206"/>
    </row>
    <row r="1182" spans="12:12">
      <c r="L1182" s="206"/>
    </row>
    <row r="1183" spans="12:12">
      <c r="L1183" s="206"/>
    </row>
    <row r="1184" spans="12:12">
      <c r="L1184" s="206"/>
    </row>
    <row r="1185" spans="12:12">
      <c r="L1185" s="206"/>
    </row>
    <row r="1186" spans="12:12">
      <c r="L1186" s="206"/>
    </row>
    <row r="1187" spans="12:12">
      <c r="L1187" s="206"/>
    </row>
    <row r="1188" spans="12:12">
      <c r="L1188" s="206"/>
    </row>
    <row r="1189" spans="12:12">
      <c r="L1189" s="206"/>
    </row>
    <row r="1190" spans="12:12">
      <c r="L1190" s="206"/>
    </row>
    <row r="1191" spans="12:12">
      <c r="L1191" s="206"/>
    </row>
    <row r="1192" spans="12:12">
      <c r="L1192" s="206"/>
    </row>
    <row r="1193" spans="12:12">
      <c r="L1193" s="206"/>
    </row>
    <row r="1194" spans="12:12">
      <c r="L1194" s="206"/>
    </row>
    <row r="1195" spans="12:12">
      <c r="L1195" s="206"/>
    </row>
    <row r="1196" spans="12:12">
      <c r="L1196" s="206"/>
    </row>
    <row r="1197" spans="12:12">
      <c r="L1197" s="206"/>
    </row>
    <row r="1198" spans="12:12">
      <c r="L1198" s="206"/>
    </row>
    <row r="1199" spans="12:12">
      <c r="L1199" s="206"/>
    </row>
    <row r="1200" spans="12:12">
      <c r="L1200" s="206"/>
    </row>
    <row r="1201" spans="12:12">
      <c r="L1201" s="206"/>
    </row>
    <row r="1202" spans="12:12">
      <c r="L1202" s="206"/>
    </row>
    <row r="1203" spans="12:12">
      <c r="L1203" s="206"/>
    </row>
    <row r="1204" spans="12:12">
      <c r="L1204" s="206"/>
    </row>
    <row r="1205" spans="12:12">
      <c r="L1205" s="206"/>
    </row>
    <row r="1206" spans="12:12">
      <c r="L1206" s="206"/>
    </row>
    <row r="1207" spans="12:12">
      <c r="L1207" s="206"/>
    </row>
    <row r="1208" spans="12:12">
      <c r="L1208" s="206"/>
    </row>
    <row r="1209" spans="12:12">
      <c r="L1209" s="206"/>
    </row>
    <row r="1210" spans="12:12">
      <c r="L1210" s="206"/>
    </row>
    <row r="1211" spans="12:12">
      <c r="L1211" s="206"/>
    </row>
    <row r="1212" spans="12:12">
      <c r="L1212" s="206"/>
    </row>
    <row r="1213" spans="12:12">
      <c r="L1213" s="206"/>
    </row>
    <row r="1214" spans="12:12">
      <c r="L1214" s="206"/>
    </row>
    <row r="1215" spans="12:12">
      <c r="L1215" s="206"/>
    </row>
    <row r="1216" spans="12:12">
      <c r="L1216" s="206"/>
    </row>
    <row r="1217" spans="12:12">
      <c r="L1217" s="206"/>
    </row>
    <row r="1218" spans="12:12">
      <c r="L1218" s="206"/>
    </row>
    <row r="1219" spans="12:12">
      <c r="L1219" s="206"/>
    </row>
    <row r="1220" spans="12:12">
      <c r="L1220" s="206"/>
    </row>
    <row r="1221" spans="12:12">
      <c r="L1221" s="206"/>
    </row>
    <row r="1222" spans="12:12">
      <c r="L1222" s="206"/>
    </row>
    <row r="1223" spans="12:12">
      <c r="L1223" s="206"/>
    </row>
    <row r="1224" spans="12:12">
      <c r="L1224" s="206"/>
    </row>
    <row r="1225" spans="12:12">
      <c r="L1225" s="206"/>
    </row>
    <row r="1226" spans="12:12">
      <c r="L1226" s="206"/>
    </row>
    <row r="1227" spans="12:12">
      <c r="L1227" s="206"/>
    </row>
    <row r="1228" spans="12:12">
      <c r="L1228" s="206"/>
    </row>
    <row r="1229" spans="12:12">
      <c r="L1229" s="206"/>
    </row>
    <row r="1230" spans="12:12">
      <c r="L1230" s="206"/>
    </row>
    <row r="1231" spans="12:12">
      <c r="L1231" s="206"/>
    </row>
    <row r="1232" spans="12:12">
      <c r="L1232" s="206"/>
    </row>
    <row r="1233" spans="12:12">
      <c r="L1233" s="206"/>
    </row>
    <row r="1234" spans="12:12">
      <c r="L1234" s="206"/>
    </row>
    <row r="1235" spans="12:12">
      <c r="L1235" s="206"/>
    </row>
    <row r="1236" spans="12:12">
      <c r="L1236" s="206"/>
    </row>
    <row r="1237" spans="12:12">
      <c r="L1237" s="206"/>
    </row>
    <row r="1238" spans="12:12">
      <c r="L1238" s="206"/>
    </row>
    <row r="1239" spans="12:12">
      <c r="L1239" s="206"/>
    </row>
    <row r="1240" spans="12:12">
      <c r="L1240" s="206"/>
    </row>
    <row r="1241" spans="12:12">
      <c r="L1241" s="206"/>
    </row>
    <row r="1242" spans="12:12">
      <c r="L1242" s="206"/>
    </row>
    <row r="1243" spans="12:12">
      <c r="L1243" s="206"/>
    </row>
    <row r="1244" spans="12:12">
      <c r="L1244" s="206"/>
    </row>
    <row r="1245" spans="12:12">
      <c r="L1245" s="206"/>
    </row>
    <row r="1246" spans="12:12">
      <c r="L1246" s="206"/>
    </row>
    <row r="1247" spans="12:12">
      <c r="L1247" s="206"/>
    </row>
    <row r="1248" spans="12:12">
      <c r="L1248" s="206"/>
    </row>
    <row r="1249" spans="12:12">
      <c r="L1249" s="206"/>
    </row>
    <row r="1250" spans="12:12">
      <c r="L1250" s="206"/>
    </row>
    <row r="1251" spans="12:12">
      <c r="L1251" s="206"/>
    </row>
    <row r="1252" spans="12:12">
      <c r="L1252" s="206"/>
    </row>
    <row r="1253" spans="12:12">
      <c r="L1253" s="206"/>
    </row>
    <row r="1254" spans="12:12">
      <c r="L1254" s="206"/>
    </row>
    <row r="1255" spans="12:12">
      <c r="L1255" s="206"/>
    </row>
    <row r="1256" spans="12:12">
      <c r="L1256" s="206"/>
    </row>
    <row r="1257" spans="12:12">
      <c r="L1257" s="206"/>
    </row>
    <row r="1258" spans="12:12">
      <c r="L1258" s="206"/>
    </row>
    <row r="1259" spans="12:12">
      <c r="L1259" s="206"/>
    </row>
    <row r="1260" spans="12:12">
      <c r="L1260" s="206"/>
    </row>
    <row r="1261" spans="12:12">
      <c r="L1261" s="206"/>
    </row>
    <row r="1262" spans="12:12">
      <c r="L1262" s="206"/>
    </row>
    <row r="1263" spans="12:12">
      <c r="L1263" s="206"/>
    </row>
    <row r="1264" spans="12:12">
      <c r="L1264" s="206"/>
    </row>
    <row r="1265" spans="12:12">
      <c r="L1265" s="206"/>
    </row>
    <row r="1266" spans="12:12">
      <c r="L1266" s="206"/>
    </row>
    <row r="1267" spans="12:12">
      <c r="L1267" s="206"/>
    </row>
    <row r="1268" spans="12:12">
      <c r="L1268" s="206"/>
    </row>
    <row r="1269" spans="12:12">
      <c r="L1269" s="206"/>
    </row>
    <row r="1270" spans="12:12">
      <c r="L1270" s="206"/>
    </row>
    <row r="1271" spans="12:12">
      <c r="L1271" s="206"/>
    </row>
    <row r="1272" spans="12:12">
      <c r="L1272" s="206"/>
    </row>
    <row r="1273" spans="12:12">
      <c r="L1273" s="206"/>
    </row>
    <row r="1274" spans="12:12">
      <c r="L1274" s="206"/>
    </row>
    <row r="1275" spans="12:12">
      <c r="L1275" s="206"/>
    </row>
    <row r="1276" spans="12:12">
      <c r="L1276" s="206"/>
    </row>
    <row r="1277" spans="12:12">
      <c r="L1277" s="206"/>
    </row>
    <row r="1278" spans="12:12">
      <c r="L1278" s="206"/>
    </row>
    <row r="1279" spans="12:12">
      <c r="L1279" s="206"/>
    </row>
    <row r="1280" spans="12:12">
      <c r="L1280" s="206"/>
    </row>
    <row r="1281" spans="12:12">
      <c r="L1281" s="206"/>
    </row>
    <row r="1282" spans="12:12">
      <c r="L1282" s="206"/>
    </row>
    <row r="1283" spans="12:12">
      <c r="L1283" s="206"/>
    </row>
    <row r="1284" spans="12:12">
      <c r="L1284" s="206"/>
    </row>
    <row r="1285" spans="12:12">
      <c r="L1285" s="206"/>
    </row>
    <row r="1286" spans="12:12">
      <c r="L1286" s="206"/>
    </row>
    <row r="1287" spans="12:12">
      <c r="L1287" s="206"/>
    </row>
    <row r="1288" spans="12:12">
      <c r="L1288" s="206"/>
    </row>
    <row r="1289" spans="12:12">
      <c r="L1289" s="206"/>
    </row>
    <row r="1290" spans="12:12">
      <c r="L1290" s="206"/>
    </row>
    <row r="1291" spans="12:12">
      <c r="L1291" s="206"/>
    </row>
    <row r="1292" spans="12:12">
      <c r="L1292" s="206"/>
    </row>
    <row r="1293" spans="12:12">
      <c r="L1293" s="206"/>
    </row>
    <row r="1294" spans="12:12">
      <c r="L1294" s="206"/>
    </row>
    <row r="1295" spans="12:12">
      <c r="L1295" s="206"/>
    </row>
    <row r="1296" spans="12:12">
      <c r="L1296" s="206"/>
    </row>
    <row r="1297" spans="12:12">
      <c r="L1297" s="206"/>
    </row>
    <row r="1298" spans="12:12">
      <c r="L1298" s="206"/>
    </row>
    <row r="1299" spans="12:12">
      <c r="L1299" s="206"/>
    </row>
    <row r="1300" spans="12:12">
      <c r="L1300" s="206"/>
    </row>
    <row r="1301" spans="12:12">
      <c r="L1301" s="206"/>
    </row>
    <row r="1302" spans="12:12">
      <c r="L1302" s="206"/>
    </row>
    <row r="1303" spans="12:12">
      <c r="L1303" s="206"/>
    </row>
    <row r="1304" spans="12:12">
      <c r="L1304" s="206"/>
    </row>
    <row r="1305" spans="12:12">
      <c r="L1305" s="206"/>
    </row>
    <row r="1306" spans="12:12">
      <c r="L1306" s="206"/>
    </row>
    <row r="1307" spans="12:12">
      <c r="L1307" s="206"/>
    </row>
    <row r="1308" spans="12:12">
      <c r="L1308" s="206"/>
    </row>
    <row r="1309" spans="12:12">
      <c r="L1309" s="206"/>
    </row>
    <row r="1310" spans="12:12">
      <c r="L1310" s="206"/>
    </row>
    <row r="1311" spans="12:12">
      <c r="L1311" s="206"/>
    </row>
    <row r="1312" spans="12:12">
      <c r="L1312" s="206"/>
    </row>
    <row r="1313" spans="12:12">
      <c r="L1313" s="206"/>
    </row>
    <row r="1314" spans="12:12">
      <c r="L1314" s="206"/>
    </row>
    <row r="1315" spans="12:12">
      <c r="L1315" s="206"/>
    </row>
    <row r="1316" spans="12:12">
      <c r="L1316" s="206"/>
    </row>
    <row r="1317" spans="12:12">
      <c r="L1317" s="206"/>
    </row>
    <row r="1318" spans="12:12">
      <c r="L1318" s="206"/>
    </row>
    <row r="1319" spans="12:12">
      <c r="L1319" s="206"/>
    </row>
    <row r="1320" spans="12:12">
      <c r="L1320" s="206"/>
    </row>
    <row r="1321" spans="12:12">
      <c r="L1321" s="206"/>
    </row>
    <row r="1322" spans="12:12">
      <c r="L1322" s="206"/>
    </row>
    <row r="1323" spans="12:12">
      <c r="L1323" s="206"/>
    </row>
    <row r="1324" spans="12:12">
      <c r="L1324" s="206"/>
    </row>
    <row r="1325" spans="12:12">
      <c r="L1325" s="206"/>
    </row>
    <row r="1326" spans="12:12">
      <c r="L1326" s="206"/>
    </row>
    <row r="1327" spans="12:12">
      <c r="L1327" s="206"/>
    </row>
    <row r="1328" spans="12:12">
      <c r="L1328" s="206"/>
    </row>
    <row r="1329" spans="12:12">
      <c r="L1329" s="206"/>
    </row>
    <row r="1330" spans="12:12">
      <c r="L1330" s="206"/>
    </row>
    <row r="1331" spans="12:12">
      <c r="L1331" s="206"/>
    </row>
    <row r="1332" spans="12:12">
      <c r="L1332" s="206"/>
    </row>
    <row r="1333" spans="12:12">
      <c r="L1333" s="206"/>
    </row>
    <row r="1334" spans="12:12">
      <c r="L1334" s="206"/>
    </row>
    <row r="1335" spans="12:12">
      <c r="L1335" s="206"/>
    </row>
    <row r="1336" spans="12:12">
      <c r="L1336" s="206"/>
    </row>
    <row r="1337" spans="12:12">
      <c r="L1337" s="206"/>
    </row>
    <row r="1338" spans="12:12">
      <c r="L1338" s="206"/>
    </row>
    <row r="1339" spans="12:12">
      <c r="L1339" s="206"/>
    </row>
    <row r="1340" spans="12:12">
      <c r="L1340" s="206"/>
    </row>
    <row r="1341" spans="12:12">
      <c r="L1341" s="206"/>
    </row>
    <row r="1342" spans="12:12">
      <c r="L1342" s="206"/>
    </row>
    <row r="1343" spans="12:12">
      <c r="L1343" s="206"/>
    </row>
    <row r="1344" spans="12:12">
      <c r="L1344" s="206"/>
    </row>
    <row r="1345" spans="12:12">
      <c r="L1345" s="206"/>
    </row>
    <row r="1346" spans="12:12">
      <c r="L1346" s="206"/>
    </row>
    <row r="1347" spans="12:12">
      <c r="L1347" s="206"/>
    </row>
    <row r="1348" spans="12:12">
      <c r="L1348" s="206"/>
    </row>
    <row r="1349" spans="12:12">
      <c r="L1349" s="206"/>
    </row>
    <row r="1350" spans="12:12">
      <c r="L1350" s="206"/>
    </row>
    <row r="1351" spans="12:12">
      <c r="L1351" s="206"/>
    </row>
    <row r="1352" spans="12:12">
      <c r="L1352" s="206"/>
    </row>
    <row r="1353" spans="12:12">
      <c r="L1353" s="206"/>
    </row>
    <row r="1354" spans="12:12">
      <c r="L1354" s="206"/>
    </row>
    <row r="1355" spans="12:12">
      <c r="L1355" s="206"/>
    </row>
    <row r="1356" spans="12:12">
      <c r="L1356" s="206"/>
    </row>
    <row r="1357" spans="12:12">
      <c r="L1357" s="206"/>
    </row>
    <row r="1358" spans="12:12">
      <c r="L1358" s="206"/>
    </row>
    <row r="1359" spans="12:12">
      <c r="L1359" s="206"/>
    </row>
    <row r="1360" spans="12:12">
      <c r="L1360" s="206"/>
    </row>
    <row r="1361" spans="12:12">
      <c r="L1361" s="206"/>
    </row>
    <row r="1362" spans="12:12">
      <c r="L1362" s="206"/>
    </row>
    <row r="1363" spans="12:12">
      <c r="L1363" s="206"/>
    </row>
    <row r="1364" spans="12:12">
      <c r="L1364" s="206"/>
    </row>
    <row r="1365" spans="12:12">
      <c r="L1365" s="206"/>
    </row>
    <row r="1366" spans="12:12">
      <c r="L1366" s="206"/>
    </row>
    <row r="1367" spans="12:12">
      <c r="L1367" s="206"/>
    </row>
    <row r="1368" spans="12:12">
      <c r="L1368" s="206"/>
    </row>
    <row r="1369" spans="12:12">
      <c r="L1369" s="206"/>
    </row>
    <row r="1370" spans="12:12">
      <c r="L1370" s="206"/>
    </row>
    <row r="1371" spans="12:12">
      <c r="L1371" s="206"/>
    </row>
    <row r="1372" spans="12:12">
      <c r="L1372" s="206"/>
    </row>
    <row r="1373" spans="12:12">
      <c r="L1373" s="206"/>
    </row>
    <row r="1374" spans="12:12">
      <c r="L1374" s="206"/>
    </row>
    <row r="1375" spans="12:12">
      <c r="L1375" s="206"/>
    </row>
    <row r="1376" spans="12:12">
      <c r="L1376" s="206"/>
    </row>
    <row r="1377" spans="12:12">
      <c r="L1377" s="206"/>
    </row>
    <row r="1378" spans="12:12">
      <c r="L1378" s="206"/>
    </row>
    <row r="1379" spans="12:12">
      <c r="L1379" s="206"/>
    </row>
    <row r="1380" spans="12:12">
      <c r="L1380" s="206"/>
    </row>
    <row r="1381" spans="12:12">
      <c r="L1381" s="206"/>
    </row>
    <row r="1382" spans="12:12">
      <c r="L1382" s="206"/>
    </row>
    <row r="1383" spans="12:12">
      <c r="L1383" s="206"/>
    </row>
    <row r="1384" spans="12:12">
      <c r="L1384" s="206"/>
    </row>
    <row r="1385" spans="12:12">
      <c r="L1385" s="206"/>
    </row>
    <row r="1386" spans="12:12">
      <c r="L1386" s="206"/>
    </row>
    <row r="1387" spans="12:12">
      <c r="L1387" s="206"/>
    </row>
    <row r="1388" spans="12:12">
      <c r="L1388" s="206"/>
    </row>
    <row r="1389" spans="12:12">
      <c r="L1389" s="206"/>
    </row>
    <row r="1390" spans="12:12">
      <c r="L1390" s="206"/>
    </row>
    <row r="1391" spans="12:12">
      <c r="L1391" s="206"/>
    </row>
    <row r="1392" spans="12:12">
      <c r="L1392" s="206"/>
    </row>
    <row r="1393" spans="12:12">
      <c r="L1393" s="206"/>
    </row>
    <row r="1394" spans="12:12">
      <c r="L1394" s="206"/>
    </row>
    <row r="1395" spans="12:12">
      <c r="L1395" s="206"/>
    </row>
    <row r="1396" spans="12:12">
      <c r="L1396" s="206"/>
    </row>
    <row r="1397" spans="12:12">
      <c r="L1397" s="206"/>
    </row>
    <row r="1398" spans="12:12">
      <c r="L1398" s="206"/>
    </row>
    <row r="1399" spans="12:12">
      <c r="L1399" s="206"/>
    </row>
    <row r="1400" spans="12:12">
      <c r="L1400" s="206"/>
    </row>
    <row r="1401" spans="12:12">
      <c r="L1401" s="206"/>
    </row>
    <row r="1402" spans="12:12">
      <c r="L1402" s="206"/>
    </row>
    <row r="1403" spans="12:12">
      <c r="L1403" s="206"/>
    </row>
    <row r="1404" spans="12:12">
      <c r="L1404" s="206"/>
    </row>
    <row r="1405" spans="12:12">
      <c r="L1405" s="206"/>
    </row>
    <row r="1406" spans="12:12">
      <c r="L1406" s="206"/>
    </row>
    <row r="1407" spans="12:12">
      <c r="L1407" s="206"/>
    </row>
    <row r="1408" spans="12:12">
      <c r="L1408" s="206"/>
    </row>
    <row r="1409" spans="12:12">
      <c r="L1409" s="206"/>
    </row>
    <row r="1410" spans="12:12">
      <c r="L1410" s="206"/>
    </row>
    <row r="1411" spans="12:12">
      <c r="L1411" s="206"/>
    </row>
    <row r="1412" spans="12:12">
      <c r="L1412" s="206"/>
    </row>
    <row r="1413" spans="12:12">
      <c r="L1413" s="206"/>
    </row>
    <row r="1414" spans="12:12">
      <c r="L1414" s="206"/>
    </row>
    <row r="1415" spans="12:12">
      <c r="L1415" s="206"/>
    </row>
    <row r="1416" spans="12:12">
      <c r="L1416" s="206"/>
    </row>
    <row r="1417" spans="12:12">
      <c r="L1417" s="206"/>
    </row>
    <row r="1418" spans="12:12">
      <c r="L1418" s="206"/>
    </row>
    <row r="1419" spans="12:12">
      <c r="L1419" s="206"/>
    </row>
    <row r="1420" spans="12:12">
      <c r="L1420" s="206"/>
    </row>
    <row r="1421" spans="12:12">
      <c r="L1421" s="206"/>
    </row>
    <row r="1422" spans="12:12">
      <c r="L1422" s="206"/>
    </row>
    <row r="1423" spans="12:12">
      <c r="L1423" s="206"/>
    </row>
    <row r="1424" spans="12:12">
      <c r="L1424" s="206"/>
    </row>
    <row r="1425" spans="12:12">
      <c r="L1425" s="206"/>
    </row>
    <row r="1426" spans="12:12">
      <c r="L1426" s="206"/>
    </row>
    <row r="1427" spans="12:12">
      <c r="L1427" s="206"/>
    </row>
    <row r="1428" spans="12:12">
      <c r="L1428" s="206"/>
    </row>
    <row r="1429" spans="12:12">
      <c r="L1429" s="206"/>
    </row>
    <row r="1430" spans="12:12">
      <c r="L1430" s="206"/>
    </row>
    <row r="1431" spans="12:12">
      <c r="L1431" s="206"/>
    </row>
    <row r="1432" spans="12:12">
      <c r="L1432" s="206"/>
    </row>
    <row r="1433" spans="12:12">
      <c r="L1433" s="206"/>
    </row>
    <row r="1434" spans="12:12">
      <c r="L1434" s="206"/>
    </row>
    <row r="1435" spans="12:12">
      <c r="L1435" s="206"/>
    </row>
    <row r="1436" spans="12:12">
      <c r="L1436" s="206"/>
    </row>
    <row r="1437" spans="12:12">
      <c r="L1437" s="206"/>
    </row>
    <row r="1438" spans="12:12">
      <c r="L1438" s="206"/>
    </row>
    <row r="1439" spans="12:12">
      <c r="L1439" s="206"/>
    </row>
    <row r="1440" spans="12:12">
      <c r="L1440" s="206"/>
    </row>
    <row r="1441" spans="12:12">
      <c r="L1441" s="206"/>
    </row>
    <row r="1442" spans="12:12">
      <c r="L1442" s="206"/>
    </row>
    <row r="1443" spans="12:12">
      <c r="L1443" s="206"/>
    </row>
    <row r="1444" spans="12:12">
      <c r="L1444" s="206"/>
    </row>
    <row r="1445" spans="12:12">
      <c r="L1445" s="206"/>
    </row>
    <row r="1446" spans="12:12">
      <c r="L1446" s="206"/>
    </row>
    <row r="1447" spans="12:12">
      <c r="L1447" s="206"/>
    </row>
    <row r="1448" spans="12:12">
      <c r="L1448" s="206"/>
    </row>
    <row r="1449" spans="12:12">
      <c r="L1449" s="206"/>
    </row>
    <row r="1450" spans="12:12">
      <c r="L1450" s="206"/>
    </row>
    <row r="1451" spans="12:12">
      <c r="L1451" s="206"/>
    </row>
    <row r="1452" spans="12:12">
      <c r="L1452" s="206"/>
    </row>
    <row r="1453" spans="12:12">
      <c r="L1453" s="206"/>
    </row>
    <row r="1454" spans="12:12">
      <c r="L1454" s="206"/>
    </row>
    <row r="1455" spans="12:12">
      <c r="L1455" s="206"/>
    </row>
    <row r="1456" spans="12:12">
      <c r="L1456" s="206"/>
    </row>
    <row r="1457" spans="12:12">
      <c r="L1457" s="206"/>
    </row>
    <row r="1458" spans="12:12">
      <c r="L1458" s="206"/>
    </row>
    <row r="1459" spans="12:12">
      <c r="L1459" s="206"/>
    </row>
    <row r="1460" spans="12:12">
      <c r="L1460" s="206"/>
    </row>
    <row r="1461" spans="12:12">
      <c r="L1461" s="206"/>
    </row>
    <row r="1462" spans="12:12">
      <c r="L1462" s="206"/>
    </row>
    <row r="1463" spans="12:12">
      <c r="L1463" s="206"/>
    </row>
    <row r="1464" spans="12:12">
      <c r="L1464" s="206"/>
    </row>
    <row r="1465" spans="12:12">
      <c r="L1465" s="206"/>
    </row>
    <row r="1466" spans="12:12">
      <c r="L1466" s="206"/>
    </row>
    <row r="1467" spans="12:12">
      <c r="L1467" s="206"/>
    </row>
    <row r="1468" spans="12:12">
      <c r="L1468" s="206"/>
    </row>
    <row r="1469" spans="12:12">
      <c r="L1469" s="206"/>
    </row>
    <row r="1470" spans="12:12">
      <c r="L1470" s="206"/>
    </row>
    <row r="1471" spans="12:12">
      <c r="L1471" s="206"/>
    </row>
    <row r="1472" spans="12:12">
      <c r="L1472" s="206"/>
    </row>
    <row r="1473" spans="12:12">
      <c r="L1473" s="206"/>
    </row>
    <row r="1474" spans="12:12">
      <c r="L1474" s="206"/>
    </row>
    <row r="1475" spans="12:12">
      <c r="L1475" s="206"/>
    </row>
    <row r="1476" spans="12:12">
      <c r="L1476" s="206"/>
    </row>
    <row r="1477" spans="12:12">
      <c r="L1477" s="206"/>
    </row>
    <row r="1478" spans="12:12">
      <c r="L1478" s="206"/>
    </row>
    <row r="1479" spans="12:12">
      <c r="L1479" s="206"/>
    </row>
    <row r="1480" spans="12:12">
      <c r="L1480" s="206"/>
    </row>
    <row r="1481" spans="12:12">
      <c r="L1481" s="206"/>
    </row>
    <row r="1482" spans="12:12">
      <c r="L1482" s="206"/>
    </row>
    <row r="1483" spans="12:12">
      <c r="L1483" s="206"/>
    </row>
    <row r="1484" spans="12:12">
      <c r="L1484" s="206"/>
    </row>
    <row r="1485" spans="12:12">
      <c r="L1485" s="206"/>
    </row>
    <row r="1486" spans="12:12">
      <c r="L1486" s="206"/>
    </row>
    <row r="1487" spans="12:12">
      <c r="L1487" s="206"/>
    </row>
    <row r="1488" spans="12:12">
      <c r="L1488" s="206"/>
    </row>
    <row r="1489" spans="12:12">
      <c r="L1489" s="206"/>
    </row>
    <row r="1490" spans="12:12">
      <c r="L1490" s="206"/>
    </row>
    <row r="1491" spans="12:12">
      <c r="L1491" s="206"/>
    </row>
    <row r="1492" spans="12:12">
      <c r="L1492" s="206"/>
    </row>
    <row r="1493" spans="12:12">
      <c r="L1493" s="206"/>
    </row>
    <row r="1494" spans="12:12">
      <c r="L1494" s="206"/>
    </row>
    <row r="1495" spans="12:12">
      <c r="L1495" s="206"/>
    </row>
    <row r="1496" spans="12:12">
      <c r="L1496" s="206"/>
    </row>
    <row r="1497" spans="12:12">
      <c r="L1497" s="206"/>
    </row>
    <row r="1498" spans="12:12">
      <c r="L1498" s="206"/>
    </row>
    <row r="1499" spans="12:12">
      <c r="L1499" s="206"/>
    </row>
    <row r="1500" spans="12:12">
      <c r="L1500" s="206"/>
    </row>
    <row r="1501" spans="12:12">
      <c r="L1501" s="206"/>
    </row>
    <row r="1502" spans="12:12">
      <c r="L1502" s="206"/>
    </row>
    <row r="1503" spans="12:12">
      <c r="L1503" s="206"/>
    </row>
    <row r="1504" spans="12:12">
      <c r="L1504" s="206"/>
    </row>
    <row r="1505" spans="12:12">
      <c r="L1505" s="206"/>
    </row>
    <row r="1506" spans="12:12">
      <c r="L1506" s="206"/>
    </row>
    <row r="1507" spans="12:12">
      <c r="L1507" s="206"/>
    </row>
    <row r="1508" spans="12:12">
      <c r="L1508" s="206"/>
    </row>
    <row r="1509" spans="12:12">
      <c r="L1509" s="206"/>
    </row>
    <row r="1510" spans="12:12">
      <c r="L1510" s="206"/>
    </row>
    <row r="1511" spans="12:12">
      <c r="L1511" s="206"/>
    </row>
    <row r="1512" spans="12:12">
      <c r="L1512" s="206"/>
    </row>
    <row r="1513" spans="12:12">
      <c r="L1513" s="206"/>
    </row>
    <row r="1514" spans="12:12">
      <c r="L1514" s="206"/>
    </row>
    <row r="1515" spans="12:12">
      <c r="L1515" s="206"/>
    </row>
    <row r="1516" spans="12:12">
      <c r="L1516" s="206"/>
    </row>
    <row r="1517" spans="12:12">
      <c r="L1517" s="206"/>
    </row>
    <row r="1518" spans="12:12">
      <c r="L1518" s="206"/>
    </row>
    <row r="1519" spans="12:12">
      <c r="L1519" s="206"/>
    </row>
    <row r="1520" spans="12:12">
      <c r="L1520" s="206"/>
    </row>
    <row r="1521" spans="12:12">
      <c r="L1521" s="206"/>
    </row>
    <row r="1522" spans="12:12">
      <c r="L1522" s="206"/>
    </row>
    <row r="1523" spans="12:12">
      <c r="L1523" s="206"/>
    </row>
    <row r="1524" spans="12:12">
      <c r="L1524" s="206"/>
    </row>
    <row r="1525" spans="12:12">
      <c r="L1525" s="206"/>
    </row>
    <row r="1526" spans="12:12">
      <c r="L1526" s="206"/>
    </row>
    <row r="1527" spans="12:12">
      <c r="L1527" s="206"/>
    </row>
    <row r="1528" spans="12:12">
      <c r="L1528" s="206"/>
    </row>
    <row r="1529" spans="12:12">
      <c r="L1529" s="206"/>
    </row>
    <row r="1530" spans="12:12">
      <c r="L1530" s="206"/>
    </row>
    <row r="1531" spans="12:12">
      <c r="L1531" s="206"/>
    </row>
    <row r="1532" spans="12:12">
      <c r="L1532" s="206"/>
    </row>
    <row r="1533" spans="12:12">
      <c r="L1533" s="206"/>
    </row>
    <row r="1534" spans="12:12">
      <c r="L1534" s="206"/>
    </row>
    <row r="1535" spans="12:12">
      <c r="L1535" s="206"/>
    </row>
    <row r="1536" spans="12:12">
      <c r="L1536" s="206"/>
    </row>
    <row r="1537" spans="12:12">
      <c r="L1537" s="206"/>
    </row>
    <row r="1538" spans="12:12">
      <c r="L1538" s="206"/>
    </row>
    <row r="1539" spans="12:12">
      <c r="L1539" s="206"/>
    </row>
    <row r="1540" spans="12:12">
      <c r="L1540" s="206"/>
    </row>
    <row r="1541" spans="12:12">
      <c r="L1541" s="206"/>
    </row>
    <row r="1542" spans="12:12">
      <c r="L1542" s="206"/>
    </row>
    <row r="1543" spans="12:12">
      <c r="L1543" s="206"/>
    </row>
    <row r="1544" spans="12:12">
      <c r="L1544" s="206"/>
    </row>
    <row r="1545" spans="12:12">
      <c r="L1545" s="206"/>
    </row>
    <row r="1546" spans="12:12">
      <c r="L1546" s="206"/>
    </row>
    <row r="1547" spans="12:12">
      <c r="L1547" s="206"/>
    </row>
    <row r="1548" spans="12:12">
      <c r="L1548" s="206"/>
    </row>
    <row r="1549" spans="12:12">
      <c r="L1549" s="206"/>
    </row>
    <row r="1550" spans="12:12">
      <c r="L1550" s="206"/>
    </row>
    <row r="1551" spans="12:12">
      <c r="L1551" s="206"/>
    </row>
    <row r="1552" spans="12:12">
      <c r="L1552" s="206"/>
    </row>
    <row r="1553" spans="12:12">
      <c r="L1553" s="206"/>
    </row>
    <row r="1554" spans="12:12">
      <c r="L1554" s="206"/>
    </row>
    <row r="1555" spans="12:12">
      <c r="L1555" s="206"/>
    </row>
    <row r="1556" spans="12:12">
      <c r="L1556" s="206"/>
    </row>
    <row r="1557" spans="12:12">
      <c r="L1557" s="206"/>
    </row>
    <row r="1558" spans="12:12">
      <c r="L1558" s="206"/>
    </row>
    <row r="1559" spans="12:12">
      <c r="L1559" s="206"/>
    </row>
    <row r="1560" spans="12:12">
      <c r="L1560" s="206"/>
    </row>
    <row r="1561" spans="12:12">
      <c r="L1561" s="206"/>
    </row>
    <row r="1562" spans="12:12">
      <c r="L1562" s="206"/>
    </row>
    <row r="1563" spans="12:12">
      <c r="L1563" s="206"/>
    </row>
    <row r="1564" spans="12:12">
      <c r="L1564" s="206"/>
    </row>
    <row r="1565" spans="12:12">
      <c r="L1565" s="206"/>
    </row>
    <row r="1566" spans="12:12">
      <c r="L1566" s="206"/>
    </row>
    <row r="1567" spans="12:12">
      <c r="L1567" s="206"/>
    </row>
    <row r="1568" spans="12:12">
      <c r="L1568" s="206"/>
    </row>
    <row r="1569" spans="12:12">
      <c r="L1569" s="206"/>
    </row>
    <row r="1570" spans="12:12">
      <c r="L1570" s="206"/>
    </row>
    <row r="1571" spans="12:12">
      <c r="L1571" s="206"/>
    </row>
    <row r="1572" spans="12:12">
      <c r="L1572" s="206"/>
    </row>
    <row r="1573" spans="12:12">
      <c r="L1573" s="206"/>
    </row>
    <row r="1574" spans="12:12">
      <c r="L1574" s="206"/>
    </row>
    <row r="1575" spans="12:12">
      <c r="L1575" s="206"/>
    </row>
    <row r="1576" spans="12:12">
      <c r="L1576" s="206"/>
    </row>
    <row r="1577" spans="12:12">
      <c r="L1577" s="206"/>
    </row>
    <row r="1578" spans="12:12">
      <c r="L1578" s="206"/>
    </row>
    <row r="1579" spans="12:12">
      <c r="L1579" s="206"/>
    </row>
    <row r="1580" spans="12:12">
      <c r="L1580" s="206"/>
    </row>
    <row r="1581" spans="12:12">
      <c r="L1581" s="206"/>
    </row>
    <row r="1582" spans="12:12">
      <c r="L1582" s="206"/>
    </row>
    <row r="1583" spans="12:12">
      <c r="L1583" s="206"/>
    </row>
    <row r="1584" spans="12:12">
      <c r="L1584" s="206"/>
    </row>
    <row r="1585" spans="12:12">
      <c r="L1585" s="206"/>
    </row>
    <row r="1586" spans="12:12">
      <c r="L1586" s="206"/>
    </row>
    <row r="1587" spans="12:12">
      <c r="L1587" s="206"/>
    </row>
    <row r="1588" spans="12:12">
      <c r="L1588" s="206"/>
    </row>
    <row r="1589" spans="12:12">
      <c r="L1589" s="206"/>
    </row>
    <row r="1590" spans="12:12">
      <c r="L1590" s="206"/>
    </row>
    <row r="1591" spans="12:12">
      <c r="L1591" s="206"/>
    </row>
    <row r="1592" spans="12:12">
      <c r="L1592" s="206"/>
    </row>
    <row r="1593" spans="12:12">
      <c r="L1593" s="206"/>
    </row>
    <row r="1594" spans="12:12">
      <c r="L1594" s="206"/>
    </row>
    <row r="1595" spans="12:12">
      <c r="L1595" s="206"/>
    </row>
    <row r="1596" spans="12:12">
      <c r="L1596" s="206"/>
    </row>
    <row r="1597" spans="12:12">
      <c r="L1597" s="206"/>
    </row>
    <row r="1598" spans="12:12">
      <c r="L1598" s="206"/>
    </row>
    <row r="1599" spans="12:12">
      <c r="L1599" s="206"/>
    </row>
    <row r="1600" spans="12:12">
      <c r="L1600" s="206"/>
    </row>
    <row r="1601" spans="12:12">
      <c r="L1601" s="206"/>
    </row>
    <row r="1602" spans="12:12">
      <c r="L1602" s="206"/>
    </row>
    <row r="1603" spans="12:12">
      <c r="L1603" s="206"/>
    </row>
    <row r="1604" spans="12:12">
      <c r="L1604" s="206"/>
    </row>
    <row r="1605" spans="12:12">
      <c r="L1605" s="206"/>
    </row>
    <row r="1606" spans="12:12">
      <c r="L1606" s="206"/>
    </row>
    <row r="1607" spans="12:12">
      <c r="L1607" s="206"/>
    </row>
    <row r="1608" spans="12:12">
      <c r="L1608" s="206"/>
    </row>
    <row r="1609" spans="12:12">
      <c r="L1609" s="206"/>
    </row>
    <row r="1610" spans="12:12">
      <c r="L1610" s="206"/>
    </row>
    <row r="1611" spans="12:12">
      <c r="L1611" s="206"/>
    </row>
  </sheetData>
  <sheetProtection formatCells="0" formatColumns="0" formatRows="0" autoFilter="0" pivotTables="0"/>
  <autoFilter ref="A10:K160" xr:uid="{71D5FCE5-813B-E445-AB66-11A145D40CD9}"/>
  <mergeCells count="10">
    <mergeCell ref="A4:B4"/>
    <mergeCell ref="G8:I9"/>
    <mergeCell ref="J8:J10"/>
    <mergeCell ref="K9:K10"/>
    <mergeCell ref="F8:F10"/>
    <mergeCell ref="A8:A10"/>
    <mergeCell ref="B8:B10"/>
    <mergeCell ref="C8:C10"/>
    <mergeCell ref="D8:D10"/>
    <mergeCell ref="E8:E10"/>
  </mergeCells>
  <phoneticPr fontId="16" type="noConversion"/>
  <conditionalFormatting sqref="F11:F1010">
    <cfRule type="expression" dxfId="25" priority="14">
      <formula>$B$5="Total Compensación con PL Anualizado ($)"</formula>
    </cfRule>
    <cfRule type="expression" dxfId="24" priority="15" stopIfTrue="1">
      <formula>$B$5="Pago Fijo en MD Mensual ($)"</formula>
    </cfRule>
    <cfRule type="expression" dxfId="23" priority="16" stopIfTrue="1">
      <formula>$B$5="Total Remuneración en MD Mensual ($)"</formula>
    </cfRule>
    <cfRule type="expression" dxfId="22" priority="17">
      <formula>$B$5="Total Compensación sin PL Mensual ($)"</formula>
    </cfRule>
    <cfRule type="expression" dxfId="21" priority="18" stopIfTrue="1">
      <formula>$B$5="Total Compensación con PL Mensual ($)"</formula>
    </cfRule>
  </conditionalFormatting>
  <conditionalFormatting sqref="J11:J1010">
    <cfRule type="expression" dxfId="20" priority="2" stopIfTrue="1">
      <formula>$J11="Encima de banda"</formula>
    </cfRule>
    <cfRule type="expression" dxfId="19" priority="3" stopIfTrue="1">
      <formula>$J11="Debajo de banda"</formula>
    </cfRule>
    <cfRule type="expression" dxfId="18" priority="4" stopIfTrue="1">
      <formula>$J11="Dentro de Banda"</formula>
    </cfRule>
  </conditionalFormatting>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2AEF05B-2B19-624F-8E90-CD2388401343}">
          <x14:formula1>
            <xm:f>'Data Empresa'!$B$13:$B$162</xm:f>
          </x14:formula1>
          <xm:sqref>B51:B1010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7BB0-94C2-F74C-B1FA-8DF40C7DD0F8}">
  <sheetPr codeName="Hoja16"/>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62</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t="s">
        <v>75</v>
      </c>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0"/>
  <dimension ref="A1:V1019"/>
  <sheetViews>
    <sheetView showGridLines="0" zoomScale="90" zoomScaleNormal="90" workbookViewId="0"/>
  </sheetViews>
  <sheetFormatPr baseColWidth="10" defaultColWidth="10.83203125" defaultRowHeight="14"/>
  <cols>
    <col min="1" max="2" width="39.6640625" style="36" customWidth="1"/>
    <col min="3" max="4" width="55.83203125" style="36" customWidth="1"/>
    <col min="5" max="5" width="12.33203125" style="36" bestFit="1" customWidth="1"/>
    <col min="6" max="6" width="20.83203125" style="36" customWidth="1"/>
    <col min="7" max="7" width="14.83203125" style="68" customWidth="1"/>
    <col min="8" max="8" width="6.83203125" style="148" customWidth="1"/>
    <col min="9" max="9" width="14.1640625" style="68" customWidth="1"/>
    <col min="10" max="10" width="14.83203125" style="68" customWidth="1"/>
    <col min="11" max="11" width="6.83203125" style="148" customWidth="1"/>
    <col min="12" max="12" width="14.1640625" style="68" customWidth="1"/>
    <col min="13" max="13" width="14.83203125" style="68" customWidth="1"/>
    <col min="14" max="14" width="6.83203125" style="154" customWidth="1"/>
    <col min="15" max="15" width="14.1640625" style="72" customWidth="1"/>
    <col min="16" max="16" width="14.83203125" style="68" customWidth="1"/>
    <col min="17" max="17" width="6.83203125" style="154" customWidth="1"/>
    <col min="18" max="18" width="14.1640625" style="72" customWidth="1"/>
    <col min="19" max="19" width="14.83203125" style="68" customWidth="1"/>
    <col min="20" max="20" width="6.83203125" style="154" customWidth="1"/>
    <col min="21" max="21" width="14.1640625" style="72" customWidth="1"/>
    <col min="22" max="16384" width="10.83203125" style="36"/>
  </cols>
  <sheetData>
    <row r="1" spans="1:21" ht="80" customHeight="1">
      <c r="I1" s="110"/>
      <c r="J1" s="110"/>
      <c r="K1" s="151"/>
      <c r="L1" s="111"/>
      <c r="M1" s="111"/>
      <c r="N1" s="149"/>
      <c r="O1" s="371"/>
      <c r="P1" s="371"/>
    </row>
    <row r="2" spans="1:21" ht="40" customHeight="1">
      <c r="C2" s="87"/>
      <c r="D2" s="87"/>
      <c r="E2" s="87"/>
      <c r="F2" s="87"/>
      <c r="G2" s="87"/>
      <c r="H2" s="149"/>
      <c r="I2" s="112"/>
      <c r="J2" s="112"/>
      <c r="K2" s="152"/>
      <c r="L2" s="112"/>
      <c r="M2" s="112"/>
    </row>
    <row r="3" spans="1:21" ht="20" customHeight="1">
      <c r="C3" s="87"/>
      <c r="D3" s="87"/>
      <c r="E3" s="87"/>
      <c r="F3" s="87"/>
      <c r="G3" s="87"/>
      <c r="H3" s="149"/>
      <c r="I3" s="113"/>
      <c r="J3" s="113"/>
      <c r="K3" s="153"/>
      <c r="L3" s="113"/>
      <c r="M3" s="113"/>
    </row>
    <row r="4" spans="1:21" ht="16" customHeight="1">
      <c r="A4" s="354" t="s">
        <v>86</v>
      </c>
      <c r="B4" s="354"/>
      <c r="C4" s="115"/>
      <c r="D4" s="98"/>
      <c r="E4" s="98"/>
      <c r="F4" s="98"/>
      <c r="G4" s="98"/>
      <c r="H4" s="150"/>
      <c r="I4" s="98"/>
      <c r="J4" s="98"/>
      <c r="K4" s="150"/>
      <c r="L4" s="98"/>
      <c r="M4" s="98"/>
      <c r="N4" s="150"/>
      <c r="O4" s="98"/>
      <c r="P4" s="98"/>
      <c r="Q4" s="150"/>
      <c r="R4" s="98"/>
    </row>
    <row r="5" spans="1:21" s="69" customFormat="1" ht="18" customHeight="1">
      <c r="A5" s="86" t="s">
        <v>295</v>
      </c>
      <c r="B5" s="100" t="inlineStr">
        <is>
          <t xml:space="preserve">Total Efectivo Mensual ($)</t>
        </is>
      </c>
      <c r="D5" s="190"/>
      <c r="E5" s="190"/>
      <c r="F5" s="190"/>
      <c r="G5" s="190"/>
      <c r="H5" s="190"/>
      <c r="I5" s="190"/>
      <c r="J5" s="190"/>
      <c r="K5" s="190"/>
      <c r="L5" s="190"/>
      <c r="M5" s="190"/>
      <c r="N5" s="190"/>
      <c r="O5" s="190"/>
      <c r="P5" s="190"/>
      <c r="Q5" s="190"/>
      <c r="R5" s="190"/>
      <c r="S5" s="190"/>
      <c r="T5" s="190"/>
      <c r="U5" s="190"/>
    </row>
    <row r="6" spans="1:21" s="69" customFormat="1" ht="20" customHeight="1">
      <c r="B6" s="87"/>
      <c r="C6" s="102"/>
      <c r="D6" s="191"/>
      <c r="E6" s="191"/>
      <c r="F6" s="191"/>
      <c r="G6" s="191"/>
      <c r="H6" s="191"/>
      <c r="I6" s="191"/>
      <c r="J6" s="191"/>
      <c r="K6" s="191"/>
      <c r="L6" s="191"/>
      <c r="M6" s="191"/>
      <c r="N6" s="191"/>
      <c r="O6" s="191"/>
      <c r="P6" s="191"/>
      <c r="Q6" s="191"/>
      <c r="R6" s="191"/>
      <c r="S6" s="191"/>
      <c r="T6" s="191"/>
      <c r="U6" s="191"/>
    </row>
    <row r="7" spans="1:21" s="188" customFormat="1" ht="16" customHeight="1">
      <c r="A7" s="344" t="s">
        <v>128</v>
      </c>
      <c r="B7" s="344" t="s">
        <v>127</v>
      </c>
      <c r="C7" s="344" t="s">
        <v>289</v>
      </c>
      <c r="D7" s="344" t="s">
        <v>129</v>
      </c>
      <c r="E7" s="349" t="s">
        <v>88</v>
      </c>
      <c r="F7" s="349" t="inlineStr">
        <is>
          <t xml:space="preserve">TEM / TEMz / CIM / PCTA</t>
        </is>
      </c>
      <c r="G7" s="372" t="s">
        <v>67</v>
      </c>
      <c r="H7" s="372"/>
      <c r="I7" s="372"/>
      <c r="J7" s="372"/>
      <c r="K7" s="372"/>
      <c r="L7" s="372"/>
      <c r="M7" s="372"/>
      <c r="N7" s="372"/>
      <c r="O7" s="372"/>
      <c r="P7" s="372"/>
      <c r="Q7" s="372"/>
      <c r="R7" s="372"/>
      <c r="S7" s="372"/>
      <c r="T7" s="372"/>
      <c r="U7" s="372"/>
    </row>
    <row r="8" spans="1:21" s="188" customFormat="1" ht="16" customHeight="1">
      <c r="A8" s="345"/>
      <c r="B8" s="345"/>
      <c r="C8" s="345"/>
      <c r="D8" s="345"/>
      <c r="E8" s="349"/>
      <c r="F8" s="349"/>
      <c r="G8" s="366" t="s">
        <v>68</v>
      </c>
      <c r="H8" s="366"/>
      <c r="I8" s="366"/>
      <c r="J8" s="366" t="s">
        <v>69</v>
      </c>
      <c r="K8" s="366"/>
      <c r="L8" s="366"/>
      <c r="M8" s="366" t="s">
        <v>70</v>
      </c>
      <c r="N8" s="366"/>
      <c r="O8" s="366"/>
      <c r="P8" s="366" t="s">
        <v>71</v>
      </c>
      <c r="Q8" s="366"/>
      <c r="R8" s="366"/>
      <c r="S8" s="366" t="s">
        <v>72</v>
      </c>
      <c r="T8" s="366"/>
      <c r="U8" s="366"/>
    </row>
    <row r="9" spans="1:21" s="188" customFormat="1" ht="16" customHeight="1">
      <c r="A9" s="345"/>
      <c r="B9" s="345"/>
      <c r="C9" s="345"/>
      <c r="D9" s="345"/>
      <c r="E9" s="349"/>
      <c r="F9" s="349"/>
      <c r="G9" s="369" t="s">
        <v>87</v>
      </c>
      <c r="H9" s="367" t="s">
        <v>90</v>
      </c>
      <c r="I9" s="367"/>
      <c r="J9" s="369" t="s">
        <v>87</v>
      </c>
      <c r="K9" s="367" t="s">
        <v>90</v>
      </c>
      <c r="L9" s="367"/>
      <c r="M9" s="369" t="s">
        <v>87</v>
      </c>
      <c r="N9" s="367" t="s">
        <v>90</v>
      </c>
      <c r="O9" s="367"/>
      <c r="P9" s="369" t="s">
        <v>87</v>
      </c>
      <c r="Q9" s="367" t="s">
        <v>90</v>
      </c>
      <c r="R9" s="367"/>
      <c r="S9" s="369" t="s">
        <v>87</v>
      </c>
      <c r="T9" s="367" t="s">
        <v>90</v>
      </c>
      <c r="U9" s="367"/>
    </row>
    <row r="10" spans="1:21" s="188" customFormat="1" ht="17" customHeight="1" thickBot="1">
      <c r="A10" s="346"/>
      <c r="B10" s="346"/>
      <c r="C10" s="346"/>
      <c r="D10" s="346"/>
      <c r="E10" s="350"/>
      <c r="F10" s="350"/>
      <c r="G10" s="370"/>
      <c r="H10" s="368" t="s">
        <v>89</v>
      </c>
      <c r="I10" s="368"/>
      <c r="J10" s="370"/>
      <c r="K10" s="368" t="s">
        <v>89</v>
      </c>
      <c r="L10" s="368"/>
      <c r="M10" s="370"/>
      <c r="N10" s="368" t="s">
        <v>89</v>
      </c>
      <c r="O10" s="368"/>
      <c r="P10" s="370"/>
      <c r="Q10" s="368" t="s">
        <v>89</v>
      </c>
      <c r="R10" s="368"/>
      <c r="S10" s="370"/>
      <c r="T10" s="368" t="s">
        <v>89</v>
      </c>
      <c r="U10" s="368"/>
    </row>
    <row r="11" spans="1:21" s="227" customFormat="1" ht="19" customHeight="1" thickTop="1">
      <c r="A11" s="223"/>
      <c r="B11" s="224"/>
      <c r="C11" s="224"/>
      <c r="D11" s="224"/>
      <c r="E11" s="224"/>
      <c r="F11" s="225"/>
      <c r="G11" s="230">
        <f>IFERROR(IF($E11="","",VLOOKUP($E11,'Data Mercado'!$A$7:$F$24,2,0)),"ND")</f>
      </c>
      <c r="H11" s="226" t="str">
        <f>IFERROR(IF($E11="","",IF($G11&gt;$F11,($F11/$G11)-1,"")),"")</f>
      </c>
      <c r="I11" s="225" t="str">
        <f>IF(AND($F11&lt;&gt;"",$G11&lt;&gt;""),IF($H11="","",$G11-$F11),"")</f>
        <v/>
      </c>
      <c r="J11" s="230">
        <f>IFERROR(IF($E11="","",VLOOKUP($E11,'Data Mercado'!$A$7:$F$24,3,0)),"ND")</f>
      </c>
      <c r="K11" s="226" t="str">
        <f>IFERROR(IF($E11="","",IF($J11&gt;$F11,($F11/$J11)-1,"")),"")</f>
      </c>
      <c r="L11" s="225" t="str">
        <f>IF(AND($F11&lt;&gt;"",$J11&lt;&gt;""),IF($K11="","",$J11-$F11),"")</f>
        <v/>
      </c>
      <c r="M11" s="230">
        <f>IFERROR(IF($E11="","",VLOOKUP($E11,'Data Mercado'!$A$7:$F$24,4,0)),"ND")</f>
      </c>
      <c r="N11" s="226" t="str">
        <f>IFERROR(IF($E11="","",IF($M11&gt;$F11,($F11/$M11)-1,"")),"")</f>
      </c>
      <c r="O11" s="225" t="str">
        <f>IF(AND($F11&lt;&gt;"",$M11&lt;&gt;""),IF($N11="","",$M11-$F11),"")</f>
        <v/>
      </c>
      <c r="P11" s="230">
        <f>IFERROR(IF($E11="","",VLOOKUP($E11,'Data Mercado'!$A$7:$F$24,5,0)),"ND")</f>
      </c>
      <c r="Q11" s="226" t="str">
        <f>IFERROR(IF($E11="","",IF($P11&gt;$F11,($F11/$P11)-1,"")),"")</f>
      </c>
      <c r="R11" s="225" t="str">
        <f>IF(AND($F11&lt;&gt;"",$P11&lt;&gt;""),IF($Q11="","",$P11-$F11),"")</f>
        <v/>
      </c>
      <c r="S11" s="230">
        <f>IFERROR(IF($E11="","",VLOOKUP($E11,'Data Mercado'!$A$7:$F$24,6,0)),"ND")</f>
      </c>
      <c r="T11" s="226" t="str">
        <f>IFERROR(IF($E11="","",IF($S11&gt;$F11,($F11/$S11)-1,"")),"")</f>
      </c>
      <c r="U11" s="225" t="str">
        <f>IF(AND($F11&lt;&gt;"",$S11&lt;&gt;""),IF($T11="","",$S11-$F11),"")</f>
        <v/>
      </c>
    </row>
    <row r="12" spans="1:21" s="227" customFormat="1" ht="19" customHeight="1">
      <c r="A12" s="228"/>
      <c r="B12" s="183"/>
      <c r="C12" s="183"/>
      <c r="D12" s="183"/>
      <c r="E12" s="183"/>
      <c r="F12" s="229"/>
      <c r="G12" s="230">
        <f>IFERROR(IF($E12="","",VLOOKUP($E12,'Data Mercado'!$A$7:$F$24,2,0)),"ND")</f>
      </c>
      <c r="H12" s="226" t="str">
        <f t="shared" si="0"/>
        <v/>
      </c>
      <c r="I12" s="225" t="str">
        <f t="shared" ref="I12:I75" si="5">IF(AND($F12&lt;&gt;"",$G12&lt;&gt;""),IF($H12="","",$G12-$F12),"")</f>
        <v/>
      </c>
      <c r="J12" s="230">
        <f>IFERROR(IF($E12="","",VLOOKUP($E12,'Data Mercado'!$A$7:$F$24,3,0)),"ND")</f>
      </c>
      <c r="K12" s="226" t="str">
        <f t="shared" si="1"/>
        <v/>
      </c>
      <c r="L12" s="225" t="str">
        <f t="shared" ref="L12:L75" si="6">IF(AND($F12&lt;&gt;"",$J12&lt;&gt;""),IF($K12="","",$J12-$F12),"")</f>
        <v/>
      </c>
      <c r="M12" s="230">
        <f>IFERROR(IF($E12="","",VLOOKUP($E12,'Data Mercado'!$A$7:$F$24,4,0)),"ND")</f>
      </c>
      <c r="N12" s="226" t="str">
        <f t="shared" si="2"/>
        <v/>
      </c>
      <c r="O12" s="225" t="str">
        <f t="shared" ref="O12:O75" si="7">IF(AND($F12&lt;&gt;"",$M12&lt;&gt;""),IF($N12="","",$M12-$F12),"")</f>
        <v/>
      </c>
      <c r="P12" s="230">
        <f>IFERROR(IF($E12="","",VLOOKUP($E12,'Data Mercado'!$A$7:$F$24,5,0)),"ND")</f>
      </c>
      <c r="Q12" s="226" t="str">
        <f t="shared" si="3"/>
        <v/>
      </c>
      <c r="R12" s="225" t="str">
        <f t="shared" ref="R12:R75" si="8">IF(AND($F12&lt;&gt;"",$P12&lt;&gt;""),IF($Q12="","",$P12-$F12),"")</f>
        <v/>
      </c>
      <c r="S12" s="230">
        <f>IFERROR(IF($E12="","",VLOOKUP($E12,'Data Mercado'!$A$7:$F$24,6,0)),"ND")</f>
      </c>
      <c r="T12" s="226" t="str">
        <f t="shared" si="4"/>
        <v/>
      </c>
      <c r="U12" s="225" t="str">
        <f t="shared" ref="U12:U75" si="9">IF(AND($F12&lt;&gt;"",$S12&lt;&gt;""),IF($T12="","",$S12-$F12),"")</f>
        <v/>
      </c>
    </row>
    <row r="13" spans="1:21" s="227" customFormat="1" ht="19" customHeight="1">
      <c r="A13" s="228"/>
      <c r="B13" s="183"/>
      <c r="C13" s="183"/>
      <c r="D13" s="183"/>
      <c r="E13" s="183"/>
      <c r="F13" s="229"/>
      <c r="G13" s="230">
        <f>IFERROR(IF($E13="","",VLOOKUP($E13,'Data Mercado'!$A$7:$F$24,2,0)),"ND")</f>
      </c>
      <c r="H13" s="226" t="str">
        <f t="shared" si="0"/>
        <v/>
      </c>
      <c r="I13" s="225" t="str">
        <f t="shared" si="5"/>
        <v/>
      </c>
      <c r="J13" s="230">
        <f>IFERROR(IF($E13="","",VLOOKUP($E13,'Data Mercado'!$A$7:$F$24,3,0)),"ND")</f>
      </c>
      <c r="K13" s="226" t="str">
        <f t="shared" si="1"/>
        <v/>
      </c>
      <c r="L13" s="225" t="str">
        <f t="shared" si="6"/>
        <v/>
      </c>
      <c r="M13" s="230">
        <f>IFERROR(IF($E13="","",VLOOKUP($E13,'Data Mercado'!$A$7:$F$24,4,0)),"ND")</f>
      </c>
      <c r="N13" s="226" t="str">
        <f t="shared" si="2"/>
        <v/>
      </c>
      <c r="O13" s="225" t="str">
        <f t="shared" si="7"/>
        <v/>
      </c>
      <c r="P13" s="230">
        <f>IFERROR(IF($E13="","",VLOOKUP($E13,'Data Mercado'!$A$7:$F$24,5,0)),"ND")</f>
      </c>
      <c r="Q13" s="226" t="str">
        <f t="shared" si="3"/>
        <v/>
      </c>
      <c r="R13" s="225" t="str">
        <f t="shared" si="8"/>
        <v/>
      </c>
      <c r="S13" s="230">
        <f>IFERROR(IF($E13="","",VLOOKUP($E13,'Data Mercado'!$A$7:$F$24,6,0)),"ND")</f>
      </c>
      <c r="T13" s="226" t="str">
        <f t="shared" si="4"/>
        <v/>
      </c>
      <c r="U13" s="225" t="str">
        <f t="shared" si="9"/>
        <v/>
      </c>
    </row>
    <row r="14" spans="1:21" s="227" customFormat="1" ht="19" customHeight="1">
      <c r="A14" s="228"/>
      <c r="B14" s="183"/>
      <c r="C14" s="183"/>
      <c r="D14" s="183"/>
      <c r="E14" s="183"/>
      <c r="F14" s="229"/>
      <c r="G14" s="230">
        <f>IFERROR(IF($E14="","",VLOOKUP($E14,'Data Mercado'!$A$7:$F$24,2,0)),"ND")</f>
      </c>
      <c r="H14" s="226">
        <f t="shared" si="0"/>
        <v>-0.20303216553984837</v>
      </c>
      <c r="I14" s="225">
        <f t="shared" si="5"/>
        <v>991</v>
      </c>
      <c r="J14" s="230">
        <f>IFERROR(IF($E14="","",VLOOKUP($E14,'Data Mercado'!$A$7:$F$24,3,0)),"ND")</f>
      </c>
      <c r="K14" s="226" t="str">
        <f t="shared" si="1"/>
        <v/>
      </c>
      <c r="L14" s="225" t="str">
        <f t="shared" si="6"/>
        <v/>
      </c>
      <c r="M14" s="230">
        <f>IFERROR(IF($E14="","",VLOOKUP($E14,'Data Mercado'!$A$7:$F$24,4,0)),"ND")</f>
      </c>
      <c r="N14" s="226" t="str">
        <f t="shared" si="2"/>
        <v/>
      </c>
      <c r="O14" s="225" t="str">
        <f t="shared" si="7"/>
        <v/>
      </c>
      <c r="P14" s="230">
        <f>IFERROR(IF($E14="","",VLOOKUP($E14,'Data Mercado'!$A$7:$F$24,5,0)),"ND")</f>
      </c>
      <c r="Q14" s="226" t="str">
        <f t="shared" si="3"/>
        <v/>
      </c>
      <c r="R14" s="225" t="str">
        <f t="shared" si="8"/>
        <v/>
      </c>
      <c r="S14" s="230">
        <f>IFERROR(IF($E14="","",VLOOKUP($E14,'Data Mercado'!$A$7:$F$24,6,0)),"ND")</f>
      </c>
      <c r="T14" s="226" t="str">
        <f t="shared" si="4"/>
        <v/>
      </c>
      <c r="U14" s="225" t="str">
        <f t="shared" si="9"/>
        <v/>
      </c>
    </row>
    <row r="15" spans="1:21" s="227" customFormat="1" ht="19" customHeight="1">
      <c r="A15" s="228"/>
      <c r="B15" s="183"/>
      <c r="C15" s="183"/>
      <c r="D15" s="183"/>
      <c r="E15" s="183"/>
      <c r="F15" s="229"/>
      <c r="G15" s="230">
        <f>IFERROR(IF($E15="","",VLOOKUP($E15,'Data Mercado'!$A$7:$F$24,2,0)),"ND")</f>
      </c>
      <c r="H15" s="226">
        <f t="shared" si="0"/>
        <v>-0.48012232415902145</v>
      </c>
      <c r="I15" s="225">
        <f t="shared" si="5"/>
        <v>1570</v>
      </c>
      <c r="J15" s="230">
        <f>IFERROR(IF($E15="","",VLOOKUP($E15,'Data Mercado'!$A$7:$F$24,3,0)),"ND")</f>
      </c>
      <c r="K15" s="226">
        <f t="shared" si="1"/>
        <v>-0.31836407377706499</v>
      </c>
      <c r="L15" s="225">
        <f t="shared" si="6"/>
        <v>794</v>
      </c>
      <c r="M15" s="230">
        <f>IFERROR(IF($E15="","",VLOOKUP($E15,'Data Mercado'!$A$7:$F$24,4,0)),"ND")</f>
      </c>
      <c r="N15" s="226">
        <f t="shared" si="2"/>
        <v>-7.7090119435396343E-2</v>
      </c>
      <c r="O15" s="225">
        <f t="shared" si="7"/>
        <v>142</v>
      </c>
      <c r="P15" s="230">
        <f>IFERROR(IF($E15="","",VLOOKUP($E15,'Data Mercado'!$A$7:$F$24,5,0)),"ND")</f>
      </c>
      <c r="Q15" s="226" t="str">
        <f t="shared" si="3"/>
        <v/>
      </c>
      <c r="R15" s="225" t="str">
        <f t="shared" si="8"/>
        <v/>
      </c>
      <c r="S15" s="230">
        <f>IFERROR(IF($E15="","",VLOOKUP($E15,'Data Mercado'!$A$7:$F$24,6,0)),"ND")</f>
      </c>
      <c r="T15" s="226" t="str">
        <f t="shared" si="4"/>
        <v/>
      </c>
      <c r="U15" s="225" t="str">
        <f t="shared" si="9"/>
        <v/>
      </c>
    </row>
    <row r="16" spans="1:21" s="227" customFormat="1" ht="19" customHeight="1">
      <c r="A16" s="228"/>
      <c r="B16" s="183"/>
      <c r="C16" s="183"/>
      <c r="D16" s="183"/>
      <c r="E16" s="183"/>
      <c r="F16" s="229"/>
      <c r="G16" s="230">
        <f>IFERROR(IF($E16="","",VLOOKUP($E16,'Data Mercado'!$A$7:$F$24,2,0)),"ND")</f>
      </c>
      <c r="H16" s="226">
        <f t="shared" si="0"/>
        <v>-0.35724962630792223</v>
      </c>
      <c r="I16" s="225">
        <f t="shared" si="5"/>
        <v>956</v>
      </c>
      <c r="J16" s="230">
        <f>IFERROR(IF($E16="","",VLOOKUP($E16,'Data Mercado'!$A$7:$F$24,3,0)),"ND")</f>
      </c>
      <c r="K16" s="226">
        <f t="shared" si="1"/>
        <v>-0.16383082158483231</v>
      </c>
      <c r="L16" s="225">
        <f t="shared" si="6"/>
        <v>337</v>
      </c>
      <c r="M16" s="230">
        <f>IFERROR(IF($E16="","",VLOOKUP($E16,'Data Mercado'!$A$7:$F$24,4,0)),"ND")</f>
      </c>
      <c r="N16" s="226" t="str">
        <f t="shared" si="2"/>
        <v/>
      </c>
      <c r="O16" s="225" t="str">
        <f t="shared" si="7"/>
        <v/>
      </c>
      <c r="P16" s="230">
        <f>IFERROR(IF($E16="","",VLOOKUP($E16,'Data Mercado'!$A$7:$F$24,5,0)),"ND")</f>
      </c>
      <c r="Q16" s="226" t="str">
        <f t="shared" si="3"/>
        <v/>
      </c>
      <c r="R16" s="225" t="str">
        <f t="shared" si="8"/>
        <v/>
      </c>
      <c r="S16" s="230">
        <f>IFERROR(IF($E16="","",VLOOKUP($E16,'Data Mercado'!$A$7:$F$24,6,0)),"ND")</f>
      </c>
      <c r="T16" s="226" t="str">
        <f t="shared" si="4"/>
        <v/>
      </c>
      <c r="U16" s="225" t="str">
        <f t="shared" si="9"/>
        <v/>
      </c>
    </row>
    <row r="17" spans="1:21" s="227" customFormat="1" ht="19" customHeight="1">
      <c r="A17" s="228"/>
      <c r="B17" s="183"/>
      <c r="C17" s="183"/>
      <c r="D17" s="183"/>
      <c r="E17" s="183"/>
      <c r="F17" s="229"/>
      <c r="G17" s="230">
        <f>IFERROR(IF($E17="","",VLOOKUP($E17,'Data Mercado'!$A$7:$F$24,2,0)),"ND")</f>
      </c>
      <c r="H17" s="226">
        <f t="shared" si="0"/>
        <v>-0.26027397260273977</v>
      </c>
      <c r="I17" s="225">
        <f t="shared" si="5"/>
        <v>570</v>
      </c>
      <c r="J17" s="230">
        <f>IFERROR(IF($E17="","",VLOOKUP($E17,'Data Mercado'!$A$7:$F$24,3,0)),"ND")</f>
      </c>
      <c r="K17" s="226">
        <f t="shared" si="1"/>
        <v>-4.4811320754716943E-2</v>
      </c>
      <c r="L17" s="225">
        <f t="shared" si="6"/>
        <v>76</v>
      </c>
      <c r="M17" s="230">
        <f>IFERROR(IF($E17="","",VLOOKUP($E17,'Data Mercado'!$A$7:$F$24,4,0)),"ND")</f>
      </c>
      <c r="N17" s="226" t="str">
        <f t="shared" si="2"/>
        <v/>
      </c>
      <c r="O17" s="225" t="str">
        <f t="shared" si="7"/>
        <v/>
      </c>
      <c r="P17" s="230">
        <f>IFERROR(IF($E17="","",VLOOKUP($E17,'Data Mercado'!$A$7:$F$24,5,0)),"ND")</f>
      </c>
      <c r="Q17" s="226" t="str">
        <f t="shared" si="3"/>
        <v/>
      </c>
      <c r="R17" s="225" t="str">
        <f t="shared" si="8"/>
        <v/>
      </c>
      <c r="S17" s="230">
        <f>IFERROR(IF($E17="","",VLOOKUP($E17,'Data Mercado'!$A$7:$F$24,6,0)),"ND")</f>
      </c>
      <c r="T17" s="226" t="str">
        <f t="shared" si="4"/>
        <v/>
      </c>
      <c r="U17" s="225" t="str">
        <f t="shared" si="9"/>
        <v/>
      </c>
    </row>
    <row r="18" spans="1:21" s="227" customFormat="1" ht="19" customHeight="1">
      <c r="A18" s="228"/>
      <c r="B18" s="183"/>
      <c r="C18" s="183"/>
      <c r="D18" s="183"/>
      <c r="E18" s="183"/>
      <c r="F18" s="229"/>
      <c r="G18" s="230">
        <f>IFERROR(IF($E18="","",VLOOKUP($E18,'Data Mercado'!$A$7:$F$24,2,0)),"ND")</f>
      </c>
      <c r="H18" s="226">
        <f t="shared" si="0"/>
        <v>-0.26027397260273977</v>
      </c>
      <c r="I18" s="225">
        <f t="shared" si="5"/>
        <v>570</v>
      </c>
      <c r="J18" s="230">
        <f>IFERROR(IF($E18="","",VLOOKUP($E18,'Data Mercado'!$A$7:$F$24,3,0)),"ND")</f>
      </c>
      <c r="K18" s="226">
        <f t="shared" si="1"/>
        <v>-4.4811320754716943E-2</v>
      </c>
      <c r="L18" s="225">
        <f t="shared" si="6"/>
        <v>76</v>
      </c>
      <c r="M18" s="230">
        <f>IFERROR(IF($E18="","",VLOOKUP($E18,'Data Mercado'!$A$7:$F$24,4,0)),"ND")</f>
      </c>
      <c r="N18" s="226" t="str">
        <f t="shared" si="2"/>
        <v/>
      </c>
      <c r="O18" s="225" t="str">
        <f t="shared" si="7"/>
        <v/>
      </c>
      <c r="P18" s="230">
        <f>IFERROR(IF($E18="","",VLOOKUP($E18,'Data Mercado'!$A$7:$F$24,5,0)),"ND")</f>
      </c>
      <c r="Q18" s="226" t="str">
        <f t="shared" si="3"/>
        <v/>
      </c>
      <c r="R18" s="225" t="str">
        <f t="shared" si="8"/>
        <v/>
      </c>
      <c r="S18" s="230">
        <f>IFERROR(IF($E18="","",VLOOKUP($E18,'Data Mercado'!$A$7:$F$24,6,0)),"ND")</f>
      </c>
      <c r="T18" s="226" t="str">
        <f t="shared" si="4"/>
        <v/>
      </c>
      <c r="U18" s="225" t="str">
        <f t="shared" si="9"/>
        <v/>
      </c>
    </row>
    <row r="19" spans="1:21" s="227" customFormat="1" ht="19" customHeight="1">
      <c r="A19" s="228"/>
      <c r="B19" s="183"/>
      <c r="C19" s="183"/>
      <c r="D19" s="183"/>
      <c r="E19" s="183"/>
      <c r="F19" s="229"/>
      <c r="G19" s="230">
        <f>IFERROR(IF($E19="","",VLOOKUP($E19,'Data Mercado'!$A$7:$F$24,2,0)),"ND")</f>
      </c>
      <c r="H19" s="226">
        <f t="shared" si="0"/>
        <v>-0.48689347462353594</v>
      </c>
      <c r="I19" s="225">
        <f t="shared" si="5"/>
        <v>873</v>
      </c>
      <c r="J19" s="230">
        <f>IFERROR(IF($E19="","",VLOOKUP($E19,'Data Mercado'!$A$7:$F$24,3,0)),"ND")</f>
      </c>
      <c r="K19" s="226">
        <f t="shared" si="1"/>
        <v>-0.34238741958541818</v>
      </c>
      <c r="L19" s="225">
        <f t="shared" si="6"/>
        <v>479</v>
      </c>
      <c r="M19" s="230">
        <f>IFERROR(IF($E19="","",VLOOKUP($E19,'Data Mercado'!$A$7:$F$24,4,0)),"ND")</f>
      </c>
      <c r="N19" s="226">
        <f t="shared" si="2"/>
        <v>-0.11196911196911197</v>
      </c>
      <c r="O19" s="225">
        <f t="shared" si="7"/>
        <v>116</v>
      </c>
      <c r="P19" s="230">
        <f>IFERROR(IF($E19="","",VLOOKUP($E19,'Data Mercado'!$A$7:$F$24,5,0)),"ND")</f>
      </c>
      <c r="Q19" s="226" t="str">
        <f t="shared" si="3"/>
        <v/>
      </c>
      <c r="R19" s="225" t="str">
        <f t="shared" si="8"/>
        <v/>
      </c>
      <c r="S19" s="230">
        <f>IFERROR(IF($E19="","",VLOOKUP($E19,'Data Mercado'!$A$7:$F$24,6,0)),"ND")</f>
      </c>
      <c r="T19" s="226" t="str">
        <f t="shared" si="4"/>
        <v/>
      </c>
      <c r="U19" s="225" t="str">
        <f t="shared" si="9"/>
        <v/>
      </c>
    </row>
    <row r="20" spans="1:21" s="227" customFormat="1" ht="19" customHeight="1">
      <c r="A20" s="228"/>
      <c r="B20" s="183"/>
      <c r="C20" s="183"/>
      <c r="D20" s="183"/>
      <c r="E20" s="183"/>
      <c r="F20" s="229"/>
      <c r="G20" s="230">
        <f>IFERROR(IF($E20="","",VLOOKUP($E20,'Data Mercado'!$A$7:$F$24,2,0)),"ND")</f>
      </c>
      <c r="H20" s="226">
        <f t="shared" si="0"/>
        <v>-0.50362520914668152</v>
      </c>
      <c r="I20" s="225">
        <f t="shared" si="5"/>
        <v>903</v>
      </c>
      <c r="J20" s="230">
        <f>IFERROR(IF($E20="","",VLOOKUP($E20,'Data Mercado'!$A$7:$F$24,3,0)),"ND")</f>
      </c>
      <c r="K20" s="226">
        <f t="shared" si="1"/>
        <v>-0.36383130807719799</v>
      </c>
      <c r="L20" s="225">
        <f t="shared" si="6"/>
        <v>509</v>
      </c>
      <c r="M20" s="230">
        <f>IFERROR(IF($E20="","",VLOOKUP($E20,'Data Mercado'!$A$7:$F$24,4,0)),"ND")</f>
      </c>
      <c r="N20" s="226">
        <f t="shared" si="2"/>
        <v>-0.14092664092664098</v>
      </c>
      <c r="O20" s="225">
        <f t="shared" si="7"/>
        <v>146</v>
      </c>
      <c r="P20" s="230">
        <f>IFERROR(IF($E20="","",VLOOKUP($E20,'Data Mercado'!$A$7:$F$24,5,0)),"ND")</f>
      </c>
      <c r="Q20" s="226" t="str">
        <f t="shared" si="3"/>
        <v/>
      </c>
      <c r="R20" s="225" t="str">
        <f t="shared" si="8"/>
        <v/>
      </c>
      <c r="S20" s="230">
        <f>IFERROR(IF($E20="","",VLOOKUP($E20,'Data Mercado'!$A$7:$F$24,6,0)),"ND")</f>
      </c>
      <c r="T20" s="226" t="str">
        <f t="shared" si="4"/>
        <v/>
      </c>
      <c r="U20" s="225" t="str">
        <f t="shared" si="9"/>
        <v/>
      </c>
    </row>
    <row r="21" spans="1:21" s="227" customFormat="1" ht="19" customHeight="1">
      <c r="A21" s="228"/>
      <c r="B21" s="183"/>
      <c r="C21" s="183"/>
      <c r="D21" s="183"/>
      <c r="E21" s="183"/>
      <c r="F21" s="229"/>
      <c r="G21" s="230">
        <f>IFERROR(IF($E21="","",VLOOKUP($E21,'Data Mercado'!$A$7:$F$24,2,0)),"ND")</f>
      </c>
      <c r="H21" s="226">
        <f t="shared" si="0"/>
        <v>-0.31957612939208035</v>
      </c>
      <c r="I21" s="225">
        <f t="shared" si="5"/>
        <v>573</v>
      </c>
      <c r="J21" s="230">
        <f>IFERROR(IF($E21="","",VLOOKUP($E21,'Data Mercado'!$A$7:$F$24,3,0)),"ND")</f>
      </c>
      <c r="K21" s="226">
        <f t="shared" si="1"/>
        <v>-0.12794853466761968</v>
      </c>
      <c r="L21" s="225">
        <f t="shared" si="6"/>
        <v>179</v>
      </c>
      <c r="M21" s="230">
        <f>IFERROR(IF($E21="","",VLOOKUP($E21,'Data Mercado'!$A$7:$F$24,4,0)),"ND")</f>
      </c>
      <c r="N21" s="226" t="str">
        <f t="shared" si="2"/>
        <v/>
      </c>
      <c r="O21" s="225" t="str">
        <f t="shared" si="7"/>
        <v/>
      </c>
      <c r="P21" s="230">
        <f>IFERROR(IF($E21="","",VLOOKUP($E21,'Data Mercado'!$A$7:$F$24,5,0)),"ND")</f>
      </c>
      <c r="Q21" s="226" t="str">
        <f t="shared" si="3"/>
        <v/>
      </c>
      <c r="R21" s="225" t="str">
        <f t="shared" si="8"/>
        <v/>
      </c>
      <c r="S21" s="230">
        <f>IFERROR(IF($E21="","",VLOOKUP($E21,'Data Mercado'!$A$7:$F$24,6,0)),"ND")</f>
      </c>
      <c r="T21" s="226" t="str">
        <f t="shared" si="4"/>
        <v/>
      </c>
      <c r="U21" s="225" t="str">
        <f t="shared" si="9"/>
        <v/>
      </c>
    </row>
    <row r="22" spans="1:21" s="227" customFormat="1" ht="19" customHeight="1">
      <c r="A22" s="228"/>
      <c r="B22" s="183"/>
      <c r="C22" s="183"/>
      <c r="D22" s="183"/>
      <c r="E22" s="183"/>
      <c r="F22" s="229"/>
      <c r="G22" s="230">
        <f>IFERROR(IF($E22="","",VLOOKUP($E22,'Data Mercado'!$A$7:$F$24,2,0)),"ND")</f>
      </c>
      <c r="H22" s="226">
        <f t="shared" si="0"/>
        <v>-0.2805354155047407</v>
      </c>
      <c r="I22" s="225">
        <f t="shared" si="5"/>
        <v>503</v>
      </c>
      <c r="J22" s="230">
        <f>IFERROR(IF($E22="","",VLOOKUP($E22,'Data Mercado'!$A$7:$F$24,3,0)),"ND")</f>
      </c>
      <c r="K22" s="226">
        <f t="shared" si="1"/>
        <v>-7.7912794853466805E-2</v>
      </c>
      <c r="L22" s="225">
        <f t="shared" si="6"/>
        <v>109</v>
      </c>
      <c r="M22" s="230">
        <f>IFERROR(IF($E22="","",VLOOKUP($E22,'Data Mercado'!$A$7:$F$24,4,0)),"ND")</f>
      </c>
      <c r="N22" s="226" t="str">
        <f t="shared" si="2"/>
        <v/>
      </c>
      <c r="O22" s="225" t="str">
        <f t="shared" si="7"/>
        <v/>
      </c>
      <c r="P22" s="230">
        <f>IFERROR(IF($E22="","",VLOOKUP($E22,'Data Mercado'!$A$7:$F$24,5,0)),"ND")</f>
      </c>
      <c r="Q22" s="226" t="str">
        <f t="shared" si="3"/>
        <v/>
      </c>
      <c r="R22" s="225" t="str">
        <f t="shared" si="8"/>
        <v/>
      </c>
      <c r="S22" s="230">
        <f>IFERROR(IF($E22="","",VLOOKUP($E22,'Data Mercado'!$A$7:$F$24,6,0)),"ND")</f>
      </c>
      <c r="T22" s="226" t="str">
        <f t="shared" si="4"/>
        <v/>
      </c>
      <c r="U22" s="225" t="str">
        <f t="shared" si="9"/>
        <v/>
      </c>
    </row>
    <row r="23" spans="1:21" s="227" customFormat="1" ht="19" customHeight="1">
      <c r="A23" s="228"/>
      <c r="B23" s="183"/>
      <c r="C23" s="183"/>
      <c r="D23" s="183"/>
      <c r="E23" s="183"/>
      <c r="F23" s="229"/>
      <c r="G23" s="230">
        <f>IFERROR(IF($E23="","",VLOOKUP($E23,'Data Mercado'!$A$7:$F$24,2,0)),"ND")</f>
      </c>
      <c r="H23" s="226">
        <f t="shared" si="0"/>
        <v>-0.60847741215839379</v>
      </c>
      <c r="I23" s="225">
        <f t="shared" si="5"/>
        <v>1091</v>
      </c>
      <c r="J23" s="230">
        <f>IFERROR(IF($E23="","",VLOOKUP($E23,'Data Mercado'!$A$7:$F$24,3,0)),"ND")</f>
      </c>
      <c r="K23" s="226">
        <f t="shared" si="1"/>
        <v>-0.49821300929235168</v>
      </c>
      <c r="L23" s="225">
        <f t="shared" si="6"/>
        <v>697</v>
      </c>
      <c r="M23" s="230">
        <f>IFERROR(IF($E23="","",VLOOKUP($E23,'Data Mercado'!$A$7:$F$24,4,0)),"ND")</f>
      </c>
      <c r="N23" s="226">
        <f t="shared" si="2"/>
        <v>-0.32239382239382242</v>
      </c>
      <c r="O23" s="225">
        <f t="shared" si="7"/>
        <v>334</v>
      </c>
      <c r="P23" s="230">
        <f>IFERROR(IF($E23="","",VLOOKUP($E23,'Data Mercado'!$A$7:$F$24,5,0)),"ND")</f>
      </c>
      <c r="Q23" s="226">
        <f t="shared" si="3"/>
        <v>-6.3999999999999946E-2</v>
      </c>
      <c r="R23" s="225">
        <f t="shared" si="8"/>
        <v>48</v>
      </c>
      <c r="S23" s="230">
        <f>IFERROR(IF($E23="","",VLOOKUP($E23,'Data Mercado'!$A$7:$F$24,6,0)),"ND")</f>
      </c>
      <c r="T23" s="226" t="str">
        <f t="shared" si="4"/>
        <v/>
      </c>
      <c r="U23" s="225" t="str">
        <f t="shared" si="9"/>
        <v/>
      </c>
    </row>
    <row r="24" spans="1:21" s="227" customFormat="1" ht="19" customHeight="1">
      <c r="A24" s="228"/>
      <c r="B24" s="183"/>
      <c r="C24" s="183"/>
      <c r="D24" s="183"/>
      <c r="E24" s="183"/>
      <c r="F24" s="229"/>
      <c r="G24" s="230">
        <f>IFERROR(IF($E24="","",VLOOKUP($E24,'Data Mercado'!$A$7:$F$24,2,0)),"ND")</f>
      </c>
      <c r="H24" s="226">
        <f t="shared" si="0"/>
        <v>-0.31957612939208035</v>
      </c>
      <c r="I24" s="225">
        <f t="shared" si="5"/>
        <v>573</v>
      </c>
      <c r="J24" s="230">
        <f>IFERROR(IF($E24="","",VLOOKUP($E24,'Data Mercado'!$A$7:$F$24,3,0)),"ND")</f>
      </c>
      <c r="K24" s="226">
        <f t="shared" si="1"/>
        <v>-0.12794853466761968</v>
      </c>
      <c r="L24" s="225">
        <f t="shared" si="6"/>
        <v>179</v>
      </c>
      <c r="M24" s="230">
        <f>IFERROR(IF($E24="","",VLOOKUP($E24,'Data Mercado'!$A$7:$F$24,4,0)),"ND")</f>
      </c>
      <c r="N24" s="226" t="str">
        <f t="shared" si="2"/>
        <v/>
      </c>
      <c r="O24" s="225" t="str">
        <f t="shared" si="7"/>
        <v/>
      </c>
      <c r="P24" s="230">
        <f>IFERROR(IF($E24="","",VLOOKUP($E24,'Data Mercado'!$A$7:$F$24,5,0)),"ND")</f>
      </c>
      <c r="Q24" s="226" t="str">
        <f t="shared" si="3"/>
        <v/>
      </c>
      <c r="R24" s="225" t="str">
        <f t="shared" si="8"/>
        <v/>
      </c>
      <c r="S24" s="230">
        <f>IFERROR(IF($E24="","",VLOOKUP($E24,'Data Mercado'!$A$7:$F$24,6,0)),"ND")</f>
      </c>
      <c r="T24" s="226" t="str">
        <f t="shared" si="4"/>
        <v/>
      </c>
      <c r="U24" s="225" t="str">
        <f t="shared" si="9"/>
        <v/>
      </c>
    </row>
    <row r="25" spans="1:21" s="227" customFormat="1" ht="19" customHeight="1">
      <c r="A25" s="228"/>
      <c r="B25" s="183"/>
      <c r="C25" s="183"/>
      <c r="D25" s="183"/>
      <c r="E25" s="183"/>
      <c r="F25" s="229"/>
      <c r="G25" s="230">
        <f>IFERROR(IF($E25="","",VLOOKUP($E25,'Data Mercado'!$A$7:$F$24,2,0)),"ND")</f>
      </c>
      <c r="H25" s="226">
        <f t="shared" si="0"/>
        <v>-0.58839933073061901</v>
      </c>
      <c r="I25" s="225">
        <f t="shared" si="5"/>
        <v>1055</v>
      </c>
      <c r="J25" s="230">
        <f>IFERROR(IF($E25="","",VLOOKUP($E25,'Data Mercado'!$A$7:$F$24,3,0)),"ND")</f>
      </c>
      <c r="K25" s="226">
        <f t="shared" si="1"/>
        <v>-0.47248034310221587</v>
      </c>
      <c r="L25" s="225">
        <f t="shared" si="6"/>
        <v>661</v>
      </c>
      <c r="M25" s="230">
        <f>IFERROR(IF($E25="","",VLOOKUP($E25,'Data Mercado'!$A$7:$F$24,4,0)),"ND")</f>
      </c>
      <c r="N25" s="226">
        <f t="shared" si="2"/>
        <v>-0.28764478764478763</v>
      </c>
      <c r="O25" s="225">
        <f t="shared" si="7"/>
        <v>298</v>
      </c>
      <c r="P25" s="230">
        <f>IFERROR(IF($E25="","",VLOOKUP($E25,'Data Mercado'!$A$7:$F$24,5,0)),"ND")</f>
      </c>
      <c r="Q25" s="226">
        <f t="shared" si="3"/>
        <v>-1.6000000000000014E-2</v>
      </c>
      <c r="R25" s="225">
        <f t="shared" si="8"/>
        <v>12</v>
      </c>
      <c r="S25" s="230">
        <f>IFERROR(IF($E25="","",VLOOKUP($E25,'Data Mercado'!$A$7:$F$24,6,0)),"ND")</f>
      </c>
      <c r="T25" s="226" t="str">
        <f t="shared" si="4"/>
        <v/>
      </c>
      <c r="U25" s="225" t="str">
        <f t="shared" si="9"/>
        <v/>
      </c>
    </row>
    <row r="26" spans="1:21" s="227" customFormat="1" ht="19" customHeight="1">
      <c r="A26" s="228"/>
      <c r="B26" s="183"/>
      <c r="C26" s="183"/>
      <c r="D26" s="183"/>
      <c r="E26" s="183"/>
      <c r="F26" s="229"/>
      <c r="G26" s="230">
        <f>IFERROR(IF($E26="","",VLOOKUP($E26,'Data Mercado'!$A$7:$F$24,2,0)),"ND")</f>
      </c>
      <c r="H26" s="226">
        <f t="shared" si="0"/>
        <v>-0.56373551465576011</v>
      </c>
      <c r="I26" s="225">
        <f t="shared" si="5"/>
        <v>827</v>
      </c>
      <c r="J26" s="230">
        <f>IFERROR(IF($E26="","",VLOOKUP($E26,'Data Mercado'!$A$7:$F$24,3,0)),"ND")</f>
      </c>
      <c r="K26" s="226">
        <f t="shared" si="1"/>
        <v>-0.44540727902946275</v>
      </c>
      <c r="L26" s="225">
        <f t="shared" si="6"/>
        <v>514</v>
      </c>
      <c r="M26" s="230">
        <f>IFERROR(IF($E26="","",VLOOKUP($E26,'Data Mercado'!$A$7:$F$24,4,0)),"ND")</f>
      </c>
      <c r="N26" s="226">
        <f t="shared" si="2"/>
        <v>-0.25146198830409361</v>
      </c>
      <c r="O26" s="225">
        <f t="shared" si="7"/>
        <v>215</v>
      </c>
      <c r="P26" s="230">
        <f>IFERROR(IF($E26="","",VLOOKUP($E26,'Data Mercado'!$A$7:$F$24,5,0)),"ND")</f>
      </c>
      <c r="Q26" s="226" t="str">
        <f t="shared" si="3"/>
        <v/>
      </c>
      <c r="R26" s="225" t="str">
        <f t="shared" si="8"/>
        <v/>
      </c>
      <c r="S26" s="230">
        <f>IFERROR(IF($E26="","",VLOOKUP($E26,'Data Mercado'!$A$7:$F$24,6,0)),"ND")</f>
      </c>
      <c r="T26" s="226" t="str">
        <f t="shared" si="4"/>
        <v/>
      </c>
      <c r="U26" s="225" t="str">
        <f t="shared" si="9"/>
        <v/>
      </c>
    </row>
    <row r="27" spans="1:21" s="227" customFormat="1" ht="19" customHeight="1">
      <c r="A27" s="228"/>
      <c r="B27" s="183"/>
      <c r="C27" s="183"/>
      <c r="D27" s="183"/>
      <c r="E27" s="183"/>
      <c r="F27" s="229"/>
      <c r="G27" s="230">
        <f>IFERROR(IF($E27="","",VLOOKUP($E27,'Data Mercado'!$A$7:$F$24,2,0)),"ND")</f>
      </c>
      <c r="H27" s="226">
        <f t="shared" si="0"/>
        <v>-0.32515337423312884</v>
      </c>
      <c r="I27" s="225">
        <f t="shared" si="5"/>
        <v>477</v>
      </c>
      <c r="J27" s="230">
        <f>IFERROR(IF($E27="","",VLOOKUP($E27,'Data Mercado'!$A$7:$F$24,3,0)),"ND")</f>
      </c>
      <c r="K27" s="226">
        <f t="shared" si="1"/>
        <v>-0.1421143847487002</v>
      </c>
      <c r="L27" s="225">
        <f t="shared" si="6"/>
        <v>164</v>
      </c>
      <c r="M27" s="230">
        <f>IFERROR(IF($E27="","",VLOOKUP($E27,'Data Mercado'!$A$7:$F$24,4,0)),"ND")</f>
      </c>
      <c r="N27" s="226" t="str">
        <f t="shared" si="2"/>
        <v/>
      </c>
      <c r="O27" s="225" t="str">
        <f t="shared" si="7"/>
        <v/>
      </c>
      <c r="P27" s="230">
        <f>IFERROR(IF($E27="","",VLOOKUP($E27,'Data Mercado'!$A$7:$F$24,5,0)),"ND")</f>
      </c>
      <c r="Q27" s="226" t="str">
        <f t="shared" si="3"/>
        <v/>
      </c>
      <c r="R27" s="225" t="str">
        <f t="shared" si="8"/>
        <v/>
      </c>
      <c r="S27" s="230">
        <f>IFERROR(IF($E27="","",VLOOKUP($E27,'Data Mercado'!$A$7:$F$24,6,0)),"ND")</f>
      </c>
      <c r="T27" s="226" t="str">
        <f t="shared" si="4"/>
        <v/>
      </c>
      <c r="U27" s="225" t="str">
        <f t="shared" si="9"/>
        <v/>
      </c>
    </row>
    <row r="28" spans="1:21" s="227" customFormat="1" ht="19" customHeight="1">
      <c r="A28" s="228"/>
      <c r="B28" s="183"/>
      <c r="C28" s="183"/>
      <c r="D28" s="183"/>
      <c r="E28" s="183"/>
      <c r="F28" s="229"/>
      <c r="G28" s="230">
        <f>IFERROR(IF($E28="","",VLOOKUP($E28,'Data Mercado'!$A$7:$F$24,2,0)),"ND")</f>
      </c>
      <c r="H28" s="226">
        <f t="shared" si="0"/>
        <v>-0.70006816632583502</v>
      </c>
      <c r="I28" s="225">
        <f t="shared" si="5"/>
        <v>1027</v>
      </c>
      <c r="J28" s="230">
        <f>IFERROR(IF($E28="","",VLOOKUP($E28,'Data Mercado'!$A$7:$F$24,3,0)),"ND")</f>
      </c>
      <c r="K28" s="226">
        <f t="shared" si="1"/>
        <v>-0.61871750433275563</v>
      </c>
      <c r="L28" s="225">
        <f t="shared" si="6"/>
        <v>714</v>
      </c>
      <c r="M28" s="230">
        <f>IFERROR(IF($E28="","",VLOOKUP($E28,'Data Mercado'!$A$7:$F$24,4,0)),"ND")</f>
      </c>
      <c r="N28" s="226">
        <f t="shared" si="2"/>
        <v>-0.48538011695906436</v>
      </c>
      <c r="O28" s="225">
        <f t="shared" si="7"/>
        <v>415</v>
      </c>
      <c r="P28" s="230">
        <f>IFERROR(IF($E28="","",VLOOKUP($E28,'Data Mercado'!$A$7:$F$24,5,0)),"ND")</f>
      </c>
      <c r="Q28" s="226">
        <f t="shared" si="3"/>
        <v>-0.29487179487179482</v>
      </c>
      <c r="R28" s="225">
        <f t="shared" si="8"/>
        <v>184</v>
      </c>
      <c r="S28" s="230">
        <f>IFERROR(IF($E28="","",VLOOKUP($E28,'Data Mercado'!$A$7:$F$24,6,0)),"ND")</f>
      </c>
      <c r="T28" s="226">
        <f t="shared" si="4"/>
        <v>-4.7619047619047672E-2</v>
      </c>
      <c r="U28" s="225">
        <f t="shared" si="9"/>
        <v>22</v>
      </c>
    </row>
    <row r="29" spans="1:21" s="227" customFormat="1" ht="19" customHeight="1">
      <c r="A29" s="228"/>
      <c r="B29" s="183"/>
      <c r="C29" s="183"/>
      <c r="D29" s="183"/>
      <c r="E29" s="183"/>
      <c r="F29" s="229"/>
      <c r="G29" s="230">
        <f>IFERROR(IF($E29="","",VLOOKUP($E29,'Data Mercado'!$A$7:$F$24,2,0)),"ND")</f>
      </c>
      <c r="H29" s="226">
        <f t="shared" si="0"/>
        <v>-0.36719400499583676</v>
      </c>
      <c r="I29" s="225">
        <f t="shared" si="5"/>
        <v>441</v>
      </c>
      <c r="J29" s="230">
        <f>IFERROR(IF($E29="","",VLOOKUP($E29,'Data Mercado'!$A$7:$F$24,3,0)),"ND")</f>
      </c>
      <c r="K29" s="226">
        <f t="shared" si="1"/>
        <v>-0.20084121976866454</v>
      </c>
      <c r="L29" s="225">
        <f t="shared" si="6"/>
        <v>191</v>
      </c>
      <c r="M29" s="230">
        <f>IFERROR(IF($E29="","",VLOOKUP($E29,'Data Mercado'!$A$7:$F$24,4,0)),"ND")</f>
      </c>
      <c r="N29" s="226" t="str">
        <f t="shared" si="2"/>
        <v/>
      </c>
      <c r="O29" s="225" t="str">
        <f t="shared" si="7"/>
        <v/>
      </c>
      <c r="P29" s="230">
        <f>IFERROR(IF($E29="","",VLOOKUP($E29,'Data Mercado'!$A$7:$F$24,5,0)),"ND")</f>
      </c>
      <c r="Q29" s="226" t="str">
        <f t="shared" si="3"/>
        <v/>
      </c>
      <c r="R29" s="225" t="str">
        <f t="shared" si="8"/>
        <v/>
      </c>
      <c r="S29" s="230">
        <f>IFERROR(IF($E29="","",VLOOKUP($E29,'Data Mercado'!$A$7:$F$24,6,0)),"ND")</f>
      </c>
      <c r="T29" s="226" t="str">
        <f t="shared" si="4"/>
        <v/>
      </c>
      <c r="U29" s="225" t="str">
        <f t="shared" si="9"/>
        <v/>
      </c>
    </row>
    <row r="30" spans="1:21" s="227" customFormat="1" ht="19" customHeight="1">
      <c r="A30" s="228"/>
      <c r="B30" s="183"/>
      <c r="C30" s="183"/>
      <c r="D30" s="183"/>
      <c r="E30" s="183"/>
      <c r="F30" s="229"/>
      <c r="G30" s="230">
        <f>IFERROR(IF($E30="","",VLOOKUP($E30,'Data Mercado'!$A$7:$F$24,2,0)),"ND")</f>
      </c>
      <c r="H30" s="226">
        <f t="shared" si="0"/>
        <v>-0.34893184130213628</v>
      </c>
      <c r="I30" s="225">
        <f t="shared" si="5"/>
        <v>343</v>
      </c>
      <c r="J30" s="230">
        <f>IFERROR(IF($E30="","",VLOOKUP($E30,'Data Mercado'!$A$7:$F$24,3,0)),"ND")</f>
      </c>
      <c r="K30" s="226">
        <f t="shared" si="1"/>
        <v>-0.1847133757961783</v>
      </c>
      <c r="L30" s="225">
        <f t="shared" si="6"/>
        <v>145</v>
      </c>
      <c r="M30" s="230">
        <f>IFERROR(IF($E30="","",VLOOKUP($E30,'Data Mercado'!$A$7:$F$24,4,0)),"ND")</f>
      </c>
      <c r="N30" s="226" t="str">
        <f t="shared" si="2"/>
        <v/>
      </c>
      <c r="O30" s="225" t="str">
        <f t="shared" si="7"/>
        <v/>
      </c>
      <c r="P30" s="230">
        <f>IFERROR(IF($E30="","",VLOOKUP($E30,'Data Mercado'!$A$7:$F$24,5,0)),"ND")</f>
      </c>
      <c r="Q30" s="226" t="str">
        <f t="shared" si="3"/>
        <v/>
      </c>
      <c r="R30" s="225" t="str">
        <f t="shared" si="8"/>
        <v/>
      </c>
      <c r="S30" s="230">
        <f>IFERROR(IF($E30="","",VLOOKUP($E30,'Data Mercado'!$A$7:$F$24,6,0)),"ND")</f>
      </c>
      <c r="T30" s="226" t="str">
        <f t="shared" si="4"/>
        <v/>
      </c>
      <c r="U30" s="225" t="str">
        <f t="shared" si="9"/>
        <v/>
      </c>
    </row>
    <row r="31" spans="1:21" s="227" customFormat="1" ht="19" customHeight="1">
      <c r="A31" s="228"/>
      <c r="B31" s="183"/>
      <c r="C31" s="183"/>
      <c r="D31" s="183"/>
      <c r="E31" s="183"/>
      <c r="F31" s="229"/>
      <c r="G31" s="230">
        <f>IFERROR(IF($E31="","",VLOOKUP($E31,'Data Mercado'!$A$7:$F$24,2,0)),"ND")</f>
      </c>
      <c r="H31" s="226">
        <f t="shared" si="0"/>
        <v>-0.444557477110885</v>
      </c>
      <c r="I31" s="225">
        <f t="shared" si="5"/>
        <v>437</v>
      </c>
      <c r="J31" s="230">
        <f>IFERROR(IF($E31="","",VLOOKUP($E31,'Data Mercado'!$A$7:$F$24,3,0)),"ND")</f>
      </c>
      <c r="K31" s="226">
        <f t="shared" si="1"/>
        <v>-0.30445859872611469</v>
      </c>
      <c r="L31" s="225">
        <f t="shared" si="6"/>
        <v>239</v>
      </c>
      <c r="M31" s="230">
        <f>IFERROR(IF($E31="","",VLOOKUP($E31,'Data Mercado'!$A$7:$F$24,4,0)),"ND")</f>
      </c>
      <c r="N31" s="226">
        <f t="shared" si="2"/>
        <v>-6.3464837049742706E-2</v>
      </c>
      <c r="O31" s="225">
        <f t="shared" si="7"/>
        <v>37</v>
      </c>
      <c r="P31" s="230">
        <f>IFERROR(IF($E31="","",VLOOKUP($E31,'Data Mercado'!$A$7:$F$24,5,0)),"ND")</f>
      </c>
      <c r="Q31" s="226" t="str">
        <f t="shared" si="3"/>
        <v/>
      </c>
      <c r="R31" s="225" t="str">
        <f t="shared" si="8"/>
        <v/>
      </c>
      <c r="S31" s="230">
        <f>IFERROR(IF($E31="","",VLOOKUP($E31,'Data Mercado'!$A$7:$F$24,6,0)),"ND")</f>
      </c>
      <c r="T31" s="226" t="str">
        <f t="shared" si="4"/>
        <v/>
      </c>
      <c r="U31" s="225" t="str">
        <f t="shared" si="9"/>
        <v/>
      </c>
    </row>
    <row r="32" spans="1:21" s="227" customFormat="1" ht="19" customHeight="1">
      <c r="A32" s="228"/>
      <c r="B32" s="183"/>
      <c r="C32" s="183"/>
      <c r="D32" s="183"/>
      <c r="E32" s="183"/>
      <c r="F32" s="229"/>
      <c r="G32" s="230">
        <f>IFERROR(IF($E32="","",VLOOKUP($E32,'Data Mercado'!$A$7:$F$24,2,0)),"ND")</f>
      </c>
      <c r="H32" s="226">
        <f t="shared" si="0"/>
        <v>-0.65412004069176</v>
      </c>
      <c r="I32" s="225">
        <f t="shared" si="5"/>
        <v>643</v>
      </c>
      <c r="J32" s="230">
        <f>IFERROR(IF($E32="","",VLOOKUP($E32,'Data Mercado'!$A$7:$F$24,3,0)),"ND")</f>
      </c>
      <c r="K32" s="226">
        <f t="shared" si="1"/>
        <v>-0.56687898089171973</v>
      </c>
      <c r="L32" s="225">
        <f t="shared" si="6"/>
        <v>445</v>
      </c>
      <c r="M32" s="230">
        <f>IFERROR(IF($E32="","",VLOOKUP($E32,'Data Mercado'!$A$7:$F$24,4,0)),"ND")</f>
      </c>
      <c r="N32" s="226">
        <f t="shared" si="2"/>
        <v>-0.41680960548885082</v>
      </c>
      <c r="O32" s="225">
        <f t="shared" si="7"/>
        <v>243</v>
      </c>
      <c r="P32" s="230">
        <f>IFERROR(IF($E32="","",VLOOKUP($E32,'Data Mercado'!$A$7:$F$24,5,0)),"ND")</f>
      </c>
      <c r="Q32" s="226">
        <f t="shared" si="3"/>
        <v>-0.21296296296296291</v>
      </c>
      <c r="R32" s="225">
        <f t="shared" si="8"/>
        <v>92</v>
      </c>
      <c r="S32" s="230">
        <f>IFERROR(IF($E32="","",VLOOKUP($E32,'Data Mercado'!$A$7:$F$24,6,0)),"ND")</f>
      </c>
      <c r="T32" s="226" t="str">
        <f t="shared" si="4"/>
        <v/>
      </c>
      <c r="U32" s="225" t="str">
        <f t="shared" si="9"/>
        <v/>
      </c>
    </row>
    <row r="33" spans="1:21" s="227" customFormat="1" ht="19" customHeight="1">
      <c r="A33" s="228"/>
      <c r="B33" s="183"/>
      <c r="C33" s="183"/>
      <c r="D33" s="183"/>
      <c r="E33" s="183"/>
      <c r="F33" s="229"/>
      <c r="G33" s="230">
        <f>IFERROR(IF($E33="","",VLOOKUP($E33,'Data Mercado'!$A$7:$F$24,2,0)),"ND")</f>
      </c>
      <c r="H33" s="226">
        <f t="shared" si="0"/>
        <v>-0.75584944048830116</v>
      </c>
      <c r="I33" s="225">
        <f t="shared" si="5"/>
        <v>743</v>
      </c>
      <c r="J33" s="230">
        <f>IFERROR(IF($E33="","",VLOOKUP($E33,'Data Mercado'!$A$7:$F$24,3,0)),"ND")</f>
      </c>
      <c r="K33" s="226">
        <f t="shared" si="1"/>
        <v>-0.69426751592356695</v>
      </c>
      <c r="L33" s="225">
        <f t="shared" si="6"/>
        <v>545</v>
      </c>
      <c r="M33" s="230">
        <f>IFERROR(IF($E33="","",VLOOKUP($E33,'Data Mercado'!$A$7:$F$24,4,0)),"ND")</f>
      </c>
      <c r="N33" s="226">
        <f t="shared" si="2"/>
        <v>-0.58833619210977695</v>
      </c>
      <c r="O33" s="225">
        <f t="shared" si="7"/>
        <v>343</v>
      </c>
      <c r="P33" s="230">
        <f>IFERROR(IF($E33="","",VLOOKUP($E33,'Data Mercado'!$A$7:$F$24,5,0)),"ND")</f>
      </c>
      <c r="Q33" s="226">
        <f t="shared" si="3"/>
        <v>-0.44444444444444442</v>
      </c>
      <c r="R33" s="225">
        <f t="shared" si="8"/>
        <v>192</v>
      </c>
      <c r="S33" s="230">
        <f>IFERROR(IF($E33="","",VLOOKUP($E33,'Data Mercado'!$A$7:$F$24,6,0)),"ND")</f>
      </c>
      <c r="T33" s="226">
        <f t="shared" si="4"/>
        <v>-0.25696594427244579</v>
      </c>
      <c r="U33" s="225">
        <f t="shared" si="9"/>
        <v>83</v>
      </c>
    </row>
    <row r="34" spans="1:21" s="227" customFormat="1" ht="19" customHeight="1">
      <c r="A34" s="228"/>
      <c r="B34" s="183"/>
      <c r="C34" s="183"/>
      <c r="D34" s="183"/>
      <c r="E34" s="183"/>
      <c r="F34" s="229"/>
      <c r="G34" s="230">
        <f>IFERROR(IF($E34="","",VLOOKUP($E34,'Data Mercado'!$A$7:$F$24,2,0)),"ND")</f>
      </c>
      <c r="H34" s="226" t="str">
        <f t="shared" si="0"/>
        <v/>
      </c>
      <c r="I34" s="225" t="str">
        <f t="shared" si="5"/>
        <v/>
      </c>
      <c r="J34" s="230">
        <f>IFERROR(IF($E34="","",VLOOKUP($E34,'Data Mercado'!$A$7:$F$24,3,0)),"ND")</f>
      </c>
      <c r="K34" s="226" t="str">
        <f t="shared" si="1"/>
        <v/>
      </c>
      <c r="L34" s="225" t="str">
        <f t="shared" si="6"/>
        <v/>
      </c>
      <c r="M34" s="230">
        <f>IFERROR(IF($E34="","",VLOOKUP($E34,'Data Mercado'!$A$7:$F$24,4,0)),"ND")</f>
      </c>
      <c r="N34" s="226" t="str">
        <f t="shared" si="2"/>
        <v/>
      </c>
      <c r="O34" s="225" t="str">
        <f t="shared" si="7"/>
        <v/>
      </c>
      <c r="P34" s="230">
        <f>IFERROR(IF($E34="","",VLOOKUP($E34,'Data Mercado'!$A$7:$F$24,5,0)),"ND")</f>
      </c>
      <c r="Q34" s="226" t="str">
        <f t="shared" si="3"/>
        <v/>
      </c>
      <c r="R34" s="225" t="str">
        <f t="shared" si="8"/>
        <v/>
      </c>
      <c r="S34" s="230">
        <f>IFERROR(IF($E34="","",VLOOKUP($E34,'Data Mercado'!$A$7:$F$24,6,0)),"ND")</f>
      </c>
      <c r="T34" s="226" t="str">
        <f t="shared" si="4"/>
        <v/>
      </c>
      <c r="U34" s="225" t="str">
        <f t="shared" si="9"/>
        <v/>
      </c>
    </row>
    <row r="35" spans="1:21" s="227" customFormat="1" ht="19" customHeight="1">
      <c r="A35" s="228"/>
      <c r="B35" s="183"/>
      <c r="C35" s="183"/>
      <c r="D35" s="183"/>
      <c r="E35" s="183"/>
      <c r="F35" s="229"/>
      <c r="G35" s="230">
        <f>IFERROR(IF($E35="","",VLOOKUP($E35,'Data Mercado'!$A$7:$F$24,2,0)),"ND")</f>
      </c>
      <c r="H35" s="226">
        <f t="shared" si="0"/>
        <v>-0.57711442786069655</v>
      </c>
      <c r="I35" s="225">
        <f t="shared" si="5"/>
        <v>464</v>
      </c>
      <c r="J35" s="230">
        <f>IFERROR(IF($E35="","",VLOOKUP($E35,'Data Mercado'!$A$7:$F$24,3,0)),"ND")</f>
      </c>
      <c r="K35" s="226">
        <f t="shared" si="1"/>
        <v>-0.4744976816074189</v>
      </c>
      <c r="L35" s="225">
        <f t="shared" si="6"/>
        <v>307</v>
      </c>
      <c r="M35" s="230">
        <f>IFERROR(IF($E35="","",VLOOKUP($E35,'Data Mercado'!$A$7:$F$24,4,0)),"ND")</f>
      </c>
      <c r="N35" s="226">
        <f t="shared" si="2"/>
        <v>-0.2931392931392931</v>
      </c>
      <c r="O35" s="225">
        <f t="shared" si="7"/>
        <v>141</v>
      </c>
      <c r="P35" s="230">
        <f>IFERROR(IF($E35="","",VLOOKUP($E35,'Data Mercado'!$A$7:$F$24,5,0)),"ND")</f>
      </c>
      <c r="Q35" s="226">
        <f t="shared" si="3"/>
        <v>-5.2924791086350953E-2</v>
      </c>
      <c r="R35" s="225">
        <f t="shared" si="8"/>
        <v>19</v>
      </c>
      <c r="S35" s="230">
        <f>IFERROR(IF($E35="","",VLOOKUP($E35,'Data Mercado'!$A$7:$F$24,6,0)),"ND")</f>
      </c>
      <c r="T35" s="226" t="str">
        <f t="shared" si="4"/>
        <v/>
      </c>
      <c r="U35" s="225" t="str">
        <f t="shared" si="9"/>
        <v/>
      </c>
    </row>
    <row r="36" spans="1:21" s="227" customFormat="1" ht="19" customHeight="1">
      <c r="A36" s="228"/>
      <c r="B36" s="183"/>
      <c r="C36" s="183"/>
      <c r="D36" s="183"/>
      <c r="E36" s="183"/>
      <c r="F36" s="229"/>
      <c r="G36" s="230">
        <f>IFERROR(IF($E36="","",VLOOKUP($E36,'Data Mercado'!$A$7:$F$24,2,0)),"ND")</f>
      </c>
      <c r="H36" s="226">
        <f t="shared" si="0"/>
        <v>-0.50248756218905477</v>
      </c>
      <c r="I36" s="225">
        <f t="shared" si="5"/>
        <v>404</v>
      </c>
      <c r="J36" s="230">
        <f>IFERROR(IF($E36="","",VLOOKUP($E36,'Data Mercado'!$A$7:$F$24,3,0)),"ND")</f>
      </c>
      <c r="K36" s="226">
        <f t="shared" si="1"/>
        <v>-0.38176197836166925</v>
      </c>
      <c r="L36" s="225">
        <f t="shared" si="6"/>
        <v>247</v>
      </c>
      <c r="M36" s="230">
        <f>IFERROR(IF($E36="","",VLOOKUP($E36,'Data Mercado'!$A$7:$F$24,4,0)),"ND")</f>
      </c>
      <c r="N36" s="226">
        <f t="shared" si="2"/>
        <v>-0.16839916839916835</v>
      </c>
      <c r="O36" s="225">
        <f t="shared" si="7"/>
        <v>81</v>
      </c>
      <c r="P36" s="230">
        <f>IFERROR(IF($E36="","",VLOOKUP($E36,'Data Mercado'!$A$7:$F$24,5,0)),"ND")</f>
      </c>
      <c r="Q36" s="226" t="str">
        <f t="shared" si="3"/>
        <v/>
      </c>
      <c r="R36" s="225" t="str">
        <f t="shared" si="8"/>
        <v/>
      </c>
      <c r="S36" s="230">
        <f>IFERROR(IF($E36="","",VLOOKUP($E36,'Data Mercado'!$A$7:$F$24,6,0)),"ND")</f>
      </c>
      <c r="T36" s="226" t="str">
        <f t="shared" si="4"/>
        <v/>
      </c>
      <c r="U36" s="225" t="str">
        <f t="shared" si="9"/>
        <v/>
      </c>
    </row>
    <row r="37" spans="1:21" s="227" customFormat="1" ht="19" customHeight="1">
      <c r="A37" s="228"/>
      <c r="B37" s="183"/>
      <c r="C37" s="183"/>
      <c r="D37" s="183"/>
      <c r="E37" s="183"/>
      <c r="F37" s="229"/>
      <c r="G37" s="230">
        <f>IFERROR(IF($E37="","",VLOOKUP($E37,'Data Mercado'!$A$7:$F$24,2,0)),"ND")</f>
      </c>
      <c r="H37" s="226">
        <f t="shared" si="0"/>
        <v>-0.30091185410334342</v>
      </c>
      <c r="I37" s="225">
        <f t="shared" si="5"/>
        <v>198</v>
      </c>
      <c r="J37" s="230">
        <f>IFERROR(IF($E37="","",VLOOKUP($E37,'Data Mercado'!$A$7:$F$24,3,0)),"ND")</f>
      </c>
      <c r="K37" s="226">
        <f t="shared" si="1"/>
        <v>-0.13857677902621723</v>
      </c>
      <c r="L37" s="225">
        <f t="shared" si="6"/>
        <v>74</v>
      </c>
      <c r="M37" s="230">
        <f>IFERROR(IF($E37="","",VLOOKUP($E37,'Data Mercado'!$A$7:$F$24,4,0)),"ND")</f>
      </c>
      <c r="N37" s="226" t="str">
        <f t="shared" si="2"/>
        <v/>
      </c>
      <c r="O37" s="225" t="str">
        <f t="shared" si="7"/>
        <v/>
      </c>
      <c r="P37" s="230">
        <f>IFERROR(IF($E37="","",VLOOKUP($E37,'Data Mercado'!$A$7:$F$24,5,0)),"ND")</f>
      </c>
      <c r="Q37" s="226" t="str">
        <f t="shared" si="3"/>
        <v/>
      </c>
      <c r="R37" s="225" t="str">
        <f t="shared" si="8"/>
        <v/>
      </c>
      <c r="S37" s="230">
        <f>IFERROR(IF($E37="","",VLOOKUP($E37,'Data Mercado'!$A$7:$F$24,6,0)),"ND")</f>
      </c>
      <c r="T37" s="226" t="str">
        <f t="shared" si="4"/>
        <v/>
      </c>
      <c r="U37" s="225" t="str">
        <f t="shared" si="9"/>
        <v/>
      </c>
    </row>
    <row r="38" spans="1:21" s="227" customFormat="1" ht="19" customHeight="1">
      <c r="A38" s="228"/>
      <c r="B38" s="183"/>
      <c r="C38" s="183"/>
      <c r="D38" s="183"/>
      <c r="E38" s="183"/>
      <c r="F38" s="229"/>
      <c r="G38" s="230">
        <f>IFERROR(IF($E38="","",VLOOKUP($E38,'Data Mercado'!$A$7:$F$24,2,0)),"ND")</f>
      </c>
      <c r="H38" s="226">
        <f t="shared" si="0"/>
        <v>-0.46808510638297873</v>
      </c>
      <c r="I38" s="225">
        <f t="shared" si="5"/>
        <v>308</v>
      </c>
      <c r="J38" s="230">
        <f>IFERROR(IF($E38="","",VLOOKUP($E38,'Data Mercado'!$A$7:$F$24,3,0)),"ND")</f>
      </c>
      <c r="K38" s="226">
        <f t="shared" si="1"/>
        <v>-0.34456928838951306</v>
      </c>
      <c r="L38" s="225">
        <f t="shared" si="6"/>
        <v>184</v>
      </c>
      <c r="M38" s="230">
        <f>IFERROR(IF($E38="","",VLOOKUP($E38,'Data Mercado'!$A$7:$F$24,4,0)),"ND")</f>
      </c>
      <c r="N38" s="226">
        <f t="shared" si="2"/>
        <v>-0.11838790931989929</v>
      </c>
      <c r="O38" s="225">
        <f t="shared" si="7"/>
        <v>47</v>
      </c>
      <c r="P38" s="230">
        <f>IFERROR(IF($E38="","",VLOOKUP($E38,'Data Mercado'!$A$7:$F$24,5,0)),"ND")</f>
      </c>
      <c r="Q38" s="226" t="str">
        <f t="shared" si="3"/>
        <v/>
      </c>
      <c r="R38" s="225" t="str">
        <f t="shared" si="8"/>
        <v/>
      </c>
      <c r="S38" s="230">
        <f>IFERROR(IF($E38="","",VLOOKUP($E38,'Data Mercado'!$A$7:$F$24,6,0)),"ND")</f>
      </c>
      <c r="T38" s="226" t="str">
        <f t="shared" si="4"/>
        <v/>
      </c>
      <c r="U38" s="225" t="str">
        <f t="shared" si="9"/>
        <v/>
      </c>
    </row>
    <row r="39" spans="1:21" s="227" customFormat="1" ht="19" customHeight="1">
      <c r="A39" s="228"/>
      <c r="B39" s="183"/>
      <c r="C39" s="183"/>
      <c r="D39" s="183"/>
      <c r="E39" s="183"/>
      <c r="F39" s="229"/>
      <c r="G39" s="230">
        <f>IFERROR(IF($E39="","",VLOOKUP($E39,'Data Mercado'!$A$7:$F$24,2,0)),"ND")</f>
      </c>
      <c r="H39" s="226">
        <f t="shared" si="0"/>
        <v>-0.55473098330241188</v>
      </c>
      <c r="I39" s="225">
        <f t="shared" si="5"/>
        <v>299</v>
      </c>
      <c r="J39" s="230">
        <f>IFERROR(IF($E39="","",VLOOKUP($E39,'Data Mercado'!$A$7:$F$24,3,0)),"ND")</f>
      </c>
      <c r="K39" s="226">
        <f t="shared" si="1"/>
        <v>-0.45454545454545459</v>
      </c>
      <c r="L39" s="225">
        <f t="shared" si="6"/>
        <v>200</v>
      </c>
      <c r="M39" s="230">
        <f>IFERROR(IF($E39="","",VLOOKUP($E39,'Data Mercado'!$A$7:$F$24,4,0)),"ND")</f>
      </c>
      <c r="N39" s="226">
        <f t="shared" si="2"/>
        <v>-0.26829268292682928</v>
      </c>
      <c r="O39" s="225">
        <f t="shared" si="7"/>
        <v>88</v>
      </c>
      <c r="P39" s="230">
        <f>IFERROR(IF($E39="","",VLOOKUP($E39,'Data Mercado'!$A$7:$F$24,5,0)),"ND")</f>
      </c>
      <c r="Q39" s="226">
        <f t="shared" si="3"/>
        <v>-3.6144578313253017E-2</v>
      </c>
      <c r="R39" s="225">
        <f t="shared" si="8"/>
        <v>9</v>
      </c>
      <c r="S39" s="230">
        <f>IFERROR(IF($E39="","",VLOOKUP($E39,'Data Mercado'!$A$7:$F$24,6,0)),"ND")</f>
      </c>
      <c r="T39" s="226" t="str">
        <f t="shared" si="4"/>
        <v/>
      </c>
      <c r="U39" s="225" t="str">
        <f t="shared" si="9"/>
        <v/>
      </c>
    </row>
    <row r="40" spans="1:21" s="227" customFormat="1" ht="19" customHeight="1">
      <c r="A40" s="228"/>
      <c r="B40" s="183"/>
      <c r="C40" s="183"/>
      <c r="D40" s="183"/>
      <c r="E40" s="183"/>
      <c r="F40" s="229"/>
      <c r="G40" s="230">
        <f>IFERROR(IF($E40="","",VLOOKUP($E40,'Data Mercado'!$A$7:$F$24,2,0)),"ND")</f>
      </c>
      <c r="H40" s="226" t="str">
        <f t="shared" si="0"/>
        <v/>
      </c>
      <c r="I40" s="225" t="str">
        <f t="shared" si="5"/>
        <v/>
      </c>
      <c r="J40" s="230">
        <f>IFERROR(IF($E40="","",VLOOKUP($E40,'Data Mercado'!$A$7:$F$24,3,0)),"ND")</f>
      </c>
      <c r="K40" s="226" t="str">
        <f t="shared" si="1"/>
        <v/>
      </c>
      <c r="L40" s="225" t="str">
        <f t="shared" si="6"/>
        <v/>
      </c>
      <c r="M40" s="230">
        <f>IFERROR(IF($E40="","",VLOOKUP($E40,'Data Mercado'!$A$7:$F$24,4,0)),"ND")</f>
      </c>
      <c r="N40" s="226" t="str">
        <f t="shared" si="2"/>
        <v/>
      </c>
      <c r="O40" s="225" t="str">
        <f t="shared" si="7"/>
        <v/>
      </c>
      <c r="P40" s="230">
        <f>IFERROR(IF($E40="","",VLOOKUP($E40,'Data Mercado'!$A$7:$F$24,5,0)),"ND")</f>
      </c>
      <c r="Q40" s="226" t="str">
        <f t="shared" si="3"/>
        <v/>
      </c>
      <c r="R40" s="225" t="str">
        <f t="shared" si="8"/>
        <v/>
      </c>
      <c r="S40" s="230">
        <f>IFERROR(IF($E40="","",VLOOKUP($E40,'Data Mercado'!$A$7:$F$24,6,0)),"ND")</f>
      </c>
      <c r="T40" s="226" t="str">
        <f t="shared" si="4"/>
        <v/>
      </c>
      <c r="U40" s="225" t="str">
        <f t="shared" si="9"/>
        <v/>
      </c>
    </row>
    <row r="41" spans="1:21" s="227" customFormat="1" ht="19" customHeight="1">
      <c r="A41" s="228"/>
      <c r="B41" s="183"/>
      <c r="C41" s="183"/>
      <c r="D41" s="183"/>
      <c r="E41" s="183"/>
      <c r="F41" s="229"/>
      <c r="G41" s="230">
        <f>IFERROR(IF($E41="","",VLOOKUP($E41,'Data Mercado'!$A$7:$F$24,2,0)),"ND")</f>
      </c>
      <c r="H41" s="226" t="str">
        <f t="shared" si="0"/>
        <v/>
      </c>
      <c r="I41" s="225" t="str">
        <f t="shared" si="5"/>
        <v/>
      </c>
      <c r="J41" s="230">
        <f>IFERROR(IF($E41="","",VLOOKUP($E41,'Data Mercado'!$A$7:$F$24,3,0)),"ND")</f>
      </c>
      <c r="K41" s="226" t="str">
        <f t="shared" si="1"/>
        <v/>
      </c>
      <c r="L41" s="225" t="str">
        <f t="shared" si="6"/>
        <v/>
      </c>
      <c r="M41" s="230">
        <f>IFERROR(IF($E41="","",VLOOKUP($E41,'Data Mercado'!$A$7:$F$24,4,0)),"ND")</f>
      </c>
      <c r="N41" s="226" t="str">
        <f t="shared" si="2"/>
        <v/>
      </c>
      <c r="O41" s="225" t="str">
        <f t="shared" si="7"/>
        <v/>
      </c>
      <c r="P41" s="230">
        <f>IFERROR(IF($E41="","",VLOOKUP($E41,'Data Mercado'!$A$7:$F$24,5,0)),"ND")</f>
      </c>
      <c r="Q41" s="226" t="str">
        <f t="shared" si="3"/>
        <v/>
      </c>
      <c r="R41" s="225" t="str">
        <f t="shared" si="8"/>
        <v/>
      </c>
      <c r="S41" s="230">
        <f>IFERROR(IF($E41="","",VLOOKUP($E41,'Data Mercado'!$A$7:$F$24,6,0)),"ND")</f>
      </c>
      <c r="T41" s="226" t="str">
        <f t="shared" si="4"/>
        <v/>
      </c>
      <c r="U41" s="225" t="str">
        <f t="shared" si="9"/>
        <v/>
      </c>
    </row>
    <row r="42" spans="1:21" s="227" customFormat="1" ht="19" customHeight="1">
      <c r="A42" s="228"/>
      <c r="B42" s="183"/>
      <c r="C42" s="183"/>
      <c r="D42" s="183"/>
      <c r="E42" s="183"/>
      <c r="F42" s="229"/>
      <c r="G42" s="230">
        <f>IFERROR(IF($E42="","",VLOOKUP($E42,'Data Mercado'!$A$7:$F$24,2,0)),"ND")</f>
      </c>
      <c r="H42" s="226">
        <f t="shared" si="0"/>
        <v>-0.90929705215419498</v>
      </c>
      <c r="I42" s="225">
        <f t="shared" si="5"/>
        <v>401</v>
      </c>
      <c r="J42" s="230">
        <f>IFERROR(IF($E42="","",VLOOKUP($E42,'Data Mercado'!$A$7:$F$24,3,0)),"ND")</f>
      </c>
      <c r="K42" s="226">
        <f t="shared" si="1"/>
        <v>-0.88980716253443526</v>
      </c>
      <c r="L42" s="225">
        <f t="shared" si="6"/>
        <v>323</v>
      </c>
      <c r="M42" s="230">
        <f>IFERROR(IF($E42="","",VLOOKUP($E42,'Data Mercado'!$A$7:$F$24,4,0)),"ND")</f>
      </c>
      <c r="N42" s="226">
        <f t="shared" si="2"/>
        <v>-0.85185185185185186</v>
      </c>
      <c r="O42" s="225">
        <f t="shared" si="7"/>
        <v>230</v>
      </c>
      <c r="P42" s="230">
        <f>IFERROR(IF($E42="","",VLOOKUP($E42,'Data Mercado'!$A$7:$F$24,5,0)),"ND")</f>
      </c>
      <c r="Q42" s="226">
        <f t="shared" si="3"/>
        <v>-0.80676328502415462</v>
      </c>
      <c r="R42" s="225">
        <f t="shared" si="8"/>
        <v>167</v>
      </c>
      <c r="S42" s="230">
        <f>IFERROR(IF($E42="","",VLOOKUP($E42,'Data Mercado'!$A$7:$F$24,6,0)),"ND")</f>
      </c>
      <c r="T42" s="226">
        <f t="shared" si="4"/>
        <v>-0.74683544303797467</v>
      </c>
      <c r="U42" s="225">
        <f t="shared" si="9"/>
        <v>118</v>
      </c>
    </row>
    <row r="43" spans="1:21" s="227" customFormat="1" ht="19" customHeight="1">
      <c r="A43" s="228"/>
      <c r="B43" s="183"/>
      <c r="C43" s="183"/>
      <c r="D43" s="183"/>
      <c r="E43" s="183"/>
      <c r="F43" s="229"/>
      <c r="G43" s="230" t="str">
        <f>IFERROR(IF($E43="","",VLOOKUP($E43,'Data Mercado'!$A$7:$F$24,2,0)),"ND")</f>
      </c>
      <c r="H43" s="226" t="str">
        <f t="shared" si="0"/>
        <v/>
      </c>
      <c r="I43" s="225" t="str">
        <f t="shared" si="5"/>
        <v/>
      </c>
      <c r="J43" s="230" t="str">
        <f>IFERROR(IF($E43="","",VLOOKUP($E43,'Data Mercado'!$A$7:$F$24,3,0)),"ND")</f>
      </c>
      <c r="K43" s="226" t="str">
        <f t="shared" si="1"/>
        <v/>
      </c>
      <c r="L43" s="225" t="str">
        <f t="shared" si="6"/>
        <v/>
      </c>
      <c r="M43" s="230" t="str">
        <f>IFERROR(IF($E43="","",VLOOKUP($E43,'Data Mercado'!$A$7:$F$24,4,0)),"ND")</f>
      </c>
      <c r="N43" s="226" t="str">
        <f t="shared" si="2"/>
        <v/>
      </c>
      <c r="O43" s="225" t="str">
        <f t="shared" si="7"/>
        <v/>
      </c>
      <c r="P43" s="230" t="str">
        <f>IFERROR(IF($E43="","",VLOOKUP($E43,'Data Mercado'!$A$7:$F$24,5,0)),"ND")</f>
      </c>
      <c r="Q43" s="226" t="str">
        <f t="shared" si="3"/>
        <v/>
      </c>
      <c r="R43" s="225" t="str">
        <f t="shared" si="8"/>
        <v/>
      </c>
      <c r="S43" s="230" t="str">
        <f>IFERROR(IF($E43="","",VLOOKUP($E43,'Data Mercado'!$A$7:$F$24,6,0)),"ND")</f>
      </c>
      <c r="T43" s="226" t="str">
        <f t="shared" si="4"/>
        <v/>
      </c>
      <c r="U43" s="225" t="str">
        <f t="shared" si="9"/>
        <v/>
      </c>
    </row>
    <row r="44" spans="1:21" s="227" customFormat="1" ht="19" customHeight="1">
      <c r="A44" s="228"/>
      <c r="B44" s="183"/>
      <c r="C44" s="183"/>
      <c r="D44" s="183"/>
      <c r="E44" s="183"/>
      <c r="F44" s="229"/>
      <c r="G44" s="230" t="str">
        <f>IFERROR(IF($E44="","",VLOOKUP($E44,'Data Mercado'!$A$7:$F$24,2,0)),"ND")</f>
      </c>
      <c r="H44" s="226" t="str">
        <f t="shared" si="0"/>
        <v/>
      </c>
      <c r="I44" s="225" t="str">
        <f t="shared" si="5"/>
        <v/>
      </c>
      <c r="J44" s="230" t="str">
        <f>IFERROR(IF($E44="","",VLOOKUP($E44,'Data Mercado'!$A$7:$F$24,3,0)),"ND")</f>
      </c>
      <c r="K44" s="226" t="str">
        <f t="shared" si="1"/>
        <v/>
      </c>
      <c r="L44" s="225" t="str">
        <f t="shared" si="6"/>
        <v/>
      </c>
      <c r="M44" s="230" t="str">
        <f>IFERROR(IF($E44="","",VLOOKUP($E44,'Data Mercado'!$A$7:$F$24,4,0)),"ND")</f>
      </c>
      <c r="N44" s="226" t="str">
        <f t="shared" si="2"/>
        <v/>
      </c>
      <c r="O44" s="225" t="str">
        <f t="shared" si="7"/>
        <v/>
      </c>
      <c r="P44" s="230" t="str">
        <f>IFERROR(IF($E44="","",VLOOKUP($E44,'Data Mercado'!$A$7:$F$24,5,0)),"ND")</f>
      </c>
      <c r="Q44" s="226" t="str">
        <f t="shared" si="3"/>
        <v/>
      </c>
      <c r="R44" s="225" t="str">
        <f t="shared" si="8"/>
        <v/>
      </c>
      <c r="S44" s="230" t="str">
        <f>IFERROR(IF($E44="","",VLOOKUP($E44,'Data Mercado'!$A$7:$F$24,6,0)),"ND")</f>
      </c>
      <c r="T44" s="226" t="str">
        <f t="shared" si="4"/>
        <v/>
      </c>
      <c r="U44" s="225" t="str">
        <f t="shared" si="9"/>
        <v/>
      </c>
    </row>
    <row r="45" spans="1:21" s="227" customFormat="1" ht="19" customHeight="1">
      <c r="A45" s="228"/>
      <c r="B45" s="183"/>
      <c r="C45" s="183"/>
      <c r="D45" s="183"/>
      <c r="E45" s="183"/>
      <c r="F45" s="229"/>
      <c r="G45" s="230" t="str">
        <f>IFERROR(IF($E45="","",VLOOKUP($E45,'Data Mercado'!$A$7:$F$24,2,0)),"ND")</f>
      </c>
      <c r="H45" s="226" t="str">
        <f t="shared" si="0"/>
        <v/>
      </c>
      <c r="I45" s="225" t="str">
        <f t="shared" si="5"/>
        <v/>
      </c>
      <c r="J45" s="230" t="str">
        <f>IFERROR(IF($E45="","",VLOOKUP($E45,'Data Mercado'!$A$7:$F$24,3,0)),"ND")</f>
      </c>
      <c r="K45" s="226" t="str">
        <f t="shared" si="1"/>
        <v/>
      </c>
      <c r="L45" s="225" t="str">
        <f t="shared" si="6"/>
        <v/>
      </c>
      <c r="M45" s="230" t="str">
        <f>IFERROR(IF($E45="","",VLOOKUP($E45,'Data Mercado'!$A$7:$F$24,4,0)),"ND")</f>
      </c>
      <c r="N45" s="226" t="str">
        <f t="shared" si="2"/>
        <v/>
      </c>
      <c r="O45" s="225" t="str">
        <f t="shared" si="7"/>
        <v/>
      </c>
      <c r="P45" s="230" t="str">
        <f>IFERROR(IF($E45="","",VLOOKUP($E45,'Data Mercado'!$A$7:$F$24,5,0)),"ND")</f>
      </c>
      <c r="Q45" s="226" t="str">
        <f t="shared" si="3"/>
        <v/>
      </c>
      <c r="R45" s="225" t="str">
        <f t="shared" si="8"/>
        <v/>
      </c>
      <c r="S45" s="230" t="str">
        <f>IFERROR(IF($E45="","",VLOOKUP($E45,'Data Mercado'!$A$7:$F$24,6,0)),"ND")</f>
      </c>
      <c r="T45" s="226" t="str">
        <f t="shared" si="4"/>
        <v/>
      </c>
      <c r="U45" s="225" t="str">
        <f t="shared" si="9"/>
        <v/>
      </c>
    </row>
    <row r="46" spans="1:21" s="227" customFormat="1" ht="19" customHeight="1">
      <c r="A46" s="228"/>
      <c r="B46" s="183"/>
      <c r="C46" s="183"/>
      <c r="D46" s="183"/>
      <c r="E46" s="183"/>
      <c r="F46" s="229"/>
      <c r="G46" s="230" t="str">
        <f>IFERROR(IF($E46="","",VLOOKUP($E46,'Data Mercado'!$A$7:$F$24,2,0)),"ND")</f>
      </c>
      <c r="H46" s="226" t="str">
        <f t="shared" si="0"/>
        <v/>
      </c>
      <c r="I46" s="225" t="str">
        <f t="shared" si="5"/>
        <v/>
      </c>
      <c r="J46" s="230" t="str">
        <f>IFERROR(IF($E46="","",VLOOKUP($E46,'Data Mercado'!$A$7:$F$24,3,0)),"ND")</f>
      </c>
      <c r="K46" s="226" t="str">
        <f t="shared" si="1"/>
        <v/>
      </c>
      <c r="L46" s="225" t="str">
        <f t="shared" si="6"/>
        <v/>
      </c>
      <c r="M46" s="230" t="str">
        <f>IFERROR(IF($E46="","",VLOOKUP($E46,'Data Mercado'!$A$7:$F$24,4,0)),"ND")</f>
      </c>
      <c r="N46" s="226" t="str">
        <f t="shared" si="2"/>
        <v/>
      </c>
      <c r="O46" s="225" t="str">
        <f t="shared" si="7"/>
        <v/>
      </c>
      <c r="P46" s="230" t="str">
        <f>IFERROR(IF($E46="","",VLOOKUP($E46,'Data Mercado'!$A$7:$F$24,5,0)),"ND")</f>
      </c>
      <c r="Q46" s="226" t="str">
        <f t="shared" si="3"/>
        <v/>
      </c>
      <c r="R46" s="225" t="str">
        <f t="shared" si="8"/>
        <v/>
      </c>
      <c r="S46" s="230" t="str">
        <f>IFERROR(IF($E46="","",VLOOKUP($E46,'Data Mercado'!$A$7:$F$24,6,0)),"ND")</f>
      </c>
      <c r="T46" s="226" t="str">
        <f t="shared" si="4"/>
        <v/>
      </c>
      <c r="U46" s="225" t="str">
        <f t="shared" si="9"/>
        <v/>
      </c>
    </row>
    <row r="47" spans="1:21" s="227" customFormat="1" ht="19" customHeight="1">
      <c r="A47" s="228"/>
      <c r="B47" s="183"/>
      <c r="C47" s="183"/>
      <c r="D47" s="183"/>
      <c r="E47" s="183"/>
      <c r="F47" s="229"/>
      <c r="G47" s="230" t="str">
        <f>IFERROR(IF($E47="","",VLOOKUP($E47,'Data Mercado'!$A$7:$F$24,2,0)),"ND")</f>
      </c>
      <c r="H47" s="226" t="str">
        <f t="shared" si="0"/>
        <v/>
      </c>
      <c r="I47" s="225" t="str">
        <f t="shared" si="5"/>
        <v/>
      </c>
      <c r="J47" s="230" t="str">
        <f>IFERROR(IF($E47="","",VLOOKUP($E47,'Data Mercado'!$A$7:$F$24,3,0)),"ND")</f>
      </c>
      <c r="K47" s="226" t="str">
        <f t="shared" si="1"/>
        <v/>
      </c>
      <c r="L47" s="225" t="str">
        <f t="shared" si="6"/>
        <v/>
      </c>
      <c r="M47" s="230" t="str">
        <f>IFERROR(IF($E47="","",VLOOKUP($E47,'Data Mercado'!$A$7:$F$24,4,0)),"ND")</f>
      </c>
      <c r="N47" s="226" t="str">
        <f t="shared" si="2"/>
        <v/>
      </c>
      <c r="O47" s="225" t="str">
        <f t="shared" si="7"/>
        <v/>
      </c>
      <c r="P47" s="230" t="str">
        <f>IFERROR(IF($E47="","",VLOOKUP($E47,'Data Mercado'!$A$7:$F$24,5,0)),"ND")</f>
      </c>
      <c r="Q47" s="226" t="str">
        <f t="shared" si="3"/>
        <v/>
      </c>
      <c r="R47" s="225" t="str">
        <f t="shared" si="8"/>
        <v/>
      </c>
      <c r="S47" s="230" t="str">
        <f>IFERROR(IF($E47="","",VLOOKUP($E47,'Data Mercado'!$A$7:$F$24,6,0)),"ND")</f>
      </c>
      <c r="T47" s="226" t="str">
        <f t="shared" si="4"/>
        <v/>
      </c>
      <c r="U47" s="225" t="str">
        <f t="shared" si="9"/>
        <v/>
      </c>
    </row>
    <row r="48" spans="1:21" s="227" customFormat="1" ht="19" customHeight="1">
      <c r="A48" s="228"/>
      <c r="B48" s="183"/>
      <c r="C48" s="183"/>
      <c r="D48" s="183"/>
      <c r="E48" s="183"/>
      <c r="F48" s="229"/>
      <c r="G48" s="230" t="str">
        <f>IFERROR(IF($E48="","",VLOOKUP($E48,'Data Mercado'!$A$7:$F$24,2,0)),"ND")</f>
      </c>
      <c r="H48" s="226" t="str">
        <f t="shared" si="0"/>
        <v/>
      </c>
      <c r="I48" s="225" t="str">
        <f t="shared" si="5"/>
        <v/>
      </c>
      <c r="J48" s="230" t="str">
        <f>IFERROR(IF($E48="","",VLOOKUP($E48,'Data Mercado'!$A$7:$F$24,3,0)),"ND")</f>
      </c>
      <c r="K48" s="226" t="str">
        <f t="shared" si="1"/>
        <v/>
      </c>
      <c r="L48" s="225" t="str">
        <f t="shared" si="6"/>
        <v/>
      </c>
      <c r="M48" s="230" t="str">
        <f>IFERROR(IF($E48="","",VLOOKUP($E48,'Data Mercado'!$A$7:$F$24,4,0)),"ND")</f>
      </c>
      <c r="N48" s="226" t="str">
        <f t="shared" si="2"/>
        <v/>
      </c>
      <c r="O48" s="225" t="str">
        <f t="shared" si="7"/>
        <v/>
      </c>
      <c r="P48" s="230" t="str">
        <f>IFERROR(IF($E48="","",VLOOKUP($E48,'Data Mercado'!$A$7:$F$24,5,0)),"ND")</f>
      </c>
      <c r="Q48" s="226" t="str">
        <f t="shared" si="3"/>
        <v/>
      </c>
      <c r="R48" s="225" t="str">
        <f t="shared" si="8"/>
        <v/>
      </c>
      <c r="S48" s="230" t="str">
        <f>IFERROR(IF($E48="","",VLOOKUP($E48,'Data Mercado'!$A$7:$F$24,6,0)),"ND")</f>
      </c>
      <c r="T48" s="226" t="str">
        <f t="shared" si="4"/>
        <v/>
      </c>
      <c r="U48" s="225" t="str">
        <f t="shared" si="9"/>
        <v/>
      </c>
    </row>
    <row r="49" spans="1:21" s="227" customFormat="1" ht="19" customHeight="1">
      <c r="A49" s="228"/>
      <c r="B49" s="183"/>
      <c r="C49" s="183"/>
      <c r="D49" s="183"/>
      <c r="E49" s="183"/>
      <c r="F49" s="229"/>
      <c r="G49" s="230" t="str">
        <f>IFERROR(IF($E49="","",VLOOKUP($E49,'Data Mercado'!$A$7:$F$24,2,0)),"ND")</f>
      </c>
      <c r="H49" s="226" t="str">
        <f t="shared" si="0"/>
        <v/>
      </c>
      <c r="I49" s="225" t="str">
        <f t="shared" si="5"/>
        <v/>
      </c>
      <c r="J49" s="230" t="str">
        <f>IFERROR(IF($E49="","",VLOOKUP($E49,'Data Mercado'!$A$7:$F$24,3,0)),"ND")</f>
      </c>
      <c r="K49" s="226" t="str">
        <f t="shared" si="1"/>
        <v/>
      </c>
      <c r="L49" s="225" t="str">
        <f t="shared" si="6"/>
        <v/>
      </c>
      <c r="M49" s="230" t="str">
        <f>IFERROR(IF($E49="","",VLOOKUP($E49,'Data Mercado'!$A$7:$F$24,4,0)),"ND")</f>
      </c>
      <c r="N49" s="226" t="str">
        <f t="shared" si="2"/>
        <v/>
      </c>
      <c r="O49" s="225" t="str">
        <f t="shared" si="7"/>
        <v/>
      </c>
      <c r="P49" s="230" t="str">
        <f>IFERROR(IF($E49="","",VLOOKUP($E49,'Data Mercado'!$A$7:$F$24,5,0)),"ND")</f>
      </c>
      <c r="Q49" s="226" t="str">
        <f t="shared" si="3"/>
        <v/>
      </c>
      <c r="R49" s="225" t="str">
        <f t="shared" si="8"/>
        <v/>
      </c>
      <c r="S49" s="230" t="str">
        <f>IFERROR(IF($E49="","",VLOOKUP($E49,'Data Mercado'!$A$7:$F$24,6,0)),"ND")</f>
      </c>
      <c r="T49" s="226" t="str">
        <f t="shared" si="4"/>
        <v/>
      </c>
      <c r="U49" s="225" t="str">
        <f t="shared" si="9"/>
        <v/>
      </c>
    </row>
    <row r="50" spans="1:21" s="227" customFormat="1" ht="19" customHeight="1">
      <c r="A50" s="228"/>
      <c r="B50" s="183"/>
      <c r="C50" s="183"/>
      <c r="D50" s="183"/>
      <c r="E50" s="183"/>
      <c r="F50" s="229"/>
      <c r="G50" s="230" t="str">
        <f>IFERROR(IF($E50="","",VLOOKUP($E50,'Data Mercado'!$A$7:$F$24,2,0)),"ND")</f>
      </c>
      <c r="H50" s="226" t="str">
        <f t="shared" si="0"/>
        <v/>
      </c>
      <c r="I50" s="225" t="str">
        <f t="shared" si="5"/>
        <v/>
      </c>
      <c r="J50" s="230" t="str">
        <f>IFERROR(IF($E50="","",VLOOKUP($E50,'Data Mercado'!$A$7:$F$24,3,0)),"ND")</f>
      </c>
      <c r="K50" s="226" t="str">
        <f t="shared" si="1"/>
        <v/>
      </c>
      <c r="L50" s="225" t="str">
        <f t="shared" si="6"/>
        <v/>
      </c>
      <c r="M50" s="230" t="str">
        <f>IFERROR(IF($E50="","",VLOOKUP($E50,'Data Mercado'!$A$7:$F$24,4,0)),"ND")</f>
      </c>
      <c r="N50" s="226" t="str">
        <f t="shared" si="2"/>
        <v/>
      </c>
      <c r="O50" s="225" t="str">
        <f t="shared" si="7"/>
        <v/>
      </c>
      <c r="P50" s="230" t="str">
        <f>IFERROR(IF($E50="","",VLOOKUP($E50,'Data Mercado'!$A$7:$F$24,5,0)),"ND")</f>
      </c>
      <c r="Q50" s="226" t="str">
        <f t="shared" si="3"/>
        <v/>
      </c>
      <c r="R50" s="225" t="str">
        <f t="shared" si="8"/>
        <v/>
      </c>
      <c r="S50" s="230" t="str">
        <f>IFERROR(IF($E50="","",VLOOKUP($E50,'Data Mercado'!$A$7:$F$24,6,0)),"ND")</f>
      </c>
      <c r="T50" s="226" t="str">
        <f t="shared" si="4"/>
        <v/>
      </c>
      <c r="U50" s="225" t="str">
        <f t="shared" si="9"/>
        <v/>
      </c>
    </row>
    <row r="51" spans="1:21" s="227" customFormat="1" ht="19" customHeight="1">
      <c r="A51" s="231"/>
      <c r="B51" s="232"/>
      <c r="C51" s="183"/>
      <c r="D51" s="183"/>
      <c r="E51" s="183"/>
      <c r="F51" s="229"/>
      <c r="G51" s="230" t="str">
        <f>IFERROR(IF($E51="","",VLOOKUP($E51,'Data Mercado'!$A$7:$F$24,2,0)),"ND")</f>
      </c>
      <c r="H51" s="226" t="str">
        <f t="shared" si="0"/>
        <v/>
      </c>
      <c r="I51" s="225" t="str">
        <f t="shared" si="5"/>
        <v/>
      </c>
      <c r="J51" s="230" t="str">
        <f>IFERROR(IF($E51="","",VLOOKUP($E51,'Data Mercado'!$A$7:$F$24,3,0)),"ND")</f>
      </c>
      <c r="K51" s="226" t="str">
        <f t="shared" si="1"/>
        <v/>
      </c>
      <c r="L51" s="225" t="str">
        <f t="shared" si="6"/>
        <v/>
      </c>
      <c r="M51" s="230" t="str">
        <f>IFERROR(IF($E51="","",VLOOKUP($E51,'Data Mercado'!$A$7:$F$24,4,0)),"ND")</f>
      </c>
      <c r="N51" s="226" t="str">
        <f t="shared" si="2"/>
        <v/>
      </c>
      <c r="O51" s="225" t="str">
        <f t="shared" si="7"/>
        <v/>
      </c>
      <c r="P51" s="230" t="str">
        <f>IFERROR(IF($E51="","",VLOOKUP($E51,'Data Mercado'!$A$7:$F$24,5,0)),"ND")</f>
      </c>
      <c r="Q51" s="226" t="str">
        <f t="shared" si="3"/>
        <v/>
      </c>
      <c r="R51" s="225" t="str">
        <f t="shared" si="8"/>
        <v/>
      </c>
      <c r="S51" s="230" t="str">
        <f>IFERROR(IF($E51="","",VLOOKUP($E51,'Data Mercado'!$A$7:$F$24,6,0)),"ND")</f>
      </c>
      <c r="T51" s="226" t="str">
        <f t="shared" si="4"/>
        <v/>
      </c>
      <c r="U51" s="225" t="str">
        <f t="shared" si="9"/>
        <v/>
      </c>
    </row>
    <row r="52" spans="1:21" s="227" customFormat="1" ht="19" customHeight="1">
      <c r="A52" s="231"/>
      <c r="B52" s="232"/>
      <c r="C52" s="183"/>
      <c r="D52" s="183"/>
      <c r="E52" s="183"/>
      <c r="F52" s="229"/>
      <c r="G52" s="230" t="str">
        <f>IFERROR(IF($E52="","",VLOOKUP($E52,'Data Mercado'!$A$7:$F$24,2,0)),"ND")</f>
      </c>
      <c r="H52" s="226" t="str">
        <f t="shared" si="0"/>
        <v/>
      </c>
      <c r="I52" s="225" t="str">
        <f t="shared" si="5"/>
        <v/>
      </c>
      <c r="J52" s="230" t="str">
        <f>IFERROR(IF($E52="","",VLOOKUP($E52,'Data Mercado'!$A$7:$F$24,3,0)),"ND")</f>
      </c>
      <c r="K52" s="226" t="str">
        <f t="shared" si="1"/>
        <v/>
      </c>
      <c r="L52" s="225" t="str">
        <f t="shared" si="6"/>
        <v/>
      </c>
      <c r="M52" s="230" t="str">
        <f>IFERROR(IF($E52="","",VLOOKUP($E52,'Data Mercado'!$A$7:$F$24,4,0)),"ND")</f>
      </c>
      <c r="N52" s="226" t="str">
        <f t="shared" si="2"/>
        <v/>
      </c>
      <c r="O52" s="225" t="str">
        <f t="shared" si="7"/>
        <v/>
      </c>
      <c r="P52" s="230" t="str">
        <f>IFERROR(IF($E52="","",VLOOKUP($E52,'Data Mercado'!$A$7:$F$24,5,0)),"ND")</f>
      </c>
      <c r="Q52" s="226" t="str">
        <f t="shared" si="3"/>
        <v/>
      </c>
      <c r="R52" s="225" t="str">
        <f t="shared" si="8"/>
        <v/>
      </c>
      <c r="S52" s="230" t="str">
        <f>IFERROR(IF($E52="","",VLOOKUP($E52,'Data Mercado'!$A$7:$F$24,6,0)),"ND")</f>
      </c>
      <c r="T52" s="226" t="str">
        <f t="shared" si="4"/>
        <v/>
      </c>
      <c r="U52" s="225" t="str">
        <f t="shared" si="9"/>
        <v/>
      </c>
    </row>
    <row r="53" spans="1:21" s="227" customFormat="1" ht="19" customHeight="1">
      <c r="A53" s="231"/>
      <c r="B53" s="232"/>
      <c r="C53" s="183"/>
      <c r="D53" s="183"/>
      <c r="E53" s="183"/>
      <c r="F53" s="229"/>
      <c r="G53" s="230" t="str">
        <f>IFERROR(IF($E53="","",VLOOKUP($E53,'Data Mercado'!$A$7:$F$24,2,0)),"ND")</f>
      </c>
      <c r="H53" s="226" t="str">
        <f t="shared" si="0"/>
        <v/>
      </c>
      <c r="I53" s="225" t="str">
        <f t="shared" si="5"/>
        <v/>
      </c>
      <c r="J53" s="230" t="str">
        <f>IFERROR(IF($E53="","",VLOOKUP($E53,'Data Mercado'!$A$7:$F$24,3,0)),"ND")</f>
      </c>
      <c r="K53" s="226" t="str">
        <f t="shared" si="1"/>
        <v/>
      </c>
      <c r="L53" s="225" t="str">
        <f t="shared" si="6"/>
        <v/>
      </c>
      <c r="M53" s="230" t="str">
        <f>IFERROR(IF($E53="","",VLOOKUP($E53,'Data Mercado'!$A$7:$F$24,4,0)),"ND")</f>
      </c>
      <c r="N53" s="226" t="str">
        <f t="shared" si="2"/>
        <v/>
      </c>
      <c r="O53" s="225" t="str">
        <f t="shared" si="7"/>
        <v/>
      </c>
      <c r="P53" s="230" t="str">
        <f>IFERROR(IF($E53="","",VLOOKUP($E53,'Data Mercado'!$A$7:$F$24,5,0)),"ND")</f>
      </c>
      <c r="Q53" s="226" t="str">
        <f t="shared" si="3"/>
        <v/>
      </c>
      <c r="R53" s="225" t="str">
        <f t="shared" si="8"/>
        <v/>
      </c>
      <c r="S53" s="230" t="str">
        <f>IFERROR(IF($E53="","",VLOOKUP($E53,'Data Mercado'!$A$7:$F$24,6,0)),"ND")</f>
      </c>
      <c r="T53" s="226" t="str">
        <f t="shared" si="4"/>
        <v/>
      </c>
      <c r="U53" s="225" t="str">
        <f t="shared" si="9"/>
        <v/>
      </c>
    </row>
    <row r="54" spans="1:21" s="227" customFormat="1" ht="19" customHeight="1">
      <c r="A54" s="231"/>
      <c r="B54" s="232"/>
      <c r="C54" s="183"/>
      <c r="D54" s="183"/>
      <c r="E54" s="183"/>
      <c r="F54" s="229"/>
      <c r="G54" s="230" t="str">
        <f>IFERROR(IF($E54="","",VLOOKUP($E54,'Data Mercado'!$A$7:$F$24,2,0)),"ND")</f>
      </c>
      <c r="H54" s="226" t="str">
        <f t="shared" si="0"/>
        <v/>
      </c>
      <c r="I54" s="225" t="str">
        <f t="shared" si="5"/>
        <v/>
      </c>
      <c r="J54" s="230" t="str">
        <f>IFERROR(IF($E54="","",VLOOKUP($E54,'Data Mercado'!$A$7:$F$24,3,0)),"ND")</f>
      </c>
      <c r="K54" s="226" t="str">
        <f t="shared" si="1"/>
        <v/>
      </c>
      <c r="L54" s="225" t="str">
        <f t="shared" si="6"/>
        <v/>
      </c>
      <c r="M54" s="230" t="str">
        <f>IFERROR(IF($E54="","",VLOOKUP($E54,'Data Mercado'!$A$7:$F$24,4,0)),"ND")</f>
      </c>
      <c r="N54" s="226" t="str">
        <f t="shared" si="2"/>
        <v/>
      </c>
      <c r="O54" s="225" t="str">
        <f t="shared" si="7"/>
        <v/>
      </c>
      <c r="P54" s="230" t="str">
        <f>IFERROR(IF($E54="","",VLOOKUP($E54,'Data Mercado'!$A$7:$F$24,5,0)),"ND")</f>
      </c>
      <c r="Q54" s="226" t="str">
        <f t="shared" si="3"/>
        <v/>
      </c>
      <c r="R54" s="225" t="str">
        <f t="shared" si="8"/>
        <v/>
      </c>
      <c r="S54" s="230" t="str">
        <f>IFERROR(IF($E54="","",VLOOKUP($E54,'Data Mercado'!$A$7:$F$24,6,0)),"ND")</f>
      </c>
      <c r="T54" s="226" t="str">
        <f t="shared" si="4"/>
        <v/>
      </c>
      <c r="U54" s="225" t="str">
        <f t="shared" si="9"/>
        <v/>
      </c>
    </row>
    <row r="55" spans="1:21" s="227" customFormat="1" ht="19" customHeight="1">
      <c r="A55" s="231"/>
      <c r="B55" s="232"/>
      <c r="C55" s="183"/>
      <c r="D55" s="183"/>
      <c r="E55" s="183"/>
      <c r="F55" s="229"/>
      <c r="G55" s="230" t="str">
        <f>IFERROR(IF($E55="","",VLOOKUP($E55,'Data Mercado'!$A$7:$F$24,2,0)),"ND")</f>
      </c>
      <c r="H55" s="226" t="str">
        <f t="shared" si="0"/>
        <v/>
      </c>
      <c r="I55" s="225" t="str">
        <f t="shared" si="5"/>
        <v/>
      </c>
      <c r="J55" s="230" t="str">
        <f>IFERROR(IF($E55="","",VLOOKUP($E55,'Data Mercado'!$A$7:$F$24,3,0)),"ND")</f>
      </c>
      <c r="K55" s="226" t="str">
        <f t="shared" si="1"/>
        <v/>
      </c>
      <c r="L55" s="225" t="str">
        <f t="shared" si="6"/>
        <v/>
      </c>
      <c r="M55" s="230" t="str">
        <f>IFERROR(IF($E55="","",VLOOKUP($E55,'Data Mercado'!$A$7:$F$24,4,0)),"ND")</f>
      </c>
      <c r="N55" s="226" t="str">
        <f t="shared" si="2"/>
        <v/>
      </c>
      <c r="O55" s="225" t="str">
        <f t="shared" si="7"/>
        <v/>
      </c>
      <c r="P55" s="230" t="str">
        <f>IFERROR(IF($E55="","",VLOOKUP($E55,'Data Mercado'!$A$7:$F$24,5,0)),"ND")</f>
      </c>
      <c r="Q55" s="226" t="str">
        <f t="shared" si="3"/>
        <v/>
      </c>
      <c r="R55" s="225" t="str">
        <f t="shared" si="8"/>
        <v/>
      </c>
      <c r="S55" s="230" t="str">
        <f>IFERROR(IF($E55="","",VLOOKUP($E55,'Data Mercado'!$A$7:$F$24,6,0)),"ND")</f>
      </c>
      <c r="T55" s="226" t="str">
        <f t="shared" si="4"/>
        <v/>
      </c>
      <c r="U55" s="225" t="str">
        <f t="shared" si="9"/>
        <v/>
      </c>
    </row>
    <row r="56" spans="1:21" s="227" customFormat="1" ht="19" customHeight="1">
      <c r="A56" s="231"/>
      <c r="B56" s="232"/>
      <c r="C56" s="183"/>
      <c r="D56" s="183"/>
      <c r="E56" s="183"/>
      <c r="F56" s="229"/>
      <c r="G56" s="230" t="str">
        <f>IFERROR(IF($E56="","",VLOOKUP($E56,'Data Mercado'!$A$7:$F$24,2,0)),"ND")</f>
      </c>
      <c r="H56" s="226" t="str">
        <f t="shared" si="0"/>
        <v/>
      </c>
      <c r="I56" s="225" t="str">
        <f t="shared" si="5"/>
        <v/>
      </c>
      <c r="J56" s="230" t="str">
        <f>IFERROR(IF($E56="","",VLOOKUP($E56,'Data Mercado'!$A$7:$F$24,3,0)),"ND")</f>
      </c>
      <c r="K56" s="226" t="str">
        <f t="shared" si="1"/>
        <v/>
      </c>
      <c r="L56" s="225" t="str">
        <f t="shared" si="6"/>
        <v/>
      </c>
      <c r="M56" s="230" t="str">
        <f>IFERROR(IF($E56="","",VLOOKUP($E56,'Data Mercado'!$A$7:$F$24,4,0)),"ND")</f>
      </c>
      <c r="N56" s="226" t="str">
        <f t="shared" si="2"/>
        <v/>
      </c>
      <c r="O56" s="225" t="str">
        <f t="shared" si="7"/>
        <v/>
      </c>
      <c r="P56" s="230" t="str">
        <f>IFERROR(IF($E56="","",VLOOKUP($E56,'Data Mercado'!$A$7:$F$24,5,0)),"ND")</f>
      </c>
      <c r="Q56" s="226" t="str">
        <f t="shared" si="3"/>
        <v/>
      </c>
      <c r="R56" s="225" t="str">
        <f t="shared" si="8"/>
        <v/>
      </c>
      <c r="S56" s="230" t="str">
        <f>IFERROR(IF($E56="","",VLOOKUP($E56,'Data Mercado'!$A$7:$F$24,6,0)),"ND")</f>
      </c>
      <c r="T56" s="226" t="str">
        <f t="shared" si="4"/>
        <v/>
      </c>
      <c r="U56" s="225" t="str">
        <f t="shared" si="9"/>
        <v/>
      </c>
    </row>
    <row r="57" spans="1:21" s="227" customFormat="1" ht="19" customHeight="1">
      <c r="A57" s="231"/>
      <c r="B57" s="232"/>
      <c r="C57" s="183"/>
      <c r="D57" s="183"/>
      <c r="E57" s="183"/>
      <c r="F57" s="229"/>
      <c r="G57" s="230" t="str">
        <f>IFERROR(IF($E57="","",VLOOKUP($E57,'Data Mercado'!$A$7:$F$24,2,0)),"ND")</f>
      </c>
      <c r="H57" s="226" t="str">
        <f t="shared" si="0"/>
        <v/>
      </c>
      <c r="I57" s="225" t="str">
        <f t="shared" si="5"/>
        <v/>
      </c>
      <c r="J57" s="230" t="str">
        <f>IFERROR(IF($E57="","",VLOOKUP($E57,'Data Mercado'!$A$7:$F$24,3,0)),"ND")</f>
      </c>
      <c r="K57" s="226" t="str">
        <f t="shared" si="1"/>
        <v/>
      </c>
      <c r="L57" s="225" t="str">
        <f t="shared" si="6"/>
        <v/>
      </c>
      <c r="M57" s="230" t="str">
        <f>IFERROR(IF($E57="","",VLOOKUP($E57,'Data Mercado'!$A$7:$F$24,4,0)),"ND")</f>
      </c>
      <c r="N57" s="226" t="str">
        <f t="shared" si="2"/>
        <v/>
      </c>
      <c r="O57" s="225" t="str">
        <f t="shared" si="7"/>
        <v/>
      </c>
      <c r="P57" s="230" t="str">
        <f>IFERROR(IF($E57="","",VLOOKUP($E57,'Data Mercado'!$A$7:$F$24,5,0)),"ND")</f>
      </c>
      <c r="Q57" s="226" t="str">
        <f t="shared" si="3"/>
        <v/>
      </c>
      <c r="R57" s="225" t="str">
        <f t="shared" si="8"/>
        <v/>
      </c>
      <c r="S57" s="230" t="str">
        <f>IFERROR(IF($E57="","",VLOOKUP($E57,'Data Mercado'!$A$7:$F$24,6,0)),"ND")</f>
      </c>
      <c r="T57" s="226" t="str">
        <f t="shared" si="4"/>
        <v/>
      </c>
      <c r="U57" s="225" t="str">
        <f t="shared" si="9"/>
        <v/>
      </c>
    </row>
    <row r="58" spans="1:21" s="227" customFormat="1" ht="19" customHeight="1">
      <c r="A58" s="231"/>
      <c r="B58" s="232"/>
      <c r="C58" s="183"/>
      <c r="D58" s="183"/>
      <c r="E58" s="183"/>
      <c r="F58" s="229"/>
      <c r="G58" s="230" t="str">
        <f>IFERROR(IF($E58="","",VLOOKUP($E58,'Data Mercado'!$A$7:$F$24,2,0)),"ND")</f>
      </c>
      <c r="H58" s="226" t="str">
        <f t="shared" si="0"/>
        <v/>
      </c>
      <c r="I58" s="225" t="str">
        <f t="shared" si="5"/>
        <v/>
      </c>
      <c r="J58" s="230" t="str">
        <f>IFERROR(IF($E58="","",VLOOKUP($E58,'Data Mercado'!$A$7:$F$24,3,0)),"ND")</f>
      </c>
      <c r="K58" s="226" t="str">
        <f t="shared" si="1"/>
        <v/>
      </c>
      <c r="L58" s="225" t="str">
        <f t="shared" si="6"/>
        <v/>
      </c>
      <c r="M58" s="230" t="str">
        <f>IFERROR(IF($E58="","",VLOOKUP($E58,'Data Mercado'!$A$7:$F$24,4,0)),"ND")</f>
      </c>
      <c r="N58" s="226" t="str">
        <f t="shared" si="2"/>
        <v/>
      </c>
      <c r="O58" s="225" t="str">
        <f t="shared" si="7"/>
        <v/>
      </c>
      <c r="P58" s="230" t="str">
        <f>IFERROR(IF($E58="","",VLOOKUP($E58,'Data Mercado'!$A$7:$F$24,5,0)),"ND")</f>
      </c>
      <c r="Q58" s="226" t="str">
        <f t="shared" si="3"/>
        <v/>
      </c>
      <c r="R58" s="225" t="str">
        <f t="shared" si="8"/>
        <v/>
      </c>
      <c r="S58" s="230" t="str">
        <f>IFERROR(IF($E58="","",VLOOKUP($E58,'Data Mercado'!$A$7:$F$24,6,0)),"ND")</f>
      </c>
      <c r="T58" s="226" t="str">
        <f t="shared" si="4"/>
        <v/>
      </c>
      <c r="U58" s="225" t="str">
        <f t="shared" si="9"/>
        <v/>
      </c>
    </row>
    <row r="59" spans="1:21" s="227" customFormat="1" ht="19" customHeight="1">
      <c r="A59" s="231"/>
      <c r="B59" s="232"/>
      <c r="C59" s="183"/>
      <c r="D59" s="183"/>
      <c r="E59" s="183"/>
      <c r="F59" s="229"/>
      <c r="G59" s="230" t="str">
        <f>IFERROR(IF($E59="","",VLOOKUP($E59,'Data Mercado'!$A$7:$F$24,2,0)),"ND")</f>
      </c>
      <c r="H59" s="226" t="str">
        <f t="shared" si="0"/>
        <v/>
      </c>
      <c r="I59" s="225" t="str">
        <f t="shared" si="5"/>
        <v/>
      </c>
      <c r="J59" s="230" t="str">
        <f>IFERROR(IF($E59="","",VLOOKUP($E59,'Data Mercado'!$A$7:$F$24,3,0)),"ND")</f>
      </c>
      <c r="K59" s="226" t="str">
        <f t="shared" si="1"/>
        <v/>
      </c>
      <c r="L59" s="225" t="str">
        <f t="shared" si="6"/>
        <v/>
      </c>
      <c r="M59" s="230" t="str">
        <f>IFERROR(IF($E59="","",VLOOKUP($E59,'Data Mercado'!$A$7:$F$24,4,0)),"ND")</f>
      </c>
      <c r="N59" s="226" t="str">
        <f t="shared" si="2"/>
        <v/>
      </c>
      <c r="O59" s="225" t="str">
        <f t="shared" si="7"/>
        <v/>
      </c>
      <c r="P59" s="230" t="str">
        <f>IFERROR(IF($E59="","",VLOOKUP($E59,'Data Mercado'!$A$7:$F$24,5,0)),"ND")</f>
      </c>
      <c r="Q59" s="226" t="str">
        <f t="shared" si="3"/>
        <v/>
      </c>
      <c r="R59" s="225" t="str">
        <f t="shared" si="8"/>
        <v/>
      </c>
      <c r="S59" s="230" t="str">
        <f>IFERROR(IF($E59="","",VLOOKUP($E59,'Data Mercado'!$A$7:$F$24,6,0)),"ND")</f>
      </c>
      <c r="T59" s="226" t="str">
        <f t="shared" si="4"/>
        <v/>
      </c>
      <c r="U59" s="225" t="str">
        <f t="shared" si="9"/>
        <v/>
      </c>
    </row>
    <row r="60" spans="1:21" s="227" customFormat="1" ht="19" customHeight="1">
      <c r="A60" s="231"/>
      <c r="B60" s="232"/>
      <c r="C60" s="183"/>
      <c r="D60" s="183"/>
      <c r="E60" s="183"/>
      <c r="F60" s="229"/>
      <c r="G60" s="230" t="str">
        <f>IFERROR(IF($E60="","",VLOOKUP($E60,'Data Mercado'!$A$7:$F$24,2,0)),"ND")</f>
      </c>
      <c r="H60" s="226" t="str">
        <f t="shared" si="0"/>
        <v/>
      </c>
      <c r="I60" s="225" t="str">
        <f t="shared" si="5"/>
        <v/>
      </c>
      <c r="J60" s="230" t="str">
        <f>IFERROR(IF($E60="","",VLOOKUP($E60,'Data Mercado'!$A$7:$F$24,3,0)),"ND")</f>
      </c>
      <c r="K60" s="226" t="str">
        <f t="shared" si="1"/>
        <v/>
      </c>
      <c r="L60" s="225" t="str">
        <f t="shared" si="6"/>
        <v/>
      </c>
      <c r="M60" s="230" t="str">
        <f>IFERROR(IF($E60="","",VLOOKUP($E60,'Data Mercado'!$A$7:$F$24,4,0)),"ND")</f>
      </c>
      <c r="N60" s="226" t="str">
        <f t="shared" si="2"/>
        <v/>
      </c>
      <c r="O60" s="225" t="str">
        <f t="shared" si="7"/>
        <v/>
      </c>
      <c r="P60" s="230" t="str">
        <f>IFERROR(IF($E60="","",VLOOKUP($E60,'Data Mercado'!$A$7:$F$24,5,0)),"ND")</f>
      </c>
      <c r="Q60" s="226" t="str">
        <f t="shared" si="3"/>
        <v/>
      </c>
      <c r="R60" s="225" t="str">
        <f t="shared" si="8"/>
        <v/>
      </c>
      <c r="S60" s="230" t="str">
        <f>IFERROR(IF($E60="","",VLOOKUP($E60,'Data Mercado'!$A$7:$F$24,6,0)),"ND")</f>
      </c>
      <c r="T60" s="226" t="str">
        <f t="shared" si="4"/>
        <v/>
      </c>
      <c r="U60" s="225" t="str">
        <f t="shared" si="9"/>
        <v/>
      </c>
    </row>
    <row r="61" spans="1:21" s="227" customFormat="1" ht="19" customHeight="1">
      <c r="A61" s="231"/>
      <c r="B61" s="232"/>
      <c r="C61" s="183"/>
      <c r="D61" s="183"/>
      <c r="E61" s="183"/>
      <c r="F61" s="229"/>
      <c r="G61" s="230" t="str">
        <f>IFERROR(IF($E61="","",VLOOKUP($E61,'Data Mercado'!$A$7:$F$24,2,0)),"ND")</f>
      </c>
      <c r="H61" s="226" t="str">
        <f t="shared" si="0"/>
        <v/>
      </c>
      <c r="I61" s="225" t="str">
        <f t="shared" si="5"/>
        <v/>
      </c>
      <c r="J61" s="230" t="str">
        <f>IFERROR(IF($E61="","",VLOOKUP($E61,'Data Mercado'!$A$7:$F$24,3,0)),"ND")</f>
      </c>
      <c r="K61" s="226" t="str">
        <f t="shared" si="1"/>
        <v/>
      </c>
      <c r="L61" s="225" t="str">
        <f t="shared" si="6"/>
        <v/>
      </c>
      <c r="M61" s="230" t="str">
        <f>IFERROR(IF($E61="","",VLOOKUP($E61,'Data Mercado'!$A$7:$F$24,4,0)),"ND")</f>
      </c>
      <c r="N61" s="226" t="str">
        <f t="shared" si="2"/>
        <v/>
      </c>
      <c r="O61" s="225" t="str">
        <f t="shared" si="7"/>
        <v/>
      </c>
      <c r="P61" s="230" t="str">
        <f>IFERROR(IF($E61="","",VLOOKUP($E61,'Data Mercado'!$A$7:$F$24,5,0)),"ND")</f>
      </c>
      <c r="Q61" s="226" t="str">
        <f t="shared" si="3"/>
        <v/>
      </c>
      <c r="R61" s="225" t="str">
        <f t="shared" si="8"/>
        <v/>
      </c>
      <c r="S61" s="230" t="str">
        <f>IFERROR(IF($E61="","",VLOOKUP($E61,'Data Mercado'!$A$7:$F$24,6,0)),"ND")</f>
      </c>
      <c r="T61" s="226" t="str">
        <f t="shared" si="4"/>
        <v/>
      </c>
      <c r="U61" s="225" t="str">
        <f t="shared" si="9"/>
        <v/>
      </c>
    </row>
    <row r="62" spans="1:21" s="227" customFormat="1" ht="19" customHeight="1">
      <c r="A62" s="231"/>
      <c r="B62" s="232"/>
      <c r="C62" s="183"/>
      <c r="D62" s="183"/>
      <c r="E62" s="183"/>
      <c r="F62" s="229"/>
      <c r="G62" s="230" t="str">
        <f>IFERROR(IF($E62="","",VLOOKUP($E62,'Data Mercado'!$A$7:$F$24,2,0)),"ND")</f>
      </c>
      <c r="H62" s="226" t="str">
        <f t="shared" si="0"/>
        <v/>
      </c>
      <c r="I62" s="225" t="str">
        <f t="shared" si="5"/>
        <v/>
      </c>
      <c r="J62" s="230" t="str">
        <f>IFERROR(IF($E62="","",VLOOKUP($E62,'Data Mercado'!$A$7:$F$24,3,0)),"ND")</f>
      </c>
      <c r="K62" s="226" t="str">
        <f t="shared" si="1"/>
        <v/>
      </c>
      <c r="L62" s="225" t="str">
        <f t="shared" si="6"/>
        <v/>
      </c>
      <c r="M62" s="230" t="str">
        <f>IFERROR(IF($E62="","",VLOOKUP($E62,'Data Mercado'!$A$7:$F$24,4,0)),"ND")</f>
      </c>
      <c r="N62" s="226" t="str">
        <f t="shared" si="2"/>
        <v/>
      </c>
      <c r="O62" s="225" t="str">
        <f t="shared" si="7"/>
        <v/>
      </c>
      <c r="P62" s="230" t="str">
        <f>IFERROR(IF($E62="","",VLOOKUP($E62,'Data Mercado'!$A$7:$F$24,5,0)),"ND")</f>
      </c>
      <c r="Q62" s="226" t="str">
        <f t="shared" si="3"/>
        <v/>
      </c>
      <c r="R62" s="225" t="str">
        <f t="shared" si="8"/>
        <v/>
      </c>
      <c r="S62" s="230" t="str">
        <f>IFERROR(IF($E62="","",VLOOKUP($E62,'Data Mercado'!$A$7:$F$24,6,0)),"ND")</f>
      </c>
      <c r="T62" s="226" t="str">
        <f t="shared" si="4"/>
        <v/>
      </c>
      <c r="U62" s="225" t="str">
        <f t="shared" si="9"/>
        <v/>
      </c>
    </row>
    <row r="63" spans="1:21" s="227" customFormat="1" ht="19" customHeight="1">
      <c r="A63" s="231"/>
      <c r="B63" s="232"/>
      <c r="C63" s="183"/>
      <c r="D63" s="183"/>
      <c r="E63" s="183"/>
      <c r="F63" s="229"/>
      <c r="G63" s="230" t="str">
        <f>IFERROR(IF($E63="","",VLOOKUP($E63,'Data Mercado'!$A$7:$F$24,2,0)),"ND")</f>
      </c>
      <c r="H63" s="226" t="str">
        <f t="shared" si="0"/>
        <v/>
      </c>
      <c r="I63" s="225" t="str">
        <f t="shared" si="5"/>
        <v/>
      </c>
      <c r="J63" s="230" t="str">
        <f>IFERROR(IF($E63="","",VLOOKUP($E63,'Data Mercado'!$A$7:$F$24,3,0)),"ND")</f>
      </c>
      <c r="K63" s="226" t="str">
        <f t="shared" si="1"/>
        <v/>
      </c>
      <c r="L63" s="225" t="str">
        <f t="shared" si="6"/>
        <v/>
      </c>
      <c r="M63" s="230" t="str">
        <f>IFERROR(IF($E63="","",VLOOKUP($E63,'Data Mercado'!$A$7:$F$24,4,0)),"ND")</f>
      </c>
      <c r="N63" s="226" t="str">
        <f t="shared" si="2"/>
        <v/>
      </c>
      <c r="O63" s="225" t="str">
        <f t="shared" si="7"/>
        <v/>
      </c>
      <c r="P63" s="230" t="str">
        <f>IFERROR(IF($E63="","",VLOOKUP($E63,'Data Mercado'!$A$7:$F$24,5,0)),"ND")</f>
      </c>
      <c r="Q63" s="226" t="str">
        <f t="shared" si="3"/>
        <v/>
      </c>
      <c r="R63" s="225" t="str">
        <f t="shared" si="8"/>
        <v/>
      </c>
      <c r="S63" s="230" t="str">
        <f>IFERROR(IF($E63="","",VLOOKUP($E63,'Data Mercado'!$A$7:$F$24,6,0)),"ND")</f>
      </c>
      <c r="T63" s="226" t="str">
        <f t="shared" si="4"/>
        <v/>
      </c>
      <c r="U63" s="225" t="str">
        <f t="shared" si="9"/>
        <v/>
      </c>
    </row>
    <row r="64" spans="1:21" s="227" customFormat="1" ht="19" customHeight="1">
      <c r="A64" s="231"/>
      <c r="B64" s="232"/>
      <c r="C64" s="183"/>
      <c r="D64" s="183"/>
      <c r="E64" s="183"/>
      <c r="F64" s="229"/>
      <c r="G64" s="230" t="str">
        <f>IFERROR(IF($E64="","",VLOOKUP($E64,'Data Mercado'!$A$7:$F$24,2,0)),"ND")</f>
      </c>
      <c r="H64" s="226" t="str">
        <f t="shared" si="0"/>
        <v/>
      </c>
      <c r="I64" s="225" t="str">
        <f t="shared" si="5"/>
        <v/>
      </c>
      <c r="J64" s="230" t="str">
        <f>IFERROR(IF($E64="","",VLOOKUP($E64,'Data Mercado'!$A$7:$F$24,3,0)),"ND")</f>
      </c>
      <c r="K64" s="226" t="str">
        <f t="shared" si="1"/>
        <v/>
      </c>
      <c r="L64" s="225" t="str">
        <f t="shared" si="6"/>
        <v/>
      </c>
      <c r="M64" s="230" t="str">
        <f>IFERROR(IF($E64="","",VLOOKUP($E64,'Data Mercado'!$A$7:$F$24,4,0)),"ND")</f>
      </c>
      <c r="N64" s="226" t="str">
        <f t="shared" si="2"/>
        <v/>
      </c>
      <c r="O64" s="225" t="str">
        <f t="shared" si="7"/>
        <v/>
      </c>
      <c r="P64" s="230" t="str">
        <f>IFERROR(IF($E64="","",VLOOKUP($E64,'Data Mercado'!$A$7:$F$24,5,0)),"ND")</f>
      </c>
      <c r="Q64" s="226" t="str">
        <f t="shared" si="3"/>
        <v/>
      </c>
      <c r="R64" s="225" t="str">
        <f t="shared" si="8"/>
        <v/>
      </c>
      <c r="S64" s="230" t="str">
        <f>IFERROR(IF($E64="","",VLOOKUP($E64,'Data Mercado'!$A$7:$F$24,6,0)),"ND")</f>
      </c>
      <c r="T64" s="226" t="str">
        <f t="shared" si="4"/>
        <v/>
      </c>
      <c r="U64" s="225" t="str">
        <f t="shared" si="9"/>
        <v/>
      </c>
    </row>
    <row r="65" spans="1:21" s="227" customFormat="1" ht="19" customHeight="1">
      <c r="A65" s="231"/>
      <c r="B65" s="232"/>
      <c r="C65" s="183"/>
      <c r="D65" s="183"/>
      <c r="E65" s="183"/>
      <c r="F65" s="229"/>
      <c r="G65" s="230" t="str">
        <f>IFERROR(IF($E65="","",VLOOKUP($E65,'Data Mercado'!$A$7:$F$24,2,0)),"ND")</f>
      </c>
      <c r="H65" s="226" t="str">
        <f t="shared" si="0"/>
        <v/>
      </c>
      <c r="I65" s="225" t="str">
        <f t="shared" si="5"/>
        <v/>
      </c>
      <c r="J65" s="230" t="str">
        <f>IFERROR(IF($E65="","",VLOOKUP($E65,'Data Mercado'!$A$7:$F$24,3,0)),"ND")</f>
      </c>
      <c r="K65" s="226" t="str">
        <f t="shared" si="1"/>
        <v/>
      </c>
      <c r="L65" s="225" t="str">
        <f t="shared" si="6"/>
        <v/>
      </c>
      <c r="M65" s="230" t="str">
        <f>IFERROR(IF($E65="","",VLOOKUP($E65,'Data Mercado'!$A$7:$F$24,4,0)),"ND")</f>
      </c>
      <c r="N65" s="226" t="str">
        <f t="shared" si="2"/>
        <v/>
      </c>
      <c r="O65" s="225" t="str">
        <f t="shared" si="7"/>
        <v/>
      </c>
      <c r="P65" s="230" t="str">
        <f>IFERROR(IF($E65="","",VLOOKUP($E65,'Data Mercado'!$A$7:$F$24,5,0)),"ND")</f>
      </c>
      <c r="Q65" s="226" t="str">
        <f t="shared" si="3"/>
        <v/>
      </c>
      <c r="R65" s="225" t="str">
        <f t="shared" si="8"/>
        <v/>
      </c>
      <c r="S65" s="230" t="str">
        <f>IFERROR(IF($E65="","",VLOOKUP($E65,'Data Mercado'!$A$7:$F$24,6,0)),"ND")</f>
      </c>
      <c r="T65" s="226" t="str">
        <f t="shared" si="4"/>
        <v/>
      </c>
      <c r="U65" s="225" t="str">
        <f t="shared" si="9"/>
        <v/>
      </c>
    </row>
    <row r="66" spans="1:21" s="227" customFormat="1" ht="19" customHeight="1">
      <c r="A66" s="231"/>
      <c r="B66" s="232"/>
      <c r="C66" s="183"/>
      <c r="D66" s="183"/>
      <c r="E66" s="183"/>
      <c r="F66" s="229"/>
      <c r="G66" s="230" t="str">
        <f>IFERROR(IF($E66="","",VLOOKUP($E66,'Data Mercado'!$A$7:$F$24,2,0)),"ND")</f>
      </c>
      <c r="H66" s="226" t="str">
        <f t="shared" si="0"/>
        <v/>
      </c>
      <c r="I66" s="225" t="str">
        <f t="shared" si="5"/>
        <v/>
      </c>
      <c r="J66" s="230" t="str">
        <f>IFERROR(IF($E66="","",VLOOKUP($E66,'Data Mercado'!$A$7:$F$24,3,0)),"ND")</f>
      </c>
      <c r="K66" s="226" t="str">
        <f t="shared" si="1"/>
        <v/>
      </c>
      <c r="L66" s="225" t="str">
        <f t="shared" si="6"/>
        <v/>
      </c>
      <c r="M66" s="230" t="str">
        <f>IFERROR(IF($E66="","",VLOOKUP($E66,'Data Mercado'!$A$7:$F$24,4,0)),"ND")</f>
      </c>
      <c r="N66" s="226" t="str">
        <f t="shared" si="2"/>
        <v/>
      </c>
      <c r="O66" s="225" t="str">
        <f t="shared" si="7"/>
        <v/>
      </c>
      <c r="P66" s="230" t="str">
        <f>IFERROR(IF($E66="","",VLOOKUP($E66,'Data Mercado'!$A$7:$F$24,5,0)),"ND")</f>
      </c>
      <c r="Q66" s="226" t="str">
        <f t="shared" si="3"/>
        <v/>
      </c>
      <c r="R66" s="225" t="str">
        <f t="shared" si="8"/>
        <v/>
      </c>
      <c r="S66" s="230" t="str">
        <f>IFERROR(IF($E66="","",VLOOKUP($E66,'Data Mercado'!$A$7:$F$24,6,0)),"ND")</f>
      </c>
      <c r="T66" s="226" t="str">
        <f t="shared" si="4"/>
        <v/>
      </c>
      <c r="U66" s="225" t="str">
        <f t="shared" si="9"/>
        <v/>
      </c>
    </row>
    <row r="67" spans="1:21" s="227" customFormat="1" ht="19" customHeight="1">
      <c r="A67" s="231"/>
      <c r="B67" s="232"/>
      <c r="C67" s="183"/>
      <c r="D67" s="183"/>
      <c r="E67" s="183"/>
      <c r="F67" s="229"/>
      <c r="G67" s="230" t="str">
        <f>IFERROR(IF($E67="","",VLOOKUP($E67,'Data Mercado'!$A$7:$F$24,2,0)),"ND")</f>
      </c>
      <c r="H67" s="226" t="str">
        <f t="shared" si="0"/>
        <v/>
      </c>
      <c r="I67" s="225" t="str">
        <f t="shared" si="5"/>
        <v/>
      </c>
      <c r="J67" s="230" t="str">
        <f>IFERROR(IF($E67="","",VLOOKUP($E67,'Data Mercado'!$A$7:$F$24,3,0)),"ND")</f>
      </c>
      <c r="K67" s="226" t="str">
        <f t="shared" si="1"/>
        <v/>
      </c>
      <c r="L67" s="225" t="str">
        <f t="shared" si="6"/>
        <v/>
      </c>
      <c r="M67" s="230" t="str">
        <f>IFERROR(IF($E67="","",VLOOKUP($E67,'Data Mercado'!$A$7:$F$24,4,0)),"ND")</f>
      </c>
      <c r="N67" s="226" t="str">
        <f t="shared" si="2"/>
        <v/>
      </c>
      <c r="O67" s="225" t="str">
        <f t="shared" si="7"/>
        <v/>
      </c>
      <c r="P67" s="230" t="str">
        <f>IFERROR(IF($E67="","",VLOOKUP($E67,'Data Mercado'!$A$7:$F$24,5,0)),"ND")</f>
      </c>
      <c r="Q67" s="226" t="str">
        <f t="shared" si="3"/>
        <v/>
      </c>
      <c r="R67" s="225" t="str">
        <f t="shared" si="8"/>
        <v/>
      </c>
      <c r="S67" s="230" t="str">
        <f>IFERROR(IF($E67="","",VLOOKUP($E67,'Data Mercado'!$A$7:$F$24,6,0)),"ND")</f>
      </c>
      <c r="T67" s="226" t="str">
        <f t="shared" si="4"/>
        <v/>
      </c>
      <c r="U67" s="225" t="str">
        <f t="shared" si="9"/>
        <v/>
      </c>
    </row>
    <row r="68" spans="1:21" s="227" customFormat="1" ht="19" customHeight="1">
      <c r="A68" s="231"/>
      <c r="B68" s="232"/>
      <c r="C68" s="183"/>
      <c r="D68" s="183"/>
      <c r="E68" s="183"/>
      <c r="F68" s="229"/>
      <c r="G68" s="230" t="str">
        <f>IFERROR(IF($E68="","",VLOOKUP($E68,'Data Mercado'!$A$7:$F$24,2,0)),"ND")</f>
      </c>
      <c r="H68" s="226" t="str">
        <f t="shared" si="0"/>
        <v/>
      </c>
      <c r="I68" s="225" t="str">
        <f t="shared" si="5"/>
        <v/>
      </c>
      <c r="J68" s="230" t="str">
        <f>IFERROR(IF($E68="","",VLOOKUP($E68,'Data Mercado'!$A$7:$F$24,3,0)),"ND")</f>
      </c>
      <c r="K68" s="226" t="str">
        <f t="shared" si="1"/>
        <v/>
      </c>
      <c r="L68" s="225" t="str">
        <f t="shared" si="6"/>
        <v/>
      </c>
      <c r="M68" s="230" t="str">
        <f>IFERROR(IF($E68="","",VLOOKUP($E68,'Data Mercado'!$A$7:$F$24,4,0)),"ND")</f>
      </c>
      <c r="N68" s="226" t="str">
        <f t="shared" si="2"/>
        <v/>
      </c>
      <c r="O68" s="225" t="str">
        <f t="shared" si="7"/>
        <v/>
      </c>
      <c r="P68" s="230" t="str">
        <f>IFERROR(IF($E68="","",VLOOKUP($E68,'Data Mercado'!$A$7:$F$24,5,0)),"ND")</f>
      </c>
      <c r="Q68" s="226" t="str">
        <f t="shared" si="3"/>
        <v/>
      </c>
      <c r="R68" s="225" t="str">
        <f t="shared" si="8"/>
        <v/>
      </c>
      <c r="S68" s="230" t="str">
        <f>IFERROR(IF($E68="","",VLOOKUP($E68,'Data Mercado'!$A$7:$F$24,6,0)),"ND")</f>
      </c>
      <c r="T68" s="226" t="str">
        <f t="shared" si="4"/>
        <v/>
      </c>
      <c r="U68" s="225" t="str">
        <f t="shared" si="9"/>
        <v/>
      </c>
    </row>
    <row r="69" spans="1:21" s="227" customFormat="1" ht="19" customHeight="1">
      <c r="A69" s="231"/>
      <c r="B69" s="232"/>
      <c r="C69" s="183"/>
      <c r="D69" s="183"/>
      <c r="E69" s="183"/>
      <c r="F69" s="229"/>
      <c r="G69" s="230" t="str">
        <f>IFERROR(IF($E69="","",VLOOKUP($E69,'Data Mercado'!$A$7:$F$24,2,0)),"ND")</f>
      </c>
      <c r="H69" s="226" t="str">
        <f t="shared" si="0"/>
        <v/>
      </c>
      <c r="I69" s="225" t="str">
        <f t="shared" si="5"/>
        <v/>
      </c>
      <c r="J69" s="230" t="str">
        <f>IFERROR(IF($E69="","",VLOOKUP($E69,'Data Mercado'!$A$7:$F$24,3,0)),"ND")</f>
      </c>
      <c r="K69" s="226" t="str">
        <f t="shared" si="1"/>
        <v/>
      </c>
      <c r="L69" s="225" t="str">
        <f t="shared" si="6"/>
        <v/>
      </c>
      <c r="M69" s="230" t="str">
        <f>IFERROR(IF($E69="","",VLOOKUP($E69,'Data Mercado'!$A$7:$F$24,4,0)),"ND")</f>
      </c>
      <c r="N69" s="226" t="str">
        <f t="shared" si="2"/>
        <v/>
      </c>
      <c r="O69" s="225" t="str">
        <f t="shared" si="7"/>
        <v/>
      </c>
      <c r="P69" s="230" t="str">
        <f>IFERROR(IF($E69="","",VLOOKUP($E69,'Data Mercado'!$A$7:$F$24,5,0)),"ND")</f>
      </c>
      <c r="Q69" s="226" t="str">
        <f t="shared" si="3"/>
        <v/>
      </c>
      <c r="R69" s="225" t="str">
        <f t="shared" si="8"/>
        <v/>
      </c>
      <c r="S69" s="230" t="str">
        <f>IFERROR(IF($E69="","",VLOOKUP($E69,'Data Mercado'!$A$7:$F$24,6,0)),"ND")</f>
      </c>
      <c r="T69" s="226" t="str">
        <f t="shared" si="4"/>
        <v/>
      </c>
      <c r="U69" s="225" t="str">
        <f t="shared" si="9"/>
        <v/>
      </c>
    </row>
    <row r="70" spans="1:21" s="227" customFormat="1" ht="19" customHeight="1">
      <c r="A70" s="231"/>
      <c r="B70" s="232"/>
      <c r="C70" s="183"/>
      <c r="D70" s="183"/>
      <c r="E70" s="183"/>
      <c r="F70" s="229"/>
      <c r="G70" s="230" t="str">
        <f>IFERROR(IF($E70="","",VLOOKUP($E70,'Data Mercado'!$A$7:$F$24,2,0)),"ND")</f>
      </c>
      <c r="H70" s="226" t="str">
        <f t="shared" si="0"/>
        <v/>
      </c>
      <c r="I70" s="225" t="str">
        <f t="shared" si="5"/>
        <v/>
      </c>
      <c r="J70" s="230" t="str">
        <f>IFERROR(IF($E70="","",VLOOKUP($E70,'Data Mercado'!$A$7:$F$24,3,0)),"ND")</f>
      </c>
      <c r="K70" s="226" t="str">
        <f t="shared" si="1"/>
        <v/>
      </c>
      <c r="L70" s="225" t="str">
        <f t="shared" si="6"/>
        <v/>
      </c>
      <c r="M70" s="230" t="str">
        <f>IFERROR(IF($E70="","",VLOOKUP($E70,'Data Mercado'!$A$7:$F$24,4,0)),"ND")</f>
      </c>
      <c r="N70" s="226" t="str">
        <f t="shared" si="2"/>
        <v/>
      </c>
      <c r="O70" s="225" t="str">
        <f t="shared" si="7"/>
        <v/>
      </c>
      <c r="P70" s="230" t="str">
        <f>IFERROR(IF($E70="","",VLOOKUP($E70,'Data Mercado'!$A$7:$F$24,5,0)),"ND")</f>
      </c>
      <c r="Q70" s="226" t="str">
        <f t="shared" si="3"/>
        <v/>
      </c>
      <c r="R70" s="225" t="str">
        <f t="shared" si="8"/>
        <v/>
      </c>
      <c r="S70" s="230" t="str">
        <f>IFERROR(IF($E70="","",VLOOKUP($E70,'Data Mercado'!$A$7:$F$24,6,0)),"ND")</f>
      </c>
      <c r="T70" s="226" t="str">
        <f t="shared" si="4"/>
        <v/>
      </c>
      <c r="U70" s="225" t="str">
        <f t="shared" si="9"/>
        <v/>
      </c>
    </row>
    <row r="71" spans="1:21" s="227" customFormat="1" ht="19" customHeight="1">
      <c r="A71" s="231"/>
      <c r="B71" s="232"/>
      <c r="C71" s="183"/>
      <c r="D71" s="183"/>
      <c r="E71" s="183"/>
      <c r="F71" s="229"/>
      <c r="G71" s="230" t="str">
        <f>IFERROR(IF($E71="","",VLOOKUP($E71,'Data Mercado'!$A$7:$F$24,2,0)),"ND")</f>
      </c>
      <c r="H71" s="226" t="str">
        <f t="shared" si="0"/>
        <v/>
      </c>
      <c r="I71" s="225" t="str">
        <f t="shared" si="5"/>
        <v/>
      </c>
      <c r="J71" s="230" t="str">
        <f>IFERROR(IF($E71="","",VLOOKUP($E71,'Data Mercado'!$A$7:$F$24,3,0)),"ND")</f>
      </c>
      <c r="K71" s="226" t="str">
        <f t="shared" si="1"/>
        <v/>
      </c>
      <c r="L71" s="225" t="str">
        <f t="shared" si="6"/>
        <v/>
      </c>
      <c r="M71" s="230" t="str">
        <f>IFERROR(IF($E71="","",VLOOKUP($E71,'Data Mercado'!$A$7:$F$24,4,0)),"ND")</f>
      </c>
      <c r="N71" s="226" t="str">
        <f t="shared" si="2"/>
        <v/>
      </c>
      <c r="O71" s="225" t="str">
        <f t="shared" si="7"/>
        <v/>
      </c>
      <c r="P71" s="230" t="str">
        <f>IFERROR(IF($E71="","",VLOOKUP($E71,'Data Mercado'!$A$7:$F$24,5,0)),"ND")</f>
      </c>
      <c r="Q71" s="226" t="str">
        <f t="shared" si="3"/>
        <v/>
      </c>
      <c r="R71" s="225" t="str">
        <f t="shared" si="8"/>
        <v/>
      </c>
      <c r="S71" s="230" t="str">
        <f>IFERROR(IF($E71="","",VLOOKUP($E71,'Data Mercado'!$A$7:$F$24,6,0)),"ND")</f>
      </c>
      <c r="T71" s="226" t="str">
        <f t="shared" si="4"/>
        <v/>
      </c>
      <c r="U71" s="225" t="str">
        <f t="shared" si="9"/>
        <v/>
      </c>
    </row>
    <row r="72" spans="1:21" s="227" customFormat="1" ht="19" customHeight="1">
      <c r="A72" s="231"/>
      <c r="B72" s="232"/>
      <c r="C72" s="183"/>
      <c r="D72" s="183"/>
      <c r="E72" s="183"/>
      <c r="F72" s="229"/>
      <c r="G72" s="230" t="str">
        <f>IFERROR(IF($E72="","",VLOOKUP($E72,'Data Mercado'!$A$7:$F$24,2,0)),"ND")</f>
      </c>
      <c r="H72" s="226" t="str">
        <f t="shared" si="0"/>
        <v/>
      </c>
      <c r="I72" s="225" t="str">
        <f t="shared" si="5"/>
        <v/>
      </c>
      <c r="J72" s="230" t="str">
        <f>IFERROR(IF($E72="","",VLOOKUP($E72,'Data Mercado'!$A$7:$F$24,3,0)),"ND")</f>
      </c>
      <c r="K72" s="226" t="str">
        <f t="shared" si="1"/>
        <v/>
      </c>
      <c r="L72" s="225" t="str">
        <f t="shared" si="6"/>
        <v/>
      </c>
      <c r="M72" s="230" t="str">
        <f>IFERROR(IF($E72="","",VLOOKUP($E72,'Data Mercado'!$A$7:$F$24,4,0)),"ND")</f>
      </c>
      <c r="N72" s="226" t="str">
        <f t="shared" si="2"/>
        <v/>
      </c>
      <c r="O72" s="225" t="str">
        <f t="shared" si="7"/>
        <v/>
      </c>
      <c r="P72" s="230" t="str">
        <f>IFERROR(IF($E72="","",VLOOKUP($E72,'Data Mercado'!$A$7:$F$24,5,0)),"ND")</f>
      </c>
      <c r="Q72" s="226" t="str">
        <f t="shared" si="3"/>
        <v/>
      </c>
      <c r="R72" s="225" t="str">
        <f t="shared" si="8"/>
        <v/>
      </c>
      <c r="S72" s="230" t="str">
        <f>IFERROR(IF($E72="","",VLOOKUP($E72,'Data Mercado'!$A$7:$F$24,6,0)),"ND")</f>
      </c>
      <c r="T72" s="226" t="str">
        <f t="shared" si="4"/>
        <v/>
      </c>
      <c r="U72" s="225" t="str">
        <f t="shared" si="9"/>
        <v/>
      </c>
    </row>
    <row r="73" spans="1:21" s="227" customFormat="1" ht="19" customHeight="1">
      <c r="A73" s="231"/>
      <c r="B73" s="232"/>
      <c r="C73" s="183"/>
      <c r="D73" s="183"/>
      <c r="E73" s="183"/>
      <c r="F73" s="229"/>
      <c r="G73" s="230" t="str">
        <f>IFERROR(IF($E73="","",VLOOKUP($E73,'Data Mercado'!$A$7:$F$24,2,0)),"ND")</f>
      </c>
      <c r="H73" s="226" t="str">
        <f t="shared" si="0"/>
        <v/>
      </c>
      <c r="I73" s="225" t="str">
        <f t="shared" si="5"/>
        <v/>
      </c>
      <c r="J73" s="230" t="str">
        <f>IFERROR(IF($E73="","",VLOOKUP($E73,'Data Mercado'!$A$7:$F$24,3,0)),"ND")</f>
      </c>
      <c r="K73" s="226" t="str">
        <f t="shared" si="1"/>
        <v/>
      </c>
      <c r="L73" s="225" t="str">
        <f t="shared" si="6"/>
        <v/>
      </c>
      <c r="M73" s="230" t="str">
        <f>IFERROR(IF($E73="","",VLOOKUP($E73,'Data Mercado'!$A$7:$F$24,4,0)),"ND")</f>
      </c>
      <c r="N73" s="226" t="str">
        <f t="shared" si="2"/>
        <v/>
      </c>
      <c r="O73" s="225" t="str">
        <f t="shared" si="7"/>
        <v/>
      </c>
      <c r="P73" s="230" t="str">
        <f>IFERROR(IF($E73="","",VLOOKUP($E73,'Data Mercado'!$A$7:$F$24,5,0)),"ND")</f>
      </c>
      <c r="Q73" s="226" t="str">
        <f t="shared" si="3"/>
        <v/>
      </c>
      <c r="R73" s="225" t="str">
        <f t="shared" si="8"/>
        <v/>
      </c>
      <c r="S73" s="230" t="str">
        <f>IFERROR(IF($E73="","",VLOOKUP($E73,'Data Mercado'!$A$7:$F$24,6,0)),"ND")</f>
      </c>
      <c r="T73" s="226" t="str">
        <f t="shared" si="4"/>
        <v/>
      </c>
      <c r="U73" s="225" t="str">
        <f t="shared" si="9"/>
        <v/>
      </c>
    </row>
    <row r="74" spans="1:21" s="227" customFormat="1" ht="19" customHeight="1">
      <c r="A74" s="231"/>
      <c r="B74" s="232"/>
      <c r="C74" s="183"/>
      <c r="D74" s="183"/>
      <c r="E74" s="183"/>
      <c r="F74" s="229"/>
      <c r="G74" s="230" t="str">
        <f>IFERROR(IF($E74="","",VLOOKUP($E74,'Data Mercado'!$A$7:$F$24,2,0)),"ND")</f>
      </c>
      <c r="H74" s="226" t="str">
        <f t="shared" si="0"/>
        <v/>
      </c>
      <c r="I74" s="225" t="str">
        <f t="shared" si="5"/>
        <v/>
      </c>
      <c r="J74" s="230" t="str">
        <f>IFERROR(IF($E74="","",VLOOKUP($E74,'Data Mercado'!$A$7:$F$24,3,0)),"ND")</f>
      </c>
      <c r="K74" s="226" t="str">
        <f t="shared" si="1"/>
        <v/>
      </c>
      <c r="L74" s="225" t="str">
        <f t="shared" si="6"/>
        <v/>
      </c>
      <c r="M74" s="230" t="str">
        <f>IFERROR(IF($E74="","",VLOOKUP($E74,'Data Mercado'!$A$7:$F$24,4,0)),"ND")</f>
      </c>
      <c r="N74" s="226" t="str">
        <f t="shared" si="2"/>
        <v/>
      </c>
      <c r="O74" s="225" t="str">
        <f t="shared" si="7"/>
        <v/>
      </c>
      <c r="P74" s="230" t="str">
        <f>IFERROR(IF($E74="","",VLOOKUP($E74,'Data Mercado'!$A$7:$F$24,5,0)),"ND")</f>
      </c>
      <c r="Q74" s="226" t="str">
        <f t="shared" si="3"/>
        <v/>
      </c>
      <c r="R74" s="225" t="str">
        <f t="shared" si="8"/>
        <v/>
      </c>
      <c r="S74" s="230" t="str">
        <f>IFERROR(IF($E74="","",VLOOKUP($E74,'Data Mercado'!$A$7:$F$24,6,0)),"ND")</f>
      </c>
      <c r="T74" s="226" t="str">
        <f t="shared" si="4"/>
        <v/>
      </c>
      <c r="U74" s="225" t="str">
        <f t="shared" si="9"/>
        <v/>
      </c>
    </row>
    <row r="75" spans="1:21" s="227" customFormat="1" ht="19" customHeight="1">
      <c r="A75" s="231"/>
      <c r="B75" s="232"/>
      <c r="C75" s="183"/>
      <c r="D75" s="183"/>
      <c r="E75" s="183"/>
      <c r="F75" s="229"/>
      <c r="G75" s="230" t="str">
        <f>IFERROR(IF($E75="","",VLOOKUP($E75,'Data Mercado'!$A$7:$F$24,2,0)),"ND")</f>
      </c>
      <c r="H75" s="226" t="str">
        <f t="shared" si="0"/>
        <v/>
      </c>
      <c r="I75" s="225" t="str">
        <f t="shared" si="5"/>
        <v/>
      </c>
      <c r="J75" s="230" t="str">
        <f>IFERROR(IF($E75="","",VLOOKUP($E75,'Data Mercado'!$A$7:$F$24,3,0)),"ND")</f>
      </c>
      <c r="K75" s="226" t="str">
        <f t="shared" si="1"/>
        <v/>
      </c>
      <c r="L75" s="225" t="str">
        <f t="shared" si="6"/>
        <v/>
      </c>
      <c r="M75" s="230" t="str">
        <f>IFERROR(IF($E75="","",VLOOKUP($E75,'Data Mercado'!$A$7:$F$24,4,0)),"ND")</f>
      </c>
      <c r="N75" s="226" t="str">
        <f t="shared" si="2"/>
        <v/>
      </c>
      <c r="O75" s="225" t="str">
        <f t="shared" si="7"/>
        <v/>
      </c>
      <c r="P75" s="230" t="str">
        <f>IFERROR(IF($E75="","",VLOOKUP($E75,'Data Mercado'!$A$7:$F$24,5,0)),"ND")</f>
      </c>
      <c r="Q75" s="226" t="str">
        <f t="shared" si="3"/>
        <v/>
      </c>
      <c r="R75" s="225" t="str">
        <f t="shared" si="8"/>
        <v/>
      </c>
      <c r="S75" s="230" t="str">
        <f>IFERROR(IF($E75="","",VLOOKUP($E75,'Data Mercado'!$A$7:$F$24,6,0)),"ND")</f>
      </c>
      <c r="T75" s="226" t="str">
        <f t="shared" si="4"/>
        <v/>
      </c>
      <c r="U75" s="225" t="str">
        <f t="shared" si="9"/>
        <v/>
      </c>
    </row>
    <row r="76" spans="1:21" s="227" customFormat="1" ht="19" customHeight="1">
      <c r="A76" s="231"/>
      <c r="B76" s="232"/>
      <c r="C76" s="183"/>
      <c r="D76" s="183"/>
      <c r="E76" s="183"/>
      <c r="F76" s="229"/>
      <c r="G76" s="230" t="str">
        <f>IFERROR(IF($E76="","",VLOOKUP($E76,'Data Mercado'!$A$7:$F$24,2,0)),"ND")</f>
      </c>
      <c r="H76" s="226" t="str">
        <f>IFERROR(IF($E76="","",IF($G76&gt;$F76,($F76/$G76)-1,"")),"")</f>
      </c>
      <c r="I76" s="225" t="str">
        <f t="shared" ref="I76:I139" si="11">IF(AND($F76&lt;&gt;"",$G76&lt;&gt;""),IF($H76="","",$G76-$F76),"")</f>
        <v/>
      </c>
      <c r="J76" s="230" t="str">
        <f>IFERROR(IF($E76="","",VLOOKUP($E76,'Data Mercado'!$A$7:$F$24,3,0)),"ND")</f>
      </c>
      <c r="K76" s="226" t="str">
        <f>IFERROR(IF($E76="","",IF($J76&gt;$F76,($F76/$J76)-1,"")),"")</f>
      </c>
      <c r="L76" s="225" t="str">
        <f t="shared" ref="L76:L139" si="13">IF(AND($F76&lt;&gt;"",$J76&lt;&gt;""),IF($K76="","",$J76-$F76),"")</f>
        <v/>
      </c>
      <c r="M76" s="230" t="str">
        <f>IFERROR(IF($E76="","",VLOOKUP($E76,'Data Mercado'!$A$7:$F$24,4,0)),"ND")</f>
      </c>
      <c r="N76" s="226" t="str">
        <f>IFERROR(IF($E76="","",IF($M76&gt;$F76,($F76/$M76)-1,"")),"")</f>
      </c>
      <c r="O76" s="225" t="str">
        <f t="shared" ref="O76:O139" si="15">IF(AND($F76&lt;&gt;"",$M76&lt;&gt;""),IF($N76="","",$M76-$F76),"")</f>
        <v/>
      </c>
      <c r="P76" s="230" t="str">
        <f>IFERROR(IF($E76="","",VLOOKUP($E76,'Data Mercado'!$A$7:$F$24,5,0)),"ND")</f>
      </c>
      <c r="Q76" s="226" t="str">
        <f>IFERROR(IF($E76="","",IF($P76&gt;$F76,($F76/$P76)-1,"")),"")</f>
      </c>
      <c r="R76" s="225" t="str">
        <f t="shared" ref="R76:R139" si="17">IF(AND($F76&lt;&gt;"",$P76&lt;&gt;""),IF($Q76="","",$P76-$F76),"")</f>
        <v/>
      </c>
      <c r="S76" s="230" t="str">
        <f>IFERROR(IF($E76="","",VLOOKUP($E76,'Data Mercado'!$A$7:$F$24,6,0)),"ND")</f>
      </c>
      <c r="T76" s="226" t="str">
        <f>IFERROR(IF($E76="","",IF($S76&gt;$F76,($F76/$S76)-1,"")),"")</f>
      </c>
      <c r="U76" s="225" t="str">
        <f t="shared" ref="U76:U139" si="19">IF(AND($F76&lt;&gt;"",$S76&lt;&gt;""),IF($T76="","",$S76-$F76),"")</f>
        <v/>
      </c>
    </row>
    <row r="77" spans="1:21" s="227" customFormat="1" ht="19" customHeight="1">
      <c r="A77" s="231"/>
      <c r="B77" s="232"/>
      <c r="C77" s="183"/>
      <c r="D77" s="183"/>
      <c r="E77" s="183"/>
      <c r="F77" s="229"/>
      <c r="G77" s="230" t="str">
        <f>IFERROR(IF($E77="","",VLOOKUP($E77,'Data Mercado'!$A$7:$F$24,2,0)),"ND")</f>
      </c>
      <c r="H77" s="226" t="str">
        <f t="shared" si="10"/>
        <v/>
      </c>
      <c r="I77" s="225" t="str">
        <f t="shared" si="11"/>
        <v/>
      </c>
      <c r="J77" s="230" t="str">
        <f>IFERROR(IF($E77="","",VLOOKUP($E77,'Data Mercado'!$A$7:$F$24,3,0)),"ND")</f>
      </c>
      <c r="K77" s="226" t="str">
        <f t="shared" si="12"/>
        <v/>
      </c>
      <c r="L77" s="225" t="str">
        <f t="shared" si="13"/>
        <v/>
      </c>
      <c r="M77" s="230" t="str">
        <f>IFERROR(IF($E77="","",VLOOKUP($E77,'Data Mercado'!$A$7:$F$24,4,0)),"ND")</f>
      </c>
      <c r="N77" s="226" t="str">
        <f t="shared" si="14"/>
        <v/>
      </c>
      <c r="O77" s="225" t="str">
        <f t="shared" si="15"/>
        <v/>
      </c>
      <c r="P77" s="230" t="str">
        <f>IFERROR(IF($E77="","",VLOOKUP($E77,'Data Mercado'!$A$7:$F$24,5,0)),"ND")</f>
      </c>
      <c r="Q77" s="226" t="str">
        <f t="shared" si="16"/>
        <v/>
      </c>
      <c r="R77" s="225" t="str">
        <f t="shared" si="17"/>
        <v/>
      </c>
      <c r="S77" s="230" t="str">
        <f>IFERROR(IF($E77="","",VLOOKUP($E77,'Data Mercado'!$A$7:$F$24,6,0)),"ND")</f>
      </c>
      <c r="T77" s="226" t="str">
        <f t="shared" si="18"/>
        <v/>
      </c>
      <c r="U77" s="225" t="str">
        <f t="shared" si="19"/>
        <v/>
      </c>
    </row>
    <row r="78" spans="1:21" s="227" customFormat="1" ht="19" customHeight="1">
      <c r="A78" s="231"/>
      <c r="B78" s="232"/>
      <c r="C78" s="183"/>
      <c r="D78" s="183"/>
      <c r="E78" s="183"/>
      <c r="F78" s="229"/>
      <c r="G78" s="230" t="str">
        <f>IFERROR(IF($E78="","",VLOOKUP($E78,'Data Mercado'!$A$7:$F$24,2,0)),"ND")</f>
      </c>
      <c r="H78" s="226" t="str">
        <f t="shared" si="10"/>
        <v/>
      </c>
      <c r="I78" s="225" t="str">
        <f t="shared" si="11"/>
        <v/>
      </c>
      <c r="J78" s="230" t="str">
        <f>IFERROR(IF($E78="","",VLOOKUP($E78,'Data Mercado'!$A$7:$F$24,3,0)),"ND")</f>
      </c>
      <c r="K78" s="226" t="str">
        <f t="shared" si="12"/>
        <v/>
      </c>
      <c r="L78" s="225" t="str">
        <f t="shared" si="13"/>
        <v/>
      </c>
      <c r="M78" s="230" t="str">
        <f>IFERROR(IF($E78="","",VLOOKUP($E78,'Data Mercado'!$A$7:$F$24,4,0)),"ND")</f>
      </c>
      <c r="N78" s="226" t="str">
        <f t="shared" si="14"/>
        <v/>
      </c>
      <c r="O78" s="225" t="str">
        <f t="shared" si="15"/>
        <v/>
      </c>
      <c r="P78" s="230" t="str">
        <f>IFERROR(IF($E78="","",VLOOKUP($E78,'Data Mercado'!$A$7:$F$24,5,0)),"ND")</f>
      </c>
      <c r="Q78" s="226" t="str">
        <f t="shared" si="16"/>
        <v/>
      </c>
      <c r="R78" s="225" t="str">
        <f t="shared" si="17"/>
        <v/>
      </c>
      <c r="S78" s="230" t="str">
        <f>IFERROR(IF($E78="","",VLOOKUP($E78,'Data Mercado'!$A$7:$F$24,6,0)),"ND")</f>
      </c>
      <c r="T78" s="226" t="str">
        <f t="shared" si="18"/>
        <v/>
      </c>
      <c r="U78" s="225" t="str">
        <f t="shared" si="19"/>
        <v/>
      </c>
    </row>
    <row r="79" spans="1:21" s="227" customFormat="1" ht="19" customHeight="1">
      <c r="A79" s="231"/>
      <c r="B79" s="232"/>
      <c r="C79" s="183"/>
      <c r="D79" s="183"/>
      <c r="E79" s="183"/>
      <c r="F79" s="229"/>
      <c r="G79" s="230" t="str">
        <f>IFERROR(IF($E79="","",VLOOKUP($E79,'Data Mercado'!$A$7:$F$24,2,0)),"ND")</f>
      </c>
      <c r="H79" s="226" t="str">
        <f t="shared" si="10"/>
        <v/>
      </c>
      <c r="I79" s="225" t="str">
        <f t="shared" si="11"/>
        <v/>
      </c>
      <c r="J79" s="230" t="str">
        <f>IFERROR(IF($E79="","",VLOOKUP($E79,'Data Mercado'!$A$7:$F$24,3,0)),"ND")</f>
      </c>
      <c r="K79" s="226" t="str">
        <f t="shared" si="12"/>
        <v/>
      </c>
      <c r="L79" s="225" t="str">
        <f t="shared" si="13"/>
        <v/>
      </c>
      <c r="M79" s="230" t="str">
        <f>IFERROR(IF($E79="","",VLOOKUP($E79,'Data Mercado'!$A$7:$F$24,4,0)),"ND")</f>
      </c>
      <c r="N79" s="226" t="str">
        <f t="shared" si="14"/>
        <v/>
      </c>
      <c r="O79" s="225" t="str">
        <f t="shared" si="15"/>
        <v/>
      </c>
      <c r="P79" s="230" t="str">
        <f>IFERROR(IF($E79="","",VLOOKUP($E79,'Data Mercado'!$A$7:$F$24,5,0)),"ND")</f>
      </c>
      <c r="Q79" s="226" t="str">
        <f t="shared" si="16"/>
        <v/>
      </c>
      <c r="R79" s="225" t="str">
        <f t="shared" si="17"/>
        <v/>
      </c>
      <c r="S79" s="230" t="str">
        <f>IFERROR(IF($E79="","",VLOOKUP($E79,'Data Mercado'!$A$7:$F$24,6,0)),"ND")</f>
      </c>
      <c r="T79" s="226" t="str">
        <f t="shared" si="18"/>
        <v/>
      </c>
      <c r="U79" s="225" t="str">
        <f t="shared" si="19"/>
        <v/>
      </c>
    </row>
    <row r="80" spans="1:21" s="227" customFormat="1" ht="19" customHeight="1">
      <c r="A80" s="231"/>
      <c r="B80" s="232"/>
      <c r="C80" s="183"/>
      <c r="D80" s="183"/>
      <c r="E80" s="183"/>
      <c r="F80" s="229"/>
      <c r="G80" s="230" t="str">
        <f>IFERROR(IF($E80="","",VLOOKUP($E80,'Data Mercado'!$A$7:$F$24,2,0)),"ND")</f>
      </c>
      <c r="H80" s="226" t="str">
        <f t="shared" si="10"/>
        <v/>
      </c>
      <c r="I80" s="225" t="str">
        <f t="shared" si="11"/>
        <v/>
      </c>
      <c r="J80" s="230" t="str">
        <f>IFERROR(IF($E80="","",VLOOKUP($E80,'Data Mercado'!$A$7:$F$24,3,0)),"ND")</f>
      </c>
      <c r="K80" s="226" t="str">
        <f t="shared" si="12"/>
        <v/>
      </c>
      <c r="L80" s="225" t="str">
        <f t="shared" si="13"/>
        <v/>
      </c>
      <c r="M80" s="230" t="str">
        <f>IFERROR(IF($E80="","",VLOOKUP($E80,'Data Mercado'!$A$7:$F$24,4,0)),"ND")</f>
      </c>
      <c r="N80" s="226" t="str">
        <f t="shared" si="14"/>
        <v/>
      </c>
      <c r="O80" s="225" t="str">
        <f t="shared" si="15"/>
        <v/>
      </c>
      <c r="P80" s="230" t="str">
        <f>IFERROR(IF($E80="","",VLOOKUP($E80,'Data Mercado'!$A$7:$F$24,5,0)),"ND")</f>
      </c>
      <c r="Q80" s="226" t="str">
        <f t="shared" si="16"/>
        <v/>
      </c>
      <c r="R80" s="225" t="str">
        <f t="shared" si="17"/>
        <v/>
      </c>
      <c r="S80" s="230" t="str">
        <f>IFERROR(IF($E80="","",VLOOKUP($E80,'Data Mercado'!$A$7:$F$24,6,0)),"ND")</f>
      </c>
      <c r="T80" s="226" t="str">
        <f t="shared" si="18"/>
        <v/>
      </c>
      <c r="U80" s="225" t="str">
        <f t="shared" si="19"/>
        <v/>
      </c>
    </row>
    <row r="81" spans="1:21" s="227" customFormat="1" ht="19" customHeight="1">
      <c r="A81" s="231"/>
      <c r="B81" s="232"/>
      <c r="C81" s="183"/>
      <c r="D81" s="183"/>
      <c r="E81" s="183"/>
      <c r="F81" s="229"/>
      <c r="G81" s="230" t="str">
        <f>IFERROR(IF($E81="","",VLOOKUP($E81,'Data Mercado'!$A$7:$F$24,2,0)),"ND")</f>
      </c>
      <c r="H81" s="226" t="str">
        <f t="shared" si="10"/>
        <v/>
      </c>
      <c r="I81" s="225" t="str">
        <f t="shared" si="11"/>
        <v/>
      </c>
      <c r="J81" s="230" t="str">
        <f>IFERROR(IF($E81="","",VLOOKUP($E81,'Data Mercado'!$A$7:$F$24,3,0)),"ND")</f>
      </c>
      <c r="K81" s="226" t="str">
        <f t="shared" si="12"/>
        <v/>
      </c>
      <c r="L81" s="225" t="str">
        <f t="shared" si="13"/>
        <v/>
      </c>
      <c r="M81" s="230" t="str">
        <f>IFERROR(IF($E81="","",VLOOKUP($E81,'Data Mercado'!$A$7:$F$24,4,0)),"ND")</f>
      </c>
      <c r="N81" s="226" t="str">
        <f t="shared" si="14"/>
        <v/>
      </c>
      <c r="O81" s="225" t="str">
        <f t="shared" si="15"/>
        <v/>
      </c>
      <c r="P81" s="230" t="str">
        <f>IFERROR(IF($E81="","",VLOOKUP($E81,'Data Mercado'!$A$7:$F$24,5,0)),"ND")</f>
      </c>
      <c r="Q81" s="226" t="str">
        <f t="shared" si="16"/>
        <v/>
      </c>
      <c r="R81" s="225" t="str">
        <f t="shared" si="17"/>
        <v/>
      </c>
      <c r="S81" s="230" t="str">
        <f>IFERROR(IF($E81="","",VLOOKUP($E81,'Data Mercado'!$A$7:$F$24,6,0)),"ND")</f>
      </c>
      <c r="T81" s="226" t="str">
        <f t="shared" si="18"/>
        <v/>
      </c>
      <c r="U81" s="225" t="str">
        <f t="shared" si="19"/>
        <v/>
      </c>
    </row>
    <row r="82" spans="1:21" s="227" customFormat="1" ht="19" customHeight="1">
      <c r="A82" s="231"/>
      <c r="B82" s="232"/>
      <c r="C82" s="183"/>
      <c r="D82" s="183"/>
      <c r="E82" s="183"/>
      <c r="F82" s="229"/>
      <c r="G82" s="230" t="str">
        <f>IFERROR(IF($E82="","",VLOOKUP($E82,'Data Mercado'!$A$7:$F$24,2,0)),"ND")</f>
      </c>
      <c r="H82" s="226" t="str">
        <f t="shared" si="10"/>
        <v/>
      </c>
      <c r="I82" s="225" t="str">
        <f t="shared" si="11"/>
        <v/>
      </c>
      <c r="J82" s="230" t="str">
        <f>IFERROR(IF($E82="","",VLOOKUP($E82,'Data Mercado'!$A$7:$F$24,3,0)),"ND")</f>
      </c>
      <c r="K82" s="226" t="str">
        <f t="shared" si="12"/>
        <v/>
      </c>
      <c r="L82" s="225" t="str">
        <f t="shared" si="13"/>
        <v/>
      </c>
      <c r="M82" s="230" t="str">
        <f>IFERROR(IF($E82="","",VLOOKUP($E82,'Data Mercado'!$A$7:$F$24,4,0)),"ND")</f>
      </c>
      <c r="N82" s="226" t="str">
        <f t="shared" si="14"/>
        <v/>
      </c>
      <c r="O82" s="225" t="str">
        <f t="shared" si="15"/>
        <v/>
      </c>
      <c r="P82" s="230" t="str">
        <f>IFERROR(IF($E82="","",VLOOKUP($E82,'Data Mercado'!$A$7:$F$24,5,0)),"ND")</f>
      </c>
      <c r="Q82" s="226" t="str">
        <f t="shared" si="16"/>
        <v/>
      </c>
      <c r="R82" s="225" t="str">
        <f t="shared" si="17"/>
        <v/>
      </c>
      <c r="S82" s="230" t="str">
        <f>IFERROR(IF($E82="","",VLOOKUP($E82,'Data Mercado'!$A$7:$F$24,6,0)),"ND")</f>
      </c>
      <c r="T82" s="226" t="str">
        <f t="shared" si="18"/>
        <v/>
      </c>
      <c r="U82" s="225" t="str">
        <f t="shared" si="19"/>
        <v/>
      </c>
    </row>
    <row r="83" spans="1:21" s="227" customFormat="1" ht="19" customHeight="1">
      <c r="A83" s="231"/>
      <c r="B83" s="232"/>
      <c r="C83" s="183"/>
      <c r="D83" s="183"/>
      <c r="E83" s="183"/>
      <c r="F83" s="229"/>
      <c r="G83" s="230" t="str">
        <f>IFERROR(IF($E83="","",VLOOKUP($E83,'Data Mercado'!$A$7:$F$24,2,0)),"ND")</f>
      </c>
      <c r="H83" s="226" t="str">
        <f t="shared" si="10"/>
        <v/>
      </c>
      <c r="I83" s="225" t="str">
        <f t="shared" si="11"/>
        <v/>
      </c>
      <c r="J83" s="230" t="str">
        <f>IFERROR(IF($E83="","",VLOOKUP($E83,'Data Mercado'!$A$7:$F$24,3,0)),"ND")</f>
      </c>
      <c r="K83" s="226" t="str">
        <f t="shared" si="12"/>
        <v/>
      </c>
      <c r="L83" s="225" t="str">
        <f t="shared" si="13"/>
        <v/>
      </c>
      <c r="M83" s="230" t="str">
        <f>IFERROR(IF($E83="","",VLOOKUP($E83,'Data Mercado'!$A$7:$F$24,4,0)),"ND")</f>
      </c>
      <c r="N83" s="226" t="str">
        <f t="shared" si="14"/>
        <v/>
      </c>
      <c r="O83" s="225" t="str">
        <f t="shared" si="15"/>
        <v/>
      </c>
      <c r="P83" s="230" t="str">
        <f>IFERROR(IF($E83="","",VLOOKUP($E83,'Data Mercado'!$A$7:$F$24,5,0)),"ND")</f>
      </c>
      <c r="Q83" s="226" t="str">
        <f t="shared" si="16"/>
        <v/>
      </c>
      <c r="R83" s="225" t="str">
        <f t="shared" si="17"/>
        <v/>
      </c>
      <c r="S83" s="230" t="str">
        <f>IFERROR(IF($E83="","",VLOOKUP($E83,'Data Mercado'!$A$7:$F$24,6,0)),"ND")</f>
      </c>
      <c r="T83" s="226" t="str">
        <f t="shared" si="18"/>
        <v/>
      </c>
      <c r="U83" s="225" t="str">
        <f t="shared" si="19"/>
        <v/>
      </c>
    </row>
    <row r="84" spans="1:21" s="227" customFormat="1" ht="19" customHeight="1">
      <c r="A84" s="231"/>
      <c r="B84" s="232"/>
      <c r="C84" s="183"/>
      <c r="D84" s="183"/>
      <c r="E84" s="183"/>
      <c r="F84" s="229"/>
      <c r="G84" s="230" t="str">
        <f>IFERROR(IF($E84="","",VLOOKUP($E84,'Data Mercado'!$A$7:$F$24,2,0)),"ND")</f>
      </c>
      <c r="H84" s="226" t="str">
        <f t="shared" si="10"/>
        <v/>
      </c>
      <c r="I84" s="225" t="str">
        <f t="shared" si="11"/>
        <v/>
      </c>
      <c r="J84" s="230" t="str">
        <f>IFERROR(IF($E84="","",VLOOKUP($E84,'Data Mercado'!$A$7:$F$24,3,0)),"ND")</f>
      </c>
      <c r="K84" s="226" t="str">
        <f t="shared" si="12"/>
        <v/>
      </c>
      <c r="L84" s="225" t="str">
        <f t="shared" si="13"/>
        <v/>
      </c>
      <c r="M84" s="230" t="str">
        <f>IFERROR(IF($E84="","",VLOOKUP($E84,'Data Mercado'!$A$7:$F$24,4,0)),"ND")</f>
      </c>
      <c r="N84" s="226" t="str">
        <f t="shared" si="14"/>
        <v/>
      </c>
      <c r="O84" s="225" t="str">
        <f t="shared" si="15"/>
        <v/>
      </c>
      <c r="P84" s="230" t="str">
        <f>IFERROR(IF($E84="","",VLOOKUP($E84,'Data Mercado'!$A$7:$F$24,5,0)),"ND")</f>
      </c>
      <c r="Q84" s="226" t="str">
        <f t="shared" si="16"/>
        <v/>
      </c>
      <c r="R84" s="225" t="str">
        <f t="shared" si="17"/>
        <v/>
      </c>
      <c r="S84" s="230" t="str">
        <f>IFERROR(IF($E84="","",VLOOKUP($E84,'Data Mercado'!$A$7:$F$24,6,0)),"ND")</f>
      </c>
      <c r="T84" s="226" t="str">
        <f t="shared" si="18"/>
        <v/>
      </c>
      <c r="U84" s="225" t="str">
        <f t="shared" si="19"/>
        <v/>
      </c>
    </row>
    <row r="85" spans="1:21" s="227" customFormat="1" ht="19" customHeight="1">
      <c r="A85" s="231"/>
      <c r="B85" s="232"/>
      <c r="C85" s="183"/>
      <c r="D85" s="183"/>
      <c r="E85" s="183"/>
      <c r="F85" s="229"/>
      <c r="G85" s="230" t="str">
        <f>IFERROR(IF($E85="","",VLOOKUP($E85,'Data Mercado'!$A$7:$F$24,2,0)),"ND")</f>
      </c>
      <c r="H85" s="226" t="str">
        <f t="shared" si="10"/>
        <v/>
      </c>
      <c r="I85" s="225" t="str">
        <f t="shared" si="11"/>
        <v/>
      </c>
      <c r="J85" s="230" t="str">
        <f>IFERROR(IF($E85="","",VLOOKUP($E85,'Data Mercado'!$A$7:$F$24,3,0)),"ND")</f>
      </c>
      <c r="K85" s="226" t="str">
        <f t="shared" si="12"/>
        <v/>
      </c>
      <c r="L85" s="225" t="str">
        <f t="shared" si="13"/>
        <v/>
      </c>
      <c r="M85" s="230" t="str">
        <f>IFERROR(IF($E85="","",VLOOKUP($E85,'Data Mercado'!$A$7:$F$24,4,0)),"ND")</f>
      </c>
      <c r="N85" s="226" t="str">
        <f t="shared" si="14"/>
        <v/>
      </c>
      <c r="O85" s="225" t="str">
        <f t="shared" si="15"/>
        <v/>
      </c>
      <c r="P85" s="230" t="str">
        <f>IFERROR(IF($E85="","",VLOOKUP($E85,'Data Mercado'!$A$7:$F$24,5,0)),"ND")</f>
      </c>
      <c r="Q85" s="226" t="str">
        <f t="shared" si="16"/>
        <v/>
      </c>
      <c r="R85" s="225" t="str">
        <f t="shared" si="17"/>
        <v/>
      </c>
      <c r="S85" s="230" t="str">
        <f>IFERROR(IF($E85="","",VLOOKUP($E85,'Data Mercado'!$A$7:$F$24,6,0)),"ND")</f>
      </c>
      <c r="T85" s="226" t="str">
        <f t="shared" si="18"/>
        <v/>
      </c>
      <c r="U85" s="225" t="str">
        <f t="shared" si="19"/>
        <v/>
      </c>
    </row>
    <row r="86" spans="1:21" s="227" customFormat="1" ht="19" customHeight="1">
      <c r="A86" s="231"/>
      <c r="B86" s="232"/>
      <c r="C86" s="183"/>
      <c r="D86" s="183"/>
      <c r="E86" s="183"/>
      <c r="F86" s="229"/>
      <c r="G86" s="230" t="str">
        <f>IFERROR(IF($E86="","",VLOOKUP($E86,'Data Mercado'!$A$7:$F$24,2,0)),"ND")</f>
      </c>
      <c r="H86" s="226" t="str">
        <f t="shared" si="10"/>
        <v/>
      </c>
      <c r="I86" s="225" t="str">
        <f t="shared" si="11"/>
        <v/>
      </c>
      <c r="J86" s="230" t="str">
        <f>IFERROR(IF($E86="","",VLOOKUP($E86,'Data Mercado'!$A$7:$F$24,3,0)),"ND")</f>
      </c>
      <c r="K86" s="226" t="str">
        <f t="shared" si="12"/>
        <v/>
      </c>
      <c r="L86" s="225" t="str">
        <f t="shared" si="13"/>
        <v/>
      </c>
      <c r="M86" s="230" t="str">
        <f>IFERROR(IF($E86="","",VLOOKUP($E86,'Data Mercado'!$A$7:$F$24,4,0)),"ND")</f>
      </c>
      <c r="N86" s="226" t="str">
        <f t="shared" si="14"/>
        <v/>
      </c>
      <c r="O86" s="225" t="str">
        <f t="shared" si="15"/>
        <v/>
      </c>
      <c r="P86" s="230" t="str">
        <f>IFERROR(IF($E86="","",VLOOKUP($E86,'Data Mercado'!$A$7:$F$24,5,0)),"ND")</f>
      </c>
      <c r="Q86" s="226" t="str">
        <f t="shared" si="16"/>
        <v/>
      </c>
      <c r="R86" s="225" t="str">
        <f t="shared" si="17"/>
        <v/>
      </c>
      <c r="S86" s="230" t="str">
        <f>IFERROR(IF($E86="","",VLOOKUP($E86,'Data Mercado'!$A$7:$F$24,6,0)),"ND")</f>
      </c>
      <c r="T86" s="226" t="str">
        <f t="shared" si="18"/>
        <v/>
      </c>
      <c r="U86" s="225" t="str">
        <f t="shared" si="19"/>
        <v/>
      </c>
    </row>
    <row r="87" spans="1:21" s="227" customFormat="1" ht="19" customHeight="1">
      <c r="A87" s="231"/>
      <c r="B87" s="232"/>
      <c r="C87" s="183"/>
      <c r="D87" s="183"/>
      <c r="E87" s="183"/>
      <c r="F87" s="229"/>
      <c r="G87" s="230" t="str">
        <f>IFERROR(IF($E87="","",VLOOKUP($E87,'Data Mercado'!$A$7:$F$24,2,0)),"ND")</f>
      </c>
      <c r="H87" s="226" t="str">
        <f t="shared" si="10"/>
        <v/>
      </c>
      <c r="I87" s="225" t="str">
        <f t="shared" si="11"/>
        <v/>
      </c>
      <c r="J87" s="230" t="str">
        <f>IFERROR(IF($E87="","",VLOOKUP($E87,'Data Mercado'!$A$7:$F$24,3,0)),"ND")</f>
      </c>
      <c r="K87" s="226" t="str">
        <f t="shared" si="12"/>
        <v/>
      </c>
      <c r="L87" s="225" t="str">
        <f t="shared" si="13"/>
        <v/>
      </c>
      <c r="M87" s="230" t="str">
        <f>IFERROR(IF($E87="","",VLOOKUP($E87,'Data Mercado'!$A$7:$F$24,4,0)),"ND")</f>
      </c>
      <c r="N87" s="226" t="str">
        <f t="shared" si="14"/>
        <v/>
      </c>
      <c r="O87" s="225" t="str">
        <f t="shared" si="15"/>
        <v/>
      </c>
      <c r="P87" s="230" t="str">
        <f>IFERROR(IF($E87="","",VLOOKUP($E87,'Data Mercado'!$A$7:$F$24,5,0)),"ND")</f>
      </c>
      <c r="Q87" s="226" t="str">
        <f t="shared" si="16"/>
        <v/>
      </c>
      <c r="R87" s="225" t="str">
        <f t="shared" si="17"/>
        <v/>
      </c>
      <c r="S87" s="230" t="str">
        <f>IFERROR(IF($E87="","",VLOOKUP($E87,'Data Mercado'!$A$7:$F$24,6,0)),"ND")</f>
      </c>
      <c r="T87" s="226" t="str">
        <f t="shared" si="18"/>
        <v/>
      </c>
      <c r="U87" s="225" t="str">
        <f t="shared" si="19"/>
        <v/>
      </c>
    </row>
    <row r="88" spans="1:21" s="227" customFormat="1" ht="19" customHeight="1">
      <c r="A88" s="231"/>
      <c r="B88" s="232"/>
      <c r="C88" s="183"/>
      <c r="D88" s="183"/>
      <c r="E88" s="183"/>
      <c r="F88" s="229"/>
      <c r="G88" s="230" t="str">
        <f>IFERROR(IF($E88="","",VLOOKUP($E88,'Data Mercado'!$A$7:$F$24,2,0)),"ND")</f>
      </c>
      <c r="H88" s="226" t="str">
        <f t="shared" si="10"/>
        <v/>
      </c>
      <c r="I88" s="225" t="str">
        <f t="shared" si="11"/>
        <v/>
      </c>
      <c r="J88" s="230" t="str">
        <f>IFERROR(IF($E88="","",VLOOKUP($E88,'Data Mercado'!$A$7:$F$24,3,0)),"ND")</f>
      </c>
      <c r="K88" s="226" t="str">
        <f t="shared" si="12"/>
        <v/>
      </c>
      <c r="L88" s="225" t="str">
        <f t="shared" si="13"/>
        <v/>
      </c>
      <c r="M88" s="230" t="str">
        <f>IFERROR(IF($E88="","",VLOOKUP($E88,'Data Mercado'!$A$7:$F$24,4,0)),"ND")</f>
      </c>
      <c r="N88" s="226" t="str">
        <f t="shared" si="14"/>
        <v/>
      </c>
      <c r="O88" s="225" t="str">
        <f t="shared" si="15"/>
        <v/>
      </c>
      <c r="P88" s="230" t="str">
        <f>IFERROR(IF($E88="","",VLOOKUP($E88,'Data Mercado'!$A$7:$F$24,5,0)),"ND")</f>
      </c>
      <c r="Q88" s="226" t="str">
        <f t="shared" si="16"/>
        <v/>
      </c>
      <c r="R88" s="225" t="str">
        <f t="shared" si="17"/>
        <v/>
      </c>
      <c r="S88" s="230" t="str">
        <f>IFERROR(IF($E88="","",VLOOKUP($E88,'Data Mercado'!$A$7:$F$24,6,0)),"ND")</f>
      </c>
      <c r="T88" s="226" t="str">
        <f t="shared" si="18"/>
        <v/>
      </c>
      <c r="U88" s="225" t="str">
        <f t="shared" si="19"/>
        <v/>
      </c>
    </row>
    <row r="89" spans="1:21" s="227" customFormat="1" ht="19" customHeight="1">
      <c r="A89" s="231"/>
      <c r="B89" s="232"/>
      <c r="C89" s="183"/>
      <c r="D89" s="183"/>
      <c r="E89" s="183"/>
      <c r="F89" s="229"/>
      <c r="G89" s="230" t="str">
        <f>IFERROR(IF($E89="","",VLOOKUP($E89,'Data Mercado'!$A$7:$F$24,2,0)),"ND")</f>
      </c>
      <c r="H89" s="226" t="str">
        <f t="shared" si="10"/>
        <v/>
      </c>
      <c r="I89" s="225" t="str">
        <f t="shared" si="11"/>
        <v/>
      </c>
      <c r="J89" s="230" t="str">
        <f>IFERROR(IF($E89="","",VLOOKUP($E89,'Data Mercado'!$A$7:$F$24,3,0)),"ND")</f>
      </c>
      <c r="K89" s="226" t="str">
        <f t="shared" si="12"/>
        <v/>
      </c>
      <c r="L89" s="225" t="str">
        <f t="shared" si="13"/>
        <v/>
      </c>
      <c r="M89" s="230" t="str">
        <f>IFERROR(IF($E89="","",VLOOKUP($E89,'Data Mercado'!$A$7:$F$24,4,0)),"ND")</f>
      </c>
      <c r="N89" s="226" t="str">
        <f t="shared" si="14"/>
        <v/>
      </c>
      <c r="O89" s="225" t="str">
        <f t="shared" si="15"/>
        <v/>
      </c>
      <c r="P89" s="230" t="str">
        <f>IFERROR(IF($E89="","",VLOOKUP($E89,'Data Mercado'!$A$7:$F$24,5,0)),"ND")</f>
      </c>
      <c r="Q89" s="226" t="str">
        <f t="shared" si="16"/>
        <v/>
      </c>
      <c r="R89" s="225" t="str">
        <f t="shared" si="17"/>
        <v/>
      </c>
      <c r="S89" s="230" t="str">
        <f>IFERROR(IF($E89="","",VLOOKUP($E89,'Data Mercado'!$A$7:$F$24,6,0)),"ND")</f>
      </c>
      <c r="T89" s="226" t="str">
        <f t="shared" si="18"/>
        <v/>
      </c>
      <c r="U89" s="225" t="str">
        <f t="shared" si="19"/>
        <v/>
      </c>
    </row>
    <row r="90" spans="1:21" s="227" customFormat="1" ht="19" customHeight="1">
      <c r="A90" s="231"/>
      <c r="B90" s="232"/>
      <c r="C90" s="183"/>
      <c r="D90" s="183"/>
      <c r="E90" s="183"/>
      <c r="F90" s="229"/>
      <c r="G90" s="230" t="str">
        <f>IFERROR(IF($E90="","",VLOOKUP($E90,'Data Mercado'!$A$7:$F$24,2,0)),"ND")</f>
      </c>
      <c r="H90" s="226" t="str">
        <f t="shared" si="10"/>
        <v/>
      </c>
      <c r="I90" s="225" t="str">
        <f t="shared" si="11"/>
        <v/>
      </c>
      <c r="J90" s="230" t="str">
        <f>IFERROR(IF($E90="","",VLOOKUP($E90,'Data Mercado'!$A$7:$F$24,3,0)),"ND")</f>
      </c>
      <c r="K90" s="226" t="str">
        <f t="shared" si="12"/>
        <v/>
      </c>
      <c r="L90" s="225" t="str">
        <f t="shared" si="13"/>
        <v/>
      </c>
      <c r="M90" s="230" t="str">
        <f>IFERROR(IF($E90="","",VLOOKUP($E90,'Data Mercado'!$A$7:$F$24,4,0)),"ND")</f>
      </c>
      <c r="N90" s="226" t="str">
        <f t="shared" si="14"/>
        <v/>
      </c>
      <c r="O90" s="225" t="str">
        <f t="shared" si="15"/>
        <v/>
      </c>
      <c r="P90" s="230" t="str">
        <f>IFERROR(IF($E90="","",VLOOKUP($E90,'Data Mercado'!$A$7:$F$24,5,0)),"ND")</f>
      </c>
      <c r="Q90" s="226" t="str">
        <f t="shared" si="16"/>
        <v/>
      </c>
      <c r="R90" s="225" t="str">
        <f t="shared" si="17"/>
        <v/>
      </c>
      <c r="S90" s="230" t="str">
        <f>IFERROR(IF($E90="","",VLOOKUP($E90,'Data Mercado'!$A$7:$F$24,6,0)),"ND")</f>
      </c>
      <c r="T90" s="226" t="str">
        <f t="shared" si="18"/>
        <v/>
      </c>
      <c r="U90" s="225" t="str">
        <f t="shared" si="19"/>
        <v/>
      </c>
    </row>
    <row r="91" spans="1:21" s="227" customFormat="1" ht="19" customHeight="1">
      <c r="A91" s="231"/>
      <c r="B91" s="232"/>
      <c r="C91" s="183"/>
      <c r="D91" s="183"/>
      <c r="E91" s="183"/>
      <c r="F91" s="229"/>
      <c r="G91" s="230" t="str">
        <f>IFERROR(IF($E91="","",VLOOKUP($E91,'Data Mercado'!$A$7:$F$24,2,0)),"ND")</f>
      </c>
      <c r="H91" s="226" t="str">
        <f t="shared" si="10"/>
        <v/>
      </c>
      <c r="I91" s="225" t="str">
        <f t="shared" si="11"/>
        <v/>
      </c>
      <c r="J91" s="230" t="str">
        <f>IFERROR(IF($E91="","",VLOOKUP($E91,'Data Mercado'!$A$7:$F$24,3,0)),"ND")</f>
      </c>
      <c r="K91" s="226" t="str">
        <f t="shared" si="12"/>
        <v/>
      </c>
      <c r="L91" s="225" t="str">
        <f t="shared" si="13"/>
        <v/>
      </c>
      <c r="M91" s="230" t="str">
        <f>IFERROR(IF($E91="","",VLOOKUP($E91,'Data Mercado'!$A$7:$F$24,4,0)),"ND")</f>
      </c>
      <c r="N91" s="226" t="str">
        <f t="shared" si="14"/>
        <v/>
      </c>
      <c r="O91" s="225" t="str">
        <f t="shared" si="15"/>
        <v/>
      </c>
      <c r="P91" s="230" t="str">
        <f>IFERROR(IF($E91="","",VLOOKUP($E91,'Data Mercado'!$A$7:$F$24,5,0)),"ND")</f>
      </c>
      <c r="Q91" s="226" t="str">
        <f t="shared" si="16"/>
        <v/>
      </c>
      <c r="R91" s="225" t="str">
        <f t="shared" si="17"/>
        <v/>
      </c>
      <c r="S91" s="230" t="str">
        <f>IFERROR(IF($E91="","",VLOOKUP($E91,'Data Mercado'!$A$7:$F$24,6,0)),"ND")</f>
      </c>
      <c r="T91" s="226" t="str">
        <f t="shared" si="18"/>
        <v/>
      </c>
      <c r="U91" s="225" t="str">
        <f t="shared" si="19"/>
        <v/>
      </c>
    </row>
    <row r="92" spans="1:21" s="227" customFormat="1" ht="19" customHeight="1">
      <c r="A92" s="231"/>
      <c r="B92" s="232"/>
      <c r="C92" s="183"/>
      <c r="D92" s="183"/>
      <c r="E92" s="183"/>
      <c r="F92" s="229"/>
      <c r="G92" s="230" t="str">
        <f>IFERROR(IF($E92="","",VLOOKUP($E92,'Data Mercado'!$A$7:$F$24,2,0)),"ND")</f>
      </c>
      <c r="H92" s="226" t="str">
        <f t="shared" si="10"/>
        <v/>
      </c>
      <c r="I92" s="225" t="str">
        <f t="shared" si="11"/>
        <v/>
      </c>
      <c r="J92" s="230" t="str">
        <f>IFERROR(IF($E92="","",VLOOKUP($E92,'Data Mercado'!$A$7:$F$24,3,0)),"ND")</f>
      </c>
      <c r="K92" s="226" t="str">
        <f t="shared" si="12"/>
        <v/>
      </c>
      <c r="L92" s="225" t="str">
        <f t="shared" si="13"/>
        <v/>
      </c>
      <c r="M92" s="230" t="str">
        <f>IFERROR(IF($E92="","",VLOOKUP($E92,'Data Mercado'!$A$7:$F$24,4,0)),"ND")</f>
      </c>
      <c r="N92" s="226" t="str">
        <f t="shared" si="14"/>
        <v/>
      </c>
      <c r="O92" s="225" t="str">
        <f t="shared" si="15"/>
        <v/>
      </c>
      <c r="P92" s="230" t="str">
        <f>IFERROR(IF($E92="","",VLOOKUP($E92,'Data Mercado'!$A$7:$F$24,5,0)),"ND")</f>
      </c>
      <c r="Q92" s="226" t="str">
        <f t="shared" si="16"/>
        <v/>
      </c>
      <c r="R92" s="225" t="str">
        <f t="shared" si="17"/>
        <v/>
      </c>
      <c r="S92" s="230" t="str">
        <f>IFERROR(IF($E92="","",VLOOKUP($E92,'Data Mercado'!$A$7:$F$24,6,0)),"ND")</f>
      </c>
      <c r="T92" s="226" t="str">
        <f t="shared" si="18"/>
        <v/>
      </c>
      <c r="U92" s="225" t="str">
        <f t="shared" si="19"/>
        <v/>
      </c>
    </row>
    <row r="93" spans="1:21" s="227" customFormat="1" ht="19" customHeight="1">
      <c r="A93" s="231"/>
      <c r="B93" s="232"/>
      <c r="C93" s="183"/>
      <c r="D93" s="183"/>
      <c r="E93" s="183"/>
      <c r="F93" s="229"/>
      <c r="G93" s="230" t="str">
        <f>IFERROR(IF($E93="","",VLOOKUP($E93,'Data Mercado'!$A$7:$F$24,2,0)),"ND")</f>
      </c>
      <c r="H93" s="226" t="str">
        <f t="shared" si="10"/>
        <v/>
      </c>
      <c r="I93" s="225" t="str">
        <f t="shared" si="11"/>
        <v/>
      </c>
      <c r="J93" s="230" t="str">
        <f>IFERROR(IF($E93="","",VLOOKUP($E93,'Data Mercado'!$A$7:$F$24,3,0)),"ND")</f>
      </c>
      <c r="K93" s="226" t="str">
        <f t="shared" si="12"/>
        <v/>
      </c>
      <c r="L93" s="225" t="str">
        <f t="shared" si="13"/>
        <v/>
      </c>
      <c r="M93" s="230" t="str">
        <f>IFERROR(IF($E93="","",VLOOKUP($E93,'Data Mercado'!$A$7:$F$24,4,0)),"ND")</f>
      </c>
      <c r="N93" s="226" t="str">
        <f t="shared" si="14"/>
        <v/>
      </c>
      <c r="O93" s="225" t="str">
        <f t="shared" si="15"/>
        <v/>
      </c>
      <c r="P93" s="230" t="str">
        <f>IFERROR(IF($E93="","",VLOOKUP($E93,'Data Mercado'!$A$7:$F$24,5,0)),"ND")</f>
      </c>
      <c r="Q93" s="226" t="str">
        <f t="shared" si="16"/>
        <v/>
      </c>
      <c r="R93" s="225" t="str">
        <f t="shared" si="17"/>
        <v/>
      </c>
      <c r="S93" s="230" t="str">
        <f>IFERROR(IF($E93="","",VLOOKUP($E93,'Data Mercado'!$A$7:$F$24,6,0)),"ND")</f>
      </c>
      <c r="T93" s="226" t="str">
        <f t="shared" si="18"/>
        <v/>
      </c>
      <c r="U93" s="225" t="str">
        <f t="shared" si="19"/>
        <v/>
      </c>
    </row>
    <row r="94" spans="1:21" s="227" customFormat="1" ht="19" customHeight="1">
      <c r="A94" s="231"/>
      <c r="B94" s="232"/>
      <c r="C94" s="183"/>
      <c r="D94" s="183"/>
      <c r="E94" s="183"/>
      <c r="F94" s="229"/>
      <c r="G94" s="230" t="str">
        <f>IFERROR(IF($E94="","",VLOOKUP($E94,'Data Mercado'!$A$7:$F$24,2,0)),"ND")</f>
      </c>
      <c r="H94" s="226" t="str">
        <f t="shared" si="10"/>
        <v/>
      </c>
      <c r="I94" s="225" t="str">
        <f t="shared" si="11"/>
        <v/>
      </c>
      <c r="J94" s="230" t="str">
        <f>IFERROR(IF($E94="","",VLOOKUP($E94,'Data Mercado'!$A$7:$F$24,3,0)),"ND")</f>
      </c>
      <c r="K94" s="226" t="str">
        <f t="shared" si="12"/>
        <v/>
      </c>
      <c r="L94" s="225" t="str">
        <f t="shared" si="13"/>
        <v/>
      </c>
      <c r="M94" s="230" t="str">
        <f>IFERROR(IF($E94="","",VLOOKUP($E94,'Data Mercado'!$A$7:$F$24,4,0)),"ND")</f>
      </c>
      <c r="N94" s="226" t="str">
        <f t="shared" si="14"/>
        <v/>
      </c>
      <c r="O94" s="225" t="str">
        <f t="shared" si="15"/>
        <v/>
      </c>
      <c r="P94" s="230" t="str">
        <f>IFERROR(IF($E94="","",VLOOKUP($E94,'Data Mercado'!$A$7:$F$24,5,0)),"ND")</f>
      </c>
      <c r="Q94" s="226" t="str">
        <f t="shared" si="16"/>
        <v/>
      </c>
      <c r="R94" s="225" t="str">
        <f t="shared" si="17"/>
        <v/>
      </c>
      <c r="S94" s="230" t="str">
        <f>IFERROR(IF($E94="","",VLOOKUP($E94,'Data Mercado'!$A$7:$F$24,6,0)),"ND")</f>
      </c>
      <c r="T94" s="226" t="str">
        <f t="shared" si="18"/>
        <v/>
      </c>
      <c r="U94" s="225" t="str">
        <f t="shared" si="19"/>
        <v/>
      </c>
    </row>
    <row r="95" spans="1:21" s="227" customFormat="1" ht="19" customHeight="1">
      <c r="A95" s="231"/>
      <c r="B95" s="232"/>
      <c r="C95" s="183"/>
      <c r="D95" s="183"/>
      <c r="E95" s="183"/>
      <c r="F95" s="229"/>
      <c r="G95" s="230" t="str">
        <f>IFERROR(IF($E95="","",VLOOKUP($E95,'Data Mercado'!$A$7:$F$24,2,0)),"ND")</f>
      </c>
      <c r="H95" s="226" t="str">
        <f t="shared" si="10"/>
        <v/>
      </c>
      <c r="I95" s="225" t="str">
        <f t="shared" si="11"/>
        <v/>
      </c>
      <c r="J95" s="230" t="str">
        <f>IFERROR(IF($E95="","",VLOOKUP($E95,'Data Mercado'!$A$7:$F$24,3,0)),"ND")</f>
      </c>
      <c r="K95" s="226" t="str">
        <f t="shared" si="12"/>
        <v/>
      </c>
      <c r="L95" s="225" t="str">
        <f t="shared" si="13"/>
        <v/>
      </c>
      <c r="M95" s="230" t="str">
        <f>IFERROR(IF($E95="","",VLOOKUP($E95,'Data Mercado'!$A$7:$F$24,4,0)),"ND")</f>
      </c>
      <c r="N95" s="226" t="str">
        <f t="shared" si="14"/>
        <v/>
      </c>
      <c r="O95" s="225" t="str">
        <f t="shared" si="15"/>
        <v/>
      </c>
      <c r="P95" s="230" t="str">
        <f>IFERROR(IF($E95="","",VLOOKUP($E95,'Data Mercado'!$A$7:$F$24,5,0)),"ND")</f>
      </c>
      <c r="Q95" s="226" t="str">
        <f t="shared" si="16"/>
        <v/>
      </c>
      <c r="R95" s="225" t="str">
        <f t="shared" si="17"/>
        <v/>
      </c>
      <c r="S95" s="230" t="str">
        <f>IFERROR(IF($E95="","",VLOOKUP($E95,'Data Mercado'!$A$7:$F$24,6,0)),"ND")</f>
      </c>
      <c r="T95" s="226" t="str">
        <f t="shared" si="18"/>
        <v/>
      </c>
      <c r="U95" s="225" t="str">
        <f t="shared" si="19"/>
        <v/>
      </c>
    </row>
    <row r="96" spans="1:21" s="227" customFormat="1" ht="19" customHeight="1">
      <c r="A96" s="231"/>
      <c r="B96" s="232"/>
      <c r="C96" s="183"/>
      <c r="D96" s="183"/>
      <c r="E96" s="183"/>
      <c r="F96" s="229"/>
      <c r="G96" s="230" t="str">
        <f>IFERROR(IF($E96="","",VLOOKUP($E96,'Data Mercado'!$A$7:$F$24,2,0)),"ND")</f>
      </c>
      <c r="H96" s="226" t="str">
        <f t="shared" si="10"/>
        <v/>
      </c>
      <c r="I96" s="225" t="str">
        <f t="shared" si="11"/>
        <v/>
      </c>
      <c r="J96" s="230" t="str">
        <f>IFERROR(IF($E96="","",VLOOKUP($E96,'Data Mercado'!$A$7:$F$24,3,0)),"ND")</f>
      </c>
      <c r="K96" s="226" t="str">
        <f t="shared" si="12"/>
        <v/>
      </c>
      <c r="L96" s="225" t="str">
        <f t="shared" si="13"/>
        <v/>
      </c>
      <c r="M96" s="230" t="str">
        <f>IFERROR(IF($E96="","",VLOOKUP($E96,'Data Mercado'!$A$7:$F$24,4,0)),"ND")</f>
      </c>
      <c r="N96" s="226" t="str">
        <f t="shared" si="14"/>
        <v/>
      </c>
      <c r="O96" s="225" t="str">
        <f t="shared" si="15"/>
        <v/>
      </c>
      <c r="P96" s="230" t="str">
        <f>IFERROR(IF($E96="","",VLOOKUP($E96,'Data Mercado'!$A$7:$F$24,5,0)),"ND")</f>
      </c>
      <c r="Q96" s="226" t="str">
        <f t="shared" si="16"/>
        <v/>
      </c>
      <c r="R96" s="225" t="str">
        <f t="shared" si="17"/>
        <v/>
      </c>
      <c r="S96" s="230" t="str">
        <f>IFERROR(IF($E96="","",VLOOKUP($E96,'Data Mercado'!$A$7:$F$24,6,0)),"ND")</f>
      </c>
      <c r="T96" s="226" t="str">
        <f t="shared" si="18"/>
        <v/>
      </c>
      <c r="U96" s="225" t="str">
        <f t="shared" si="19"/>
        <v/>
      </c>
    </row>
    <row r="97" spans="1:21" s="227" customFormat="1" ht="19" customHeight="1">
      <c r="A97" s="231"/>
      <c r="B97" s="232"/>
      <c r="C97" s="183"/>
      <c r="D97" s="183"/>
      <c r="E97" s="183"/>
      <c r="F97" s="229"/>
      <c r="G97" s="230" t="str">
        <f>IFERROR(IF($E97="","",VLOOKUP($E97,'Data Mercado'!$A$7:$F$24,2,0)),"ND")</f>
      </c>
      <c r="H97" s="226" t="str">
        <f t="shared" si="10"/>
        <v/>
      </c>
      <c r="I97" s="225" t="str">
        <f t="shared" si="11"/>
        <v/>
      </c>
      <c r="J97" s="230" t="str">
        <f>IFERROR(IF($E97="","",VLOOKUP($E97,'Data Mercado'!$A$7:$F$24,3,0)),"ND")</f>
      </c>
      <c r="K97" s="226" t="str">
        <f t="shared" si="12"/>
        <v/>
      </c>
      <c r="L97" s="225" t="str">
        <f t="shared" si="13"/>
        <v/>
      </c>
      <c r="M97" s="230" t="str">
        <f>IFERROR(IF($E97="","",VLOOKUP($E97,'Data Mercado'!$A$7:$F$24,4,0)),"ND")</f>
      </c>
      <c r="N97" s="226" t="str">
        <f t="shared" si="14"/>
        <v/>
      </c>
      <c r="O97" s="225" t="str">
        <f t="shared" si="15"/>
        <v/>
      </c>
      <c r="P97" s="230" t="str">
        <f>IFERROR(IF($E97="","",VLOOKUP($E97,'Data Mercado'!$A$7:$F$24,5,0)),"ND")</f>
      </c>
      <c r="Q97" s="226" t="str">
        <f t="shared" si="16"/>
        <v/>
      </c>
      <c r="R97" s="225" t="str">
        <f t="shared" si="17"/>
        <v/>
      </c>
      <c r="S97" s="230" t="str">
        <f>IFERROR(IF($E97="","",VLOOKUP($E97,'Data Mercado'!$A$7:$F$24,6,0)),"ND")</f>
      </c>
      <c r="T97" s="226" t="str">
        <f t="shared" si="18"/>
        <v/>
      </c>
      <c r="U97" s="225" t="str">
        <f t="shared" si="19"/>
        <v/>
      </c>
    </row>
    <row r="98" spans="1:21" s="227" customFormat="1" ht="19" customHeight="1">
      <c r="A98" s="231"/>
      <c r="B98" s="232"/>
      <c r="C98" s="183"/>
      <c r="D98" s="183"/>
      <c r="E98" s="183"/>
      <c r="F98" s="229"/>
      <c r="G98" s="230" t="str">
        <f>IFERROR(IF($E98="","",VLOOKUP($E98,'Data Mercado'!$A$7:$F$24,2,0)),"ND")</f>
      </c>
      <c r="H98" s="226" t="str">
        <f t="shared" si="10"/>
        <v/>
      </c>
      <c r="I98" s="225" t="str">
        <f t="shared" si="11"/>
        <v/>
      </c>
      <c r="J98" s="230" t="str">
        <f>IFERROR(IF($E98="","",VLOOKUP($E98,'Data Mercado'!$A$7:$F$24,3,0)),"ND")</f>
      </c>
      <c r="K98" s="226" t="str">
        <f t="shared" si="12"/>
        <v/>
      </c>
      <c r="L98" s="225" t="str">
        <f t="shared" si="13"/>
        <v/>
      </c>
      <c r="M98" s="230" t="str">
        <f>IFERROR(IF($E98="","",VLOOKUP($E98,'Data Mercado'!$A$7:$F$24,4,0)),"ND")</f>
      </c>
      <c r="N98" s="226" t="str">
        <f t="shared" si="14"/>
        <v/>
      </c>
      <c r="O98" s="225" t="str">
        <f t="shared" si="15"/>
        <v/>
      </c>
      <c r="P98" s="230" t="str">
        <f>IFERROR(IF($E98="","",VLOOKUP($E98,'Data Mercado'!$A$7:$F$24,5,0)),"ND")</f>
      </c>
      <c r="Q98" s="226" t="str">
        <f t="shared" si="16"/>
        <v/>
      </c>
      <c r="R98" s="225" t="str">
        <f t="shared" si="17"/>
        <v/>
      </c>
      <c r="S98" s="230" t="str">
        <f>IFERROR(IF($E98="","",VLOOKUP($E98,'Data Mercado'!$A$7:$F$24,6,0)),"ND")</f>
      </c>
      <c r="T98" s="226" t="str">
        <f t="shared" si="18"/>
        <v/>
      </c>
      <c r="U98" s="225" t="str">
        <f t="shared" si="19"/>
        <v/>
      </c>
    </row>
    <row r="99" spans="1:21" s="227" customFormat="1" ht="19" customHeight="1">
      <c r="A99" s="231"/>
      <c r="B99" s="232"/>
      <c r="C99" s="183"/>
      <c r="D99" s="183"/>
      <c r="E99" s="183"/>
      <c r="F99" s="229"/>
      <c r="G99" s="230" t="str">
        <f>IFERROR(IF($E99="","",VLOOKUP($E99,'Data Mercado'!$A$7:$F$24,2,0)),"ND")</f>
      </c>
      <c r="H99" s="226" t="str">
        <f t="shared" si="10"/>
        <v/>
      </c>
      <c r="I99" s="225" t="str">
        <f t="shared" si="11"/>
        <v/>
      </c>
      <c r="J99" s="230" t="str">
        <f>IFERROR(IF($E99="","",VLOOKUP($E99,'Data Mercado'!$A$7:$F$24,3,0)),"ND")</f>
      </c>
      <c r="K99" s="226" t="str">
        <f t="shared" si="12"/>
        <v/>
      </c>
      <c r="L99" s="225" t="str">
        <f t="shared" si="13"/>
        <v/>
      </c>
      <c r="M99" s="230" t="str">
        <f>IFERROR(IF($E99="","",VLOOKUP($E99,'Data Mercado'!$A$7:$F$24,4,0)),"ND")</f>
      </c>
      <c r="N99" s="226" t="str">
        <f t="shared" si="14"/>
        <v/>
      </c>
      <c r="O99" s="225" t="str">
        <f t="shared" si="15"/>
        <v/>
      </c>
      <c r="P99" s="230" t="str">
        <f>IFERROR(IF($E99="","",VLOOKUP($E99,'Data Mercado'!$A$7:$F$24,5,0)),"ND")</f>
      </c>
      <c r="Q99" s="226" t="str">
        <f t="shared" si="16"/>
        <v/>
      </c>
      <c r="R99" s="225" t="str">
        <f t="shared" si="17"/>
        <v/>
      </c>
      <c r="S99" s="230" t="str">
        <f>IFERROR(IF($E99="","",VLOOKUP($E99,'Data Mercado'!$A$7:$F$24,6,0)),"ND")</f>
      </c>
      <c r="T99" s="226" t="str">
        <f t="shared" si="18"/>
        <v/>
      </c>
      <c r="U99" s="225" t="str">
        <f t="shared" si="19"/>
        <v/>
      </c>
    </row>
    <row r="100" spans="1:21" s="227" customFormat="1" ht="19" customHeight="1">
      <c r="A100" s="231"/>
      <c r="B100" s="232"/>
      <c r="C100" s="183"/>
      <c r="D100" s="183"/>
      <c r="E100" s="183"/>
      <c r="F100" s="229"/>
      <c r="G100" s="230" t="str">
        <f>IFERROR(IF($E100="","",VLOOKUP($E100,'Data Mercado'!$A$7:$F$24,2,0)),"ND")</f>
      </c>
      <c r="H100" s="226" t="str">
        <f t="shared" si="10"/>
        <v/>
      </c>
      <c r="I100" s="225" t="str">
        <f t="shared" si="11"/>
        <v/>
      </c>
      <c r="J100" s="230" t="str">
        <f>IFERROR(IF($E100="","",VLOOKUP($E100,'Data Mercado'!$A$7:$F$24,3,0)),"ND")</f>
      </c>
      <c r="K100" s="226" t="str">
        <f t="shared" si="12"/>
        <v/>
      </c>
      <c r="L100" s="225" t="str">
        <f t="shared" si="13"/>
        <v/>
      </c>
      <c r="M100" s="230" t="str">
        <f>IFERROR(IF($E100="","",VLOOKUP($E100,'Data Mercado'!$A$7:$F$24,4,0)),"ND")</f>
      </c>
      <c r="N100" s="226" t="str">
        <f t="shared" si="14"/>
        <v/>
      </c>
      <c r="O100" s="225" t="str">
        <f t="shared" si="15"/>
        <v/>
      </c>
      <c r="P100" s="230" t="str">
        <f>IFERROR(IF($E100="","",VLOOKUP($E100,'Data Mercado'!$A$7:$F$24,5,0)),"ND")</f>
      </c>
      <c r="Q100" s="226" t="str">
        <f t="shared" si="16"/>
        <v/>
      </c>
      <c r="R100" s="225" t="str">
        <f t="shared" si="17"/>
        <v/>
      </c>
      <c r="S100" s="230" t="str">
        <f>IFERROR(IF($E100="","",VLOOKUP($E100,'Data Mercado'!$A$7:$F$24,6,0)),"ND")</f>
      </c>
      <c r="T100" s="226" t="str">
        <f t="shared" si="18"/>
        <v/>
      </c>
      <c r="U100" s="225" t="str">
        <f t="shared" si="19"/>
        <v/>
      </c>
    </row>
    <row r="101" spans="1:21" s="227" customFormat="1" ht="19" customHeight="1">
      <c r="A101" s="231"/>
      <c r="B101" s="232"/>
      <c r="C101" s="183"/>
      <c r="D101" s="183"/>
      <c r="E101" s="183"/>
      <c r="F101" s="229"/>
      <c r="G101" s="230" t="str">
        <f>IFERROR(IF($E101="","",VLOOKUP($E101,'Data Mercado'!$A$7:$F$24,2,0)),"ND")</f>
      </c>
      <c r="H101" s="226" t="str">
        <f t="shared" si="10"/>
        <v/>
      </c>
      <c r="I101" s="225" t="str">
        <f t="shared" si="11"/>
        <v/>
      </c>
      <c r="J101" s="230" t="str">
        <f>IFERROR(IF($E101="","",VLOOKUP($E101,'Data Mercado'!$A$7:$F$24,3,0)),"ND")</f>
      </c>
      <c r="K101" s="226" t="str">
        <f t="shared" si="12"/>
        <v/>
      </c>
      <c r="L101" s="225" t="str">
        <f t="shared" si="13"/>
        <v/>
      </c>
      <c r="M101" s="230" t="str">
        <f>IFERROR(IF($E101="","",VLOOKUP($E101,'Data Mercado'!$A$7:$F$24,4,0)),"ND")</f>
      </c>
      <c r="N101" s="226" t="str">
        <f t="shared" si="14"/>
        <v/>
      </c>
      <c r="O101" s="225" t="str">
        <f t="shared" si="15"/>
        <v/>
      </c>
      <c r="P101" s="230" t="str">
        <f>IFERROR(IF($E101="","",VLOOKUP($E101,'Data Mercado'!$A$7:$F$24,5,0)),"ND")</f>
      </c>
      <c r="Q101" s="226" t="str">
        <f t="shared" si="16"/>
        <v/>
      </c>
      <c r="R101" s="225" t="str">
        <f t="shared" si="17"/>
        <v/>
      </c>
      <c r="S101" s="230" t="str">
        <f>IFERROR(IF($E101="","",VLOOKUP($E101,'Data Mercado'!$A$7:$F$24,6,0)),"ND")</f>
      </c>
      <c r="T101" s="226" t="str">
        <f t="shared" si="18"/>
        <v/>
      </c>
      <c r="U101" s="225" t="str">
        <f t="shared" si="19"/>
        <v/>
      </c>
    </row>
    <row r="102" spans="1:21" s="227" customFormat="1" ht="19" customHeight="1">
      <c r="A102" s="231"/>
      <c r="B102" s="232"/>
      <c r="C102" s="183"/>
      <c r="D102" s="183"/>
      <c r="E102" s="183"/>
      <c r="F102" s="229"/>
      <c r="G102" s="230" t="str">
        <f>IFERROR(IF($E102="","",VLOOKUP($E102,'Data Mercado'!$A$7:$F$24,2,0)),"ND")</f>
      </c>
      <c r="H102" s="226" t="str">
        <f t="shared" si="10"/>
        <v/>
      </c>
      <c r="I102" s="225" t="str">
        <f t="shared" si="11"/>
        <v/>
      </c>
      <c r="J102" s="230" t="str">
        <f>IFERROR(IF($E102="","",VLOOKUP($E102,'Data Mercado'!$A$7:$F$24,3,0)),"ND")</f>
      </c>
      <c r="K102" s="226" t="str">
        <f t="shared" si="12"/>
        <v/>
      </c>
      <c r="L102" s="225" t="str">
        <f t="shared" si="13"/>
        <v/>
      </c>
      <c r="M102" s="230" t="str">
        <f>IFERROR(IF($E102="","",VLOOKUP($E102,'Data Mercado'!$A$7:$F$24,4,0)),"ND")</f>
      </c>
      <c r="N102" s="226" t="str">
        <f t="shared" si="14"/>
        <v/>
      </c>
      <c r="O102" s="225" t="str">
        <f t="shared" si="15"/>
        <v/>
      </c>
      <c r="P102" s="230" t="str">
        <f>IFERROR(IF($E102="","",VLOOKUP($E102,'Data Mercado'!$A$7:$F$24,5,0)),"ND")</f>
      </c>
      <c r="Q102" s="226" t="str">
        <f t="shared" si="16"/>
        <v/>
      </c>
      <c r="R102" s="225" t="str">
        <f t="shared" si="17"/>
        <v/>
      </c>
      <c r="S102" s="230" t="str">
        <f>IFERROR(IF($E102="","",VLOOKUP($E102,'Data Mercado'!$A$7:$F$24,6,0)),"ND")</f>
      </c>
      <c r="T102" s="226" t="str">
        <f t="shared" si="18"/>
        <v/>
      </c>
      <c r="U102" s="225" t="str">
        <f t="shared" si="19"/>
        <v/>
      </c>
    </row>
    <row r="103" spans="1:21" s="227" customFormat="1" ht="19" customHeight="1">
      <c r="A103" s="231"/>
      <c r="B103" s="232"/>
      <c r="C103" s="183"/>
      <c r="D103" s="183"/>
      <c r="E103" s="183"/>
      <c r="F103" s="229"/>
      <c r="G103" s="230" t="str">
        <f>IFERROR(IF($E103="","",VLOOKUP($E103,'Data Mercado'!$A$7:$F$24,2,0)),"ND")</f>
      </c>
      <c r="H103" s="226" t="str">
        <f t="shared" si="10"/>
        <v/>
      </c>
      <c r="I103" s="225" t="str">
        <f t="shared" si="11"/>
        <v/>
      </c>
      <c r="J103" s="230" t="str">
        <f>IFERROR(IF($E103="","",VLOOKUP($E103,'Data Mercado'!$A$7:$F$24,3,0)),"ND")</f>
      </c>
      <c r="K103" s="226" t="str">
        <f t="shared" si="12"/>
        <v/>
      </c>
      <c r="L103" s="225" t="str">
        <f t="shared" si="13"/>
        <v/>
      </c>
      <c r="M103" s="230" t="str">
        <f>IFERROR(IF($E103="","",VLOOKUP($E103,'Data Mercado'!$A$7:$F$24,4,0)),"ND")</f>
      </c>
      <c r="N103" s="226" t="str">
        <f t="shared" si="14"/>
        <v/>
      </c>
      <c r="O103" s="225" t="str">
        <f t="shared" si="15"/>
        <v/>
      </c>
      <c r="P103" s="230" t="str">
        <f>IFERROR(IF($E103="","",VLOOKUP($E103,'Data Mercado'!$A$7:$F$24,5,0)),"ND")</f>
      </c>
      <c r="Q103" s="226" t="str">
        <f t="shared" si="16"/>
        <v/>
      </c>
      <c r="R103" s="225" t="str">
        <f t="shared" si="17"/>
        <v/>
      </c>
      <c r="S103" s="230" t="str">
        <f>IFERROR(IF($E103="","",VLOOKUP($E103,'Data Mercado'!$A$7:$F$24,6,0)),"ND")</f>
      </c>
      <c r="T103" s="226" t="str">
        <f t="shared" si="18"/>
        <v/>
      </c>
      <c r="U103" s="225" t="str">
        <f t="shared" si="19"/>
        <v/>
      </c>
    </row>
    <row r="104" spans="1:21" s="227" customFormat="1" ht="19" customHeight="1">
      <c r="A104" s="231"/>
      <c r="B104" s="232"/>
      <c r="C104" s="183"/>
      <c r="D104" s="183"/>
      <c r="E104" s="183"/>
      <c r="F104" s="229"/>
      <c r="G104" s="230" t="str">
        <f>IFERROR(IF($E104="","",VLOOKUP($E104,'Data Mercado'!$A$7:$F$24,2,0)),"ND")</f>
      </c>
      <c r="H104" s="226" t="str">
        <f t="shared" si="10"/>
        <v/>
      </c>
      <c r="I104" s="225" t="str">
        <f t="shared" si="11"/>
        <v/>
      </c>
      <c r="J104" s="230" t="str">
        <f>IFERROR(IF($E104="","",VLOOKUP($E104,'Data Mercado'!$A$7:$F$24,3,0)),"ND")</f>
      </c>
      <c r="K104" s="226" t="str">
        <f t="shared" si="12"/>
        <v/>
      </c>
      <c r="L104" s="225" t="str">
        <f t="shared" si="13"/>
        <v/>
      </c>
      <c r="M104" s="230" t="str">
        <f>IFERROR(IF($E104="","",VLOOKUP($E104,'Data Mercado'!$A$7:$F$24,4,0)),"ND")</f>
      </c>
      <c r="N104" s="226" t="str">
        <f t="shared" si="14"/>
        <v/>
      </c>
      <c r="O104" s="225" t="str">
        <f t="shared" si="15"/>
        <v/>
      </c>
      <c r="P104" s="230" t="str">
        <f>IFERROR(IF($E104="","",VLOOKUP($E104,'Data Mercado'!$A$7:$F$24,5,0)),"ND")</f>
      </c>
      <c r="Q104" s="226" t="str">
        <f t="shared" si="16"/>
        <v/>
      </c>
      <c r="R104" s="225" t="str">
        <f t="shared" si="17"/>
        <v/>
      </c>
      <c r="S104" s="230" t="str">
        <f>IFERROR(IF($E104="","",VLOOKUP($E104,'Data Mercado'!$A$7:$F$24,6,0)),"ND")</f>
      </c>
      <c r="T104" s="226" t="str">
        <f t="shared" si="18"/>
        <v/>
      </c>
      <c r="U104" s="225" t="str">
        <f t="shared" si="19"/>
        <v/>
      </c>
    </row>
    <row r="105" spans="1:21" s="227" customFormat="1" ht="19" customHeight="1">
      <c r="A105" s="231"/>
      <c r="B105" s="232"/>
      <c r="C105" s="183"/>
      <c r="D105" s="183"/>
      <c r="E105" s="183"/>
      <c r="F105" s="229"/>
      <c r="G105" s="230" t="str">
        <f>IFERROR(IF($E105="","",VLOOKUP($E105,'Data Mercado'!$A$7:$F$24,2,0)),"ND")</f>
      </c>
      <c r="H105" s="226" t="str">
        <f t="shared" si="10"/>
        <v/>
      </c>
      <c r="I105" s="225" t="str">
        <f t="shared" si="11"/>
        <v/>
      </c>
      <c r="J105" s="230" t="str">
        <f>IFERROR(IF($E105="","",VLOOKUP($E105,'Data Mercado'!$A$7:$F$24,3,0)),"ND")</f>
      </c>
      <c r="K105" s="226" t="str">
        <f t="shared" si="12"/>
        <v/>
      </c>
      <c r="L105" s="225" t="str">
        <f t="shared" si="13"/>
        <v/>
      </c>
      <c r="M105" s="230" t="str">
        <f>IFERROR(IF($E105="","",VLOOKUP($E105,'Data Mercado'!$A$7:$F$24,4,0)),"ND")</f>
      </c>
      <c r="N105" s="226" t="str">
        <f t="shared" si="14"/>
        <v/>
      </c>
      <c r="O105" s="225" t="str">
        <f t="shared" si="15"/>
        <v/>
      </c>
      <c r="P105" s="230" t="str">
        <f>IFERROR(IF($E105="","",VLOOKUP($E105,'Data Mercado'!$A$7:$F$24,5,0)),"ND")</f>
      </c>
      <c r="Q105" s="226" t="str">
        <f t="shared" si="16"/>
        <v/>
      </c>
      <c r="R105" s="225" t="str">
        <f t="shared" si="17"/>
        <v/>
      </c>
      <c r="S105" s="230" t="str">
        <f>IFERROR(IF($E105="","",VLOOKUP($E105,'Data Mercado'!$A$7:$F$24,6,0)),"ND")</f>
      </c>
      <c r="T105" s="226" t="str">
        <f t="shared" si="18"/>
        <v/>
      </c>
      <c r="U105" s="225" t="str">
        <f t="shared" si="19"/>
        <v/>
      </c>
    </row>
    <row r="106" spans="1:21" s="227" customFormat="1" ht="19" customHeight="1">
      <c r="A106" s="231"/>
      <c r="B106" s="232"/>
      <c r="C106" s="183"/>
      <c r="D106" s="183"/>
      <c r="E106" s="183"/>
      <c r="F106" s="229"/>
      <c r="G106" s="230" t="str">
        <f>IFERROR(IF($E106="","",VLOOKUP($E106,'Data Mercado'!$A$7:$F$24,2,0)),"ND")</f>
      </c>
      <c r="H106" s="226" t="str">
        <f t="shared" si="10"/>
        <v/>
      </c>
      <c r="I106" s="225" t="str">
        <f t="shared" si="11"/>
        <v/>
      </c>
      <c r="J106" s="230" t="str">
        <f>IFERROR(IF($E106="","",VLOOKUP($E106,'Data Mercado'!$A$7:$F$24,3,0)),"ND")</f>
      </c>
      <c r="K106" s="226" t="str">
        <f t="shared" si="12"/>
        <v/>
      </c>
      <c r="L106" s="225" t="str">
        <f t="shared" si="13"/>
        <v/>
      </c>
      <c r="M106" s="230" t="str">
        <f>IFERROR(IF($E106="","",VLOOKUP($E106,'Data Mercado'!$A$7:$F$24,4,0)),"ND")</f>
      </c>
      <c r="N106" s="226" t="str">
        <f t="shared" si="14"/>
        <v/>
      </c>
      <c r="O106" s="225" t="str">
        <f t="shared" si="15"/>
        <v/>
      </c>
      <c r="P106" s="230" t="str">
        <f>IFERROR(IF($E106="","",VLOOKUP($E106,'Data Mercado'!$A$7:$F$24,5,0)),"ND")</f>
      </c>
      <c r="Q106" s="226" t="str">
        <f t="shared" si="16"/>
        <v/>
      </c>
      <c r="R106" s="225" t="str">
        <f t="shared" si="17"/>
        <v/>
      </c>
      <c r="S106" s="230" t="str">
        <f>IFERROR(IF($E106="","",VLOOKUP($E106,'Data Mercado'!$A$7:$F$24,6,0)),"ND")</f>
      </c>
      <c r="T106" s="226" t="str">
        <f t="shared" si="18"/>
        <v/>
      </c>
      <c r="U106" s="225" t="str">
        <f t="shared" si="19"/>
        <v/>
      </c>
    </row>
    <row r="107" spans="1:21" s="227" customFormat="1" ht="19" customHeight="1">
      <c r="A107" s="231"/>
      <c r="B107" s="232"/>
      <c r="C107" s="183"/>
      <c r="D107" s="183"/>
      <c r="E107" s="183"/>
      <c r="F107" s="229"/>
      <c r="G107" s="230" t="str">
        <f>IFERROR(IF($E107="","",VLOOKUP($E107,'Data Mercado'!$A$7:$F$24,2,0)),"ND")</f>
      </c>
      <c r="H107" s="226" t="str">
        <f t="shared" si="10"/>
        <v/>
      </c>
      <c r="I107" s="225" t="str">
        <f t="shared" si="11"/>
        <v/>
      </c>
      <c r="J107" s="230" t="str">
        <f>IFERROR(IF($E107="","",VLOOKUP($E107,'Data Mercado'!$A$7:$F$24,3,0)),"ND")</f>
      </c>
      <c r="K107" s="226" t="str">
        <f t="shared" si="12"/>
        <v/>
      </c>
      <c r="L107" s="225" t="str">
        <f t="shared" si="13"/>
        <v/>
      </c>
      <c r="M107" s="230" t="str">
        <f>IFERROR(IF($E107="","",VLOOKUP($E107,'Data Mercado'!$A$7:$F$24,4,0)),"ND")</f>
      </c>
      <c r="N107" s="226" t="str">
        <f t="shared" si="14"/>
        <v/>
      </c>
      <c r="O107" s="225" t="str">
        <f t="shared" si="15"/>
        <v/>
      </c>
      <c r="P107" s="230" t="str">
        <f>IFERROR(IF($E107="","",VLOOKUP($E107,'Data Mercado'!$A$7:$F$24,5,0)),"ND")</f>
      </c>
      <c r="Q107" s="226" t="str">
        <f t="shared" si="16"/>
        <v/>
      </c>
      <c r="R107" s="225" t="str">
        <f t="shared" si="17"/>
        <v/>
      </c>
      <c r="S107" s="230" t="str">
        <f>IFERROR(IF($E107="","",VLOOKUP($E107,'Data Mercado'!$A$7:$F$24,6,0)),"ND")</f>
      </c>
      <c r="T107" s="226" t="str">
        <f t="shared" si="18"/>
        <v/>
      </c>
      <c r="U107" s="225" t="str">
        <f t="shared" si="19"/>
        <v/>
      </c>
    </row>
    <row r="108" spans="1:21" s="227" customFormat="1" ht="19" customHeight="1">
      <c r="A108" s="231"/>
      <c r="B108" s="232"/>
      <c r="C108" s="183"/>
      <c r="D108" s="183"/>
      <c r="E108" s="183"/>
      <c r="F108" s="229"/>
      <c r="G108" s="230" t="str">
        <f>IFERROR(IF($E108="","",VLOOKUP($E108,'Data Mercado'!$A$7:$F$24,2,0)),"ND")</f>
      </c>
      <c r="H108" s="226" t="str">
        <f t="shared" si="10"/>
        <v/>
      </c>
      <c r="I108" s="225" t="str">
        <f t="shared" si="11"/>
        <v/>
      </c>
      <c r="J108" s="230" t="str">
        <f>IFERROR(IF($E108="","",VLOOKUP($E108,'Data Mercado'!$A$7:$F$24,3,0)),"ND")</f>
      </c>
      <c r="K108" s="226" t="str">
        <f t="shared" si="12"/>
        <v/>
      </c>
      <c r="L108" s="225" t="str">
        <f t="shared" si="13"/>
        <v/>
      </c>
      <c r="M108" s="230" t="str">
        <f>IFERROR(IF($E108="","",VLOOKUP($E108,'Data Mercado'!$A$7:$F$24,4,0)),"ND")</f>
      </c>
      <c r="N108" s="226" t="str">
        <f t="shared" si="14"/>
        <v/>
      </c>
      <c r="O108" s="225" t="str">
        <f t="shared" si="15"/>
        <v/>
      </c>
      <c r="P108" s="230" t="str">
        <f>IFERROR(IF($E108="","",VLOOKUP($E108,'Data Mercado'!$A$7:$F$24,5,0)),"ND")</f>
      </c>
      <c r="Q108" s="226" t="str">
        <f t="shared" si="16"/>
        <v/>
      </c>
      <c r="R108" s="225" t="str">
        <f t="shared" si="17"/>
        <v/>
      </c>
      <c r="S108" s="230" t="str">
        <f>IFERROR(IF($E108="","",VLOOKUP($E108,'Data Mercado'!$A$7:$F$24,6,0)),"ND")</f>
      </c>
      <c r="T108" s="226" t="str">
        <f t="shared" si="18"/>
        <v/>
      </c>
      <c r="U108" s="225" t="str">
        <f t="shared" si="19"/>
        <v/>
      </c>
    </row>
    <row r="109" spans="1:21" s="227" customFormat="1" ht="19" customHeight="1">
      <c r="A109" s="231"/>
      <c r="B109" s="232"/>
      <c r="C109" s="183"/>
      <c r="D109" s="183"/>
      <c r="E109" s="183"/>
      <c r="F109" s="229"/>
      <c r="G109" s="230" t="str">
        <f>IFERROR(IF($E109="","",VLOOKUP($E109,'Data Mercado'!$A$7:$F$24,2,0)),"ND")</f>
      </c>
      <c r="H109" s="226" t="str">
        <f t="shared" si="10"/>
        <v/>
      </c>
      <c r="I109" s="225" t="str">
        <f t="shared" si="11"/>
        <v/>
      </c>
      <c r="J109" s="230" t="str">
        <f>IFERROR(IF($E109="","",VLOOKUP($E109,'Data Mercado'!$A$7:$F$24,3,0)),"ND")</f>
      </c>
      <c r="K109" s="226" t="str">
        <f t="shared" si="12"/>
        <v/>
      </c>
      <c r="L109" s="225" t="str">
        <f t="shared" si="13"/>
        <v/>
      </c>
      <c r="M109" s="230" t="str">
        <f>IFERROR(IF($E109="","",VLOOKUP($E109,'Data Mercado'!$A$7:$F$24,4,0)),"ND")</f>
      </c>
      <c r="N109" s="226" t="str">
        <f t="shared" si="14"/>
        <v/>
      </c>
      <c r="O109" s="225" t="str">
        <f t="shared" si="15"/>
        <v/>
      </c>
      <c r="P109" s="230" t="str">
        <f>IFERROR(IF($E109="","",VLOOKUP($E109,'Data Mercado'!$A$7:$F$24,5,0)),"ND")</f>
      </c>
      <c r="Q109" s="226" t="str">
        <f t="shared" si="16"/>
        <v/>
      </c>
      <c r="R109" s="225" t="str">
        <f t="shared" si="17"/>
        <v/>
      </c>
      <c r="S109" s="230" t="str">
        <f>IFERROR(IF($E109="","",VLOOKUP($E109,'Data Mercado'!$A$7:$F$24,6,0)),"ND")</f>
      </c>
      <c r="T109" s="226" t="str">
        <f t="shared" si="18"/>
        <v/>
      </c>
      <c r="U109" s="225" t="str">
        <f t="shared" si="19"/>
        <v/>
      </c>
    </row>
    <row r="110" spans="1:21" s="227" customFormat="1" ht="19" customHeight="1">
      <c r="A110" s="231"/>
      <c r="B110" s="232"/>
      <c r="C110" s="183"/>
      <c r="D110" s="183"/>
      <c r="E110" s="183"/>
      <c r="F110" s="229"/>
      <c r="G110" s="230" t="str">
        <f>IFERROR(IF($E110="","",VLOOKUP($E110,'Data Mercado'!$A$7:$F$24,2,0)),"ND")</f>
      </c>
      <c r="H110" s="226" t="str">
        <f t="shared" si="10"/>
        <v/>
      </c>
      <c r="I110" s="225" t="str">
        <f t="shared" si="11"/>
        <v/>
      </c>
      <c r="J110" s="230" t="str">
        <f>IFERROR(IF($E110="","",VLOOKUP($E110,'Data Mercado'!$A$7:$F$24,3,0)),"ND")</f>
      </c>
      <c r="K110" s="226" t="str">
        <f t="shared" si="12"/>
        <v/>
      </c>
      <c r="L110" s="225" t="str">
        <f t="shared" si="13"/>
        <v/>
      </c>
      <c r="M110" s="230" t="str">
        <f>IFERROR(IF($E110="","",VLOOKUP($E110,'Data Mercado'!$A$7:$F$24,4,0)),"ND")</f>
      </c>
      <c r="N110" s="226" t="str">
        <f t="shared" si="14"/>
        <v/>
      </c>
      <c r="O110" s="225" t="str">
        <f t="shared" si="15"/>
        <v/>
      </c>
      <c r="P110" s="230" t="str">
        <f>IFERROR(IF($E110="","",VLOOKUP($E110,'Data Mercado'!$A$7:$F$24,5,0)),"ND")</f>
      </c>
      <c r="Q110" s="226" t="str">
        <f t="shared" si="16"/>
        <v/>
      </c>
      <c r="R110" s="225" t="str">
        <f t="shared" si="17"/>
        <v/>
      </c>
      <c r="S110" s="230" t="str">
        <f>IFERROR(IF($E110="","",VLOOKUP($E110,'Data Mercado'!$A$7:$F$24,6,0)),"ND")</f>
      </c>
      <c r="T110" s="226" t="str">
        <f t="shared" si="18"/>
        <v/>
      </c>
      <c r="U110" s="225" t="str">
        <f t="shared" si="19"/>
        <v/>
      </c>
    </row>
    <row r="111" spans="1:21" s="227" customFormat="1" ht="19" customHeight="1">
      <c r="A111" s="231"/>
      <c r="B111" s="232"/>
      <c r="C111" s="183"/>
      <c r="D111" s="183"/>
      <c r="E111" s="183"/>
      <c r="F111" s="229"/>
      <c r="G111" s="230" t="str">
        <f>IFERROR(IF($E111="","",VLOOKUP($E111,'Data Mercado'!$A$7:$F$24,2,0)),"ND")</f>
      </c>
      <c r="H111" s="226" t="str">
        <f t="shared" si="10"/>
        <v/>
      </c>
      <c r="I111" s="225" t="str">
        <f t="shared" si="11"/>
        <v/>
      </c>
      <c r="J111" s="230" t="str">
        <f>IFERROR(IF($E111="","",VLOOKUP($E111,'Data Mercado'!$A$7:$F$24,3,0)),"ND")</f>
      </c>
      <c r="K111" s="226" t="str">
        <f t="shared" si="12"/>
        <v/>
      </c>
      <c r="L111" s="225" t="str">
        <f t="shared" si="13"/>
        <v/>
      </c>
      <c r="M111" s="230" t="str">
        <f>IFERROR(IF($E111="","",VLOOKUP($E111,'Data Mercado'!$A$7:$F$24,4,0)),"ND")</f>
      </c>
      <c r="N111" s="226" t="str">
        <f t="shared" si="14"/>
        <v/>
      </c>
      <c r="O111" s="225" t="str">
        <f t="shared" si="15"/>
        <v/>
      </c>
      <c r="P111" s="230" t="str">
        <f>IFERROR(IF($E111="","",VLOOKUP($E111,'Data Mercado'!$A$7:$F$24,5,0)),"ND")</f>
      </c>
      <c r="Q111" s="226" t="str">
        <f t="shared" si="16"/>
        <v/>
      </c>
      <c r="R111" s="225" t="str">
        <f t="shared" si="17"/>
        <v/>
      </c>
      <c r="S111" s="230" t="str">
        <f>IFERROR(IF($E111="","",VLOOKUP($E111,'Data Mercado'!$A$7:$F$24,6,0)),"ND")</f>
      </c>
      <c r="T111" s="226" t="str">
        <f t="shared" si="18"/>
        <v/>
      </c>
      <c r="U111" s="225" t="str">
        <f t="shared" si="19"/>
        <v/>
      </c>
    </row>
    <row r="112" spans="1:21" s="227" customFormat="1" ht="19" customHeight="1">
      <c r="A112" s="231"/>
      <c r="B112" s="232"/>
      <c r="C112" s="183"/>
      <c r="D112" s="183"/>
      <c r="E112" s="183"/>
      <c r="F112" s="229"/>
      <c r="G112" s="230" t="str">
        <f>IFERROR(IF($E112="","",VLOOKUP($E112,'Data Mercado'!$A$7:$F$24,2,0)),"ND")</f>
      </c>
      <c r="H112" s="226" t="str">
        <f t="shared" si="10"/>
        <v/>
      </c>
      <c r="I112" s="225" t="str">
        <f t="shared" si="11"/>
        <v/>
      </c>
      <c r="J112" s="230" t="str">
        <f>IFERROR(IF($E112="","",VLOOKUP($E112,'Data Mercado'!$A$7:$F$24,3,0)),"ND")</f>
      </c>
      <c r="K112" s="226" t="str">
        <f t="shared" si="12"/>
        <v/>
      </c>
      <c r="L112" s="225" t="str">
        <f t="shared" si="13"/>
        <v/>
      </c>
      <c r="M112" s="230" t="str">
        <f>IFERROR(IF($E112="","",VLOOKUP($E112,'Data Mercado'!$A$7:$F$24,4,0)),"ND")</f>
      </c>
      <c r="N112" s="226" t="str">
        <f t="shared" si="14"/>
        <v/>
      </c>
      <c r="O112" s="225" t="str">
        <f t="shared" si="15"/>
        <v/>
      </c>
      <c r="P112" s="230" t="str">
        <f>IFERROR(IF($E112="","",VLOOKUP($E112,'Data Mercado'!$A$7:$F$24,5,0)),"ND")</f>
      </c>
      <c r="Q112" s="226" t="str">
        <f t="shared" si="16"/>
        <v/>
      </c>
      <c r="R112" s="225" t="str">
        <f t="shared" si="17"/>
        <v/>
      </c>
      <c r="S112" s="230" t="str">
        <f>IFERROR(IF($E112="","",VLOOKUP($E112,'Data Mercado'!$A$7:$F$24,6,0)),"ND")</f>
      </c>
      <c r="T112" s="226" t="str">
        <f t="shared" si="18"/>
        <v/>
      </c>
      <c r="U112" s="225" t="str">
        <f t="shared" si="19"/>
        <v/>
      </c>
    </row>
    <row r="113" spans="1:21" s="227" customFormat="1" ht="19" customHeight="1">
      <c r="A113" s="231"/>
      <c r="B113" s="232"/>
      <c r="C113" s="183"/>
      <c r="D113" s="183"/>
      <c r="E113" s="183"/>
      <c r="F113" s="229"/>
      <c r="G113" s="230" t="str">
        <f>IFERROR(IF($E113="","",VLOOKUP($E113,'Data Mercado'!$A$7:$F$24,2,0)),"ND")</f>
      </c>
      <c r="H113" s="226" t="str">
        <f t="shared" si="10"/>
        <v/>
      </c>
      <c r="I113" s="225" t="str">
        <f t="shared" si="11"/>
        <v/>
      </c>
      <c r="J113" s="230" t="str">
        <f>IFERROR(IF($E113="","",VLOOKUP($E113,'Data Mercado'!$A$7:$F$24,3,0)),"ND")</f>
      </c>
      <c r="K113" s="226" t="str">
        <f t="shared" si="12"/>
        <v/>
      </c>
      <c r="L113" s="225" t="str">
        <f t="shared" si="13"/>
        <v/>
      </c>
      <c r="M113" s="230" t="str">
        <f>IFERROR(IF($E113="","",VLOOKUP($E113,'Data Mercado'!$A$7:$F$24,4,0)),"ND")</f>
      </c>
      <c r="N113" s="226" t="str">
        <f t="shared" si="14"/>
        <v/>
      </c>
      <c r="O113" s="225" t="str">
        <f t="shared" si="15"/>
        <v/>
      </c>
      <c r="P113" s="230" t="str">
        <f>IFERROR(IF($E113="","",VLOOKUP($E113,'Data Mercado'!$A$7:$F$24,5,0)),"ND")</f>
      </c>
      <c r="Q113" s="226" t="str">
        <f t="shared" si="16"/>
        <v/>
      </c>
      <c r="R113" s="225" t="str">
        <f t="shared" si="17"/>
        <v/>
      </c>
      <c r="S113" s="230" t="str">
        <f>IFERROR(IF($E113="","",VLOOKUP($E113,'Data Mercado'!$A$7:$F$24,6,0)),"ND")</f>
      </c>
      <c r="T113" s="226" t="str">
        <f t="shared" si="18"/>
        <v/>
      </c>
      <c r="U113" s="225" t="str">
        <f t="shared" si="19"/>
        <v/>
      </c>
    </row>
    <row r="114" spans="1:21" s="227" customFormat="1" ht="19" customHeight="1">
      <c r="A114" s="231"/>
      <c r="B114" s="232"/>
      <c r="C114" s="183"/>
      <c r="D114" s="183"/>
      <c r="E114" s="183"/>
      <c r="F114" s="229"/>
      <c r="G114" s="230" t="str">
        <f>IFERROR(IF($E114="","",VLOOKUP($E114,'Data Mercado'!$A$7:$F$24,2,0)),"ND")</f>
      </c>
      <c r="H114" s="226" t="str">
        <f t="shared" si="10"/>
        <v/>
      </c>
      <c r="I114" s="225" t="str">
        <f t="shared" si="11"/>
        <v/>
      </c>
      <c r="J114" s="230" t="str">
        <f>IFERROR(IF($E114="","",VLOOKUP($E114,'Data Mercado'!$A$7:$F$24,3,0)),"ND")</f>
      </c>
      <c r="K114" s="226" t="str">
        <f t="shared" si="12"/>
        <v/>
      </c>
      <c r="L114" s="225" t="str">
        <f t="shared" si="13"/>
        <v/>
      </c>
      <c r="M114" s="230" t="str">
        <f>IFERROR(IF($E114="","",VLOOKUP($E114,'Data Mercado'!$A$7:$F$24,4,0)),"ND")</f>
      </c>
      <c r="N114" s="226" t="str">
        <f t="shared" si="14"/>
        <v/>
      </c>
      <c r="O114" s="225" t="str">
        <f t="shared" si="15"/>
        <v/>
      </c>
      <c r="P114" s="230" t="str">
        <f>IFERROR(IF($E114="","",VLOOKUP($E114,'Data Mercado'!$A$7:$F$24,5,0)),"ND")</f>
      </c>
      <c r="Q114" s="226" t="str">
        <f t="shared" si="16"/>
        <v/>
      </c>
      <c r="R114" s="225" t="str">
        <f t="shared" si="17"/>
        <v/>
      </c>
      <c r="S114" s="230" t="str">
        <f>IFERROR(IF($E114="","",VLOOKUP($E114,'Data Mercado'!$A$7:$F$24,6,0)),"ND")</f>
      </c>
      <c r="T114" s="226" t="str">
        <f t="shared" si="18"/>
        <v/>
      </c>
      <c r="U114" s="225" t="str">
        <f t="shared" si="19"/>
        <v/>
      </c>
    </row>
    <row r="115" spans="1:21" s="227" customFormat="1" ht="19" customHeight="1">
      <c r="A115" s="231"/>
      <c r="B115" s="232"/>
      <c r="C115" s="183"/>
      <c r="D115" s="183"/>
      <c r="E115" s="183"/>
      <c r="F115" s="229"/>
      <c r="G115" s="230" t="str">
        <f>IFERROR(IF($E115="","",VLOOKUP($E115,'Data Mercado'!$A$7:$F$24,2,0)),"ND")</f>
      </c>
      <c r="H115" s="226" t="str">
        <f t="shared" si="10"/>
        <v/>
      </c>
      <c r="I115" s="225" t="str">
        <f t="shared" si="11"/>
        <v/>
      </c>
      <c r="J115" s="230" t="str">
        <f>IFERROR(IF($E115="","",VLOOKUP($E115,'Data Mercado'!$A$7:$F$24,3,0)),"ND")</f>
      </c>
      <c r="K115" s="226" t="str">
        <f t="shared" si="12"/>
        <v/>
      </c>
      <c r="L115" s="225" t="str">
        <f t="shared" si="13"/>
        <v/>
      </c>
      <c r="M115" s="230" t="str">
        <f>IFERROR(IF($E115="","",VLOOKUP($E115,'Data Mercado'!$A$7:$F$24,4,0)),"ND")</f>
      </c>
      <c r="N115" s="226" t="str">
        <f t="shared" si="14"/>
        <v/>
      </c>
      <c r="O115" s="225" t="str">
        <f t="shared" si="15"/>
        <v/>
      </c>
      <c r="P115" s="230" t="str">
        <f>IFERROR(IF($E115="","",VLOOKUP($E115,'Data Mercado'!$A$7:$F$24,5,0)),"ND")</f>
      </c>
      <c r="Q115" s="226" t="str">
        <f t="shared" si="16"/>
        <v/>
      </c>
      <c r="R115" s="225" t="str">
        <f t="shared" si="17"/>
        <v/>
      </c>
      <c r="S115" s="230" t="str">
        <f>IFERROR(IF($E115="","",VLOOKUP($E115,'Data Mercado'!$A$7:$F$24,6,0)),"ND")</f>
      </c>
      <c r="T115" s="226" t="str">
        <f t="shared" si="18"/>
        <v/>
      </c>
      <c r="U115" s="225" t="str">
        <f t="shared" si="19"/>
        <v/>
      </c>
    </row>
    <row r="116" spans="1:21" s="227" customFormat="1" ht="19" customHeight="1">
      <c r="A116" s="231"/>
      <c r="B116" s="232"/>
      <c r="C116" s="183"/>
      <c r="D116" s="183"/>
      <c r="E116" s="183"/>
      <c r="F116" s="229"/>
      <c r="G116" s="230" t="str">
        <f>IFERROR(IF($E116="","",VLOOKUP($E116,'Data Mercado'!$A$7:$F$24,2,0)),"ND")</f>
      </c>
      <c r="H116" s="226" t="str">
        <f t="shared" si="10"/>
        <v/>
      </c>
      <c r="I116" s="225" t="str">
        <f t="shared" si="11"/>
        <v/>
      </c>
      <c r="J116" s="230" t="str">
        <f>IFERROR(IF($E116="","",VLOOKUP($E116,'Data Mercado'!$A$7:$F$24,3,0)),"ND")</f>
      </c>
      <c r="K116" s="226" t="str">
        <f t="shared" si="12"/>
        <v/>
      </c>
      <c r="L116" s="225" t="str">
        <f t="shared" si="13"/>
        <v/>
      </c>
      <c r="M116" s="230" t="str">
        <f>IFERROR(IF($E116="","",VLOOKUP($E116,'Data Mercado'!$A$7:$F$24,4,0)),"ND")</f>
      </c>
      <c r="N116" s="226" t="str">
        <f t="shared" si="14"/>
        <v/>
      </c>
      <c r="O116" s="225" t="str">
        <f t="shared" si="15"/>
        <v/>
      </c>
      <c r="P116" s="230" t="str">
        <f>IFERROR(IF($E116="","",VLOOKUP($E116,'Data Mercado'!$A$7:$F$24,5,0)),"ND")</f>
      </c>
      <c r="Q116" s="226" t="str">
        <f t="shared" si="16"/>
        <v/>
      </c>
      <c r="R116" s="225" t="str">
        <f t="shared" si="17"/>
        <v/>
      </c>
      <c r="S116" s="230" t="str">
        <f>IFERROR(IF($E116="","",VLOOKUP($E116,'Data Mercado'!$A$7:$F$24,6,0)),"ND")</f>
      </c>
      <c r="T116" s="226" t="str">
        <f t="shared" si="18"/>
        <v/>
      </c>
      <c r="U116" s="225" t="str">
        <f t="shared" si="19"/>
        <v/>
      </c>
    </row>
    <row r="117" spans="1:21" s="227" customFormat="1" ht="19" customHeight="1">
      <c r="A117" s="231"/>
      <c r="B117" s="232"/>
      <c r="C117" s="183"/>
      <c r="D117" s="183"/>
      <c r="E117" s="183"/>
      <c r="F117" s="229"/>
      <c r="G117" s="230" t="str">
        <f>IFERROR(IF($E117="","",VLOOKUP($E117,'Data Mercado'!$A$7:$F$24,2,0)),"ND")</f>
      </c>
      <c r="H117" s="226" t="str">
        <f t="shared" si="10"/>
        <v/>
      </c>
      <c r="I117" s="225" t="str">
        <f t="shared" si="11"/>
        <v/>
      </c>
      <c r="J117" s="230" t="str">
        <f>IFERROR(IF($E117="","",VLOOKUP($E117,'Data Mercado'!$A$7:$F$24,3,0)),"ND")</f>
      </c>
      <c r="K117" s="226" t="str">
        <f t="shared" si="12"/>
        <v/>
      </c>
      <c r="L117" s="225" t="str">
        <f t="shared" si="13"/>
        <v/>
      </c>
      <c r="M117" s="230" t="str">
        <f>IFERROR(IF($E117="","",VLOOKUP($E117,'Data Mercado'!$A$7:$F$24,4,0)),"ND")</f>
      </c>
      <c r="N117" s="226" t="str">
        <f t="shared" si="14"/>
        <v/>
      </c>
      <c r="O117" s="225" t="str">
        <f t="shared" si="15"/>
        <v/>
      </c>
      <c r="P117" s="230" t="str">
        <f>IFERROR(IF($E117="","",VLOOKUP($E117,'Data Mercado'!$A$7:$F$24,5,0)),"ND")</f>
      </c>
      <c r="Q117" s="226" t="str">
        <f t="shared" si="16"/>
        <v/>
      </c>
      <c r="R117" s="225" t="str">
        <f t="shared" si="17"/>
        <v/>
      </c>
      <c r="S117" s="230" t="str">
        <f>IFERROR(IF($E117="","",VLOOKUP($E117,'Data Mercado'!$A$7:$F$24,6,0)),"ND")</f>
      </c>
      <c r="T117" s="226" t="str">
        <f t="shared" si="18"/>
        <v/>
      </c>
      <c r="U117" s="225" t="str">
        <f t="shared" si="19"/>
        <v/>
      </c>
    </row>
    <row r="118" spans="1:21" s="227" customFormat="1" ht="19" customHeight="1">
      <c r="A118" s="231"/>
      <c r="B118" s="232"/>
      <c r="C118" s="183"/>
      <c r="D118" s="183"/>
      <c r="E118" s="183"/>
      <c r="F118" s="229"/>
      <c r="G118" s="230" t="str">
        <f>IFERROR(IF($E118="","",VLOOKUP($E118,'Data Mercado'!$A$7:$F$24,2,0)),"ND")</f>
      </c>
      <c r="H118" s="226" t="str">
        <f t="shared" si="10"/>
        <v/>
      </c>
      <c r="I118" s="225" t="str">
        <f t="shared" si="11"/>
        <v/>
      </c>
      <c r="J118" s="230" t="str">
        <f>IFERROR(IF($E118="","",VLOOKUP($E118,'Data Mercado'!$A$7:$F$24,3,0)),"ND")</f>
      </c>
      <c r="K118" s="226" t="str">
        <f t="shared" si="12"/>
        <v/>
      </c>
      <c r="L118" s="225" t="str">
        <f t="shared" si="13"/>
        <v/>
      </c>
      <c r="M118" s="230" t="str">
        <f>IFERROR(IF($E118="","",VLOOKUP($E118,'Data Mercado'!$A$7:$F$24,4,0)),"ND")</f>
      </c>
      <c r="N118" s="226" t="str">
        <f t="shared" si="14"/>
        <v/>
      </c>
      <c r="O118" s="225" t="str">
        <f t="shared" si="15"/>
        <v/>
      </c>
      <c r="P118" s="230" t="str">
        <f>IFERROR(IF($E118="","",VLOOKUP($E118,'Data Mercado'!$A$7:$F$24,5,0)),"ND")</f>
      </c>
      <c r="Q118" s="226" t="str">
        <f t="shared" si="16"/>
        <v/>
      </c>
      <c r="R118" s="225" t="str">
        <f t="shared" si="17"/>
        <v/>
      </c>
      <c r="S118" s="230" t="str">
        <f>IFERROR(IF($E118="","",VLOOKUP($E118,'Data Mercado'!$A$7:$F$24,6,0)),"ND")</f>
      </c>
      <c r="T118" s="226" t="str">
        <f t="shared" si="18"/>
        <v/>
      </c>
      <c r="U118" s="225" t="str">
        <f t="shared" si="19"/>
        <v/>
      </c>
    </row>
    <row r="119" spans="1:21" s="227" customFormat="1" ht="19" customHeight="1">
      <c r="A119" s="231"/>
      <c r="B119" s="232"/>
      <c r="C119" s="183"/>
      <c r="D119" s="183"/>
      <c r="E119" s="183"/>
      <c r="F119" s="229"/>
      <c r="G119" s="230" t="str">
        <f>IFERROR(IF($E119="","",VLOOKUP($E119,'Data Mercado'!$A$7:$F$24,2,0)),"ND")</f>
      </c>
      <c r="H119" s="226" t="str">
        <f t="shared" si="10"/>
        <v/>
      </c>
      <c r="I119" s="225" t="str">
        <f t="shared" si="11"/>
        <v/>
      </c>
      <c r="J119" s="230" t="str">
        <f>IFERROR(IF($E119="","",VLOOKUP($E119,'Data Mercado'!$A$7:$F$24,3,0)),"ND")</f>
      </c>
      <c r="K119" s="226" t="str">
        <f t="shared" si="12"/>
        <v/>
      </c>
      <c r="L119" s="225" t="str">
        <f t="shared" si="13"/>
        <v/>
      </c>
      <c r="M119" s="230" t="str">
        <f>IFERROR(IF($E119="","",VLOOKUP($E119,'Data Mercado'!$A$7:$F$24,4,0)),"ND")</f>
      </c>
      <c r="N119" s="226" t="str">
        <f t="shared" si="14"/>
        <v/>
      </c>
      <c r="O119" s="225" t="str">
        <f t="shared" si="15"/>
        <v/>
      </c>
      <c r="P119" s="230" t="str">
        <f>IFERROR(IF($E119="","",VLOOKUP($E119,'Data Mercado'!$A$7:$F$24,5,0)),"ND")</f>
      </c>
      <c r="Q119" s="226" t="str">
        <f t="shared" si="16"/>
        <v/>
      </c>
      <c r="R119" s="225" t="str">
        <f t="shared" si="17"/>
        <v/>
      </c>
      <c r="S119" s="230" t="str">
        <f>IFERROR(IF($E119="","",VLOOKUP($E119,'Data Mercado'!$A$7:$F$24,6,0)),"ND")</f>
      </c>
      <c r="T119" s="226" t="str">
        <f t="shared" si="18"/>
        <v/>
      </c>
      <c r="U119" s="225" t="str">
        <f t="shared" si="19"/>
        <v/>
      </c>
    </row>
    <row r="120" spans="1:21" s="227" customFormat="1" ht="19" customHeight="1">
      <c r="A120" s="231"/>
      <c r="B120" s="232"/>
      <c r="C120" s="183"/>
      <c r="D120" s="183"/>
      <c r="E120" s="183"/>
      <c r="F120" s="229"/>
      <c r="G120" s="230" t="str">
        <f>IFERROR(IF($E120="","",VLOOKUP($E120,'Data Mercado'!$A$7:$F$24,2,0)),"ND")</f>
      </c>
      <c r="H120" s="226" t="str">
        <f t="shared" si="10"/>
        <v/>
      </c>
      <c r="I120" s="225" t="str">
        <f t="shared" si="11"/>
        <v/>
      </c>
      <c r="J120" s="230" t="str">
        <f>IFERROR(IF($E120="","",VLOOKUP($E120,'Data Mercado'!$A$7:$F$24,3,0)),"ND")</f>
      </c>
      <c r="K120" s="226" t="str">
        <f t="shared" si="12"/>
        <v/>
      </c>
      <c r="L120" s="225" t="str">
        <f t="shared" si="13"/>
        <v/>
      </c>
      <c r="M120" s="230" t="str">
        <f>IFERROR(IF($E120="","",VLOOKUP($E120,'Data Mercado'!$A$7:$F$24,4,0)),"ND")</f>
      </c>
      <c r="N120" s="226" t="str">
        <f t="shared" si="14"/>
        <v/>
      </c>
      <c r="O120" s="225" t="str">
        <f t="shared" si="15"/>
        <v/>
      </c>
      <c r="P120" s="230" t="str">
        <f>IFERROR(IF($E120="","",VLOOKUP($E120,'Data Mercado'!$A$7:$F$24,5,0)),"ND")</f>
      </c>
      <c r="Q120" s="226" t="str">
        <f t="shared" si="16"/>
        <v/>
      </c>
      <c r="R120" s="225" t="str">
        <f t="shared" si="17"/>
        <v/>
      </c>
      <c r="S120" s="230" t="str">
        <f>IFERROR(IF($E120="","",VLOOKUP($E120,'Data Mercado'!$A$7:$F$24,6,0)),"ND")</f>
      </c>
      <c r="T120" s="226" t="str">
        <f t="shared" si="18"/>
        <v/>
      </c>
      <c r="U120" s="225" t="str">
        <f t="shared" si="19"/>
        <v/>
      </c>
    </row>
    <row r="121" spans="1:21" s="227" customFormat="1" ht="19" customHeight="1">
      <c r="A121" s="231"/>
      <c r="B121" s="232"/>
      <c r="C121" s="183"/>
      <c r="D121" s="183"/>
      <c r="E121" s="183"/>
      <c r="F121" s="229"/>
      <c r="G121" s="230" t="str">
        <f>IFERROR(IF($E121="","",VLOOKUP($E121,'Data Mercado'!$A$7:$F$24,2,0)),"ND")</f>
      </c>
      <c r="H121" s="226" t="str">
        <f t="shared" si="10"/>
        <v/>
      </c>
      <c r="I121" s="225" t="str">
        <f t="shared" si="11"/>
        <v/>
      </c>
      <c r="J121" s="230" t="str">
        <f>IFERROR(IF($E121="","",VLOOKUP($E121,'Data Mercado'!$A$7:$F$24,3,0)),"ND")</f>
      </c>
      <c r="K121" s="226" t="str">
        <f t="shared" si="12"/>
        <v/>
      </c>
      <c r="L121" s="225" t="str">
        <f t="shared" si="13"/>
        <v/>
      </c>
      <c r="M121" s="230" t="str">
        <f>IFERROR(IF($E121="","",VLOOKUP($E121,'Data Mercado'!$A$7:$F$24,4,0)),"ND")</f>
      </c>
      <c r="N121" s="226" t="str">
        <f t="shared" si="14"/>
        <v/>
      </c>
      <c r="O121" s="225" t="str">
        <f t="shared" si="15"/>
        <v/>
      </c>
      <c r="P121" s="230" t="str">
        <f>IFERROR(IF($E121="","",VLOOKUP($E121,'Data Mercado'!$A$7:$F$24,5,0)),"ND")</f>
      </c>
      <c r="Q121" s="226" t="str">
        <f t="shared" si="16"/>
        <v/>
      </c>
      <c r="R121" s="225" t="str">
        <f t="shared" si="17"/>
        <v/>
      </c>
      <c r="S121" s="230" t="str">
        <f>IFERROR(IF($E121="","",VLOOKUP($E121,'Data Mercado'!$A$7:$F$24,6,0)),"ND")</f>
      </c>
      <c r="T121" s="226" t="str">
        <f t="shared" si="18"/>
        <v/>
      </c>
      <c r="U121" s="225" t="str">
        <f t="shared" si="19"/>
        <v/>
      </c>
    </row>
    <row r="122" spans="1:21" s="227" customFormat="1" ht="19" customHeight="1">
      <c r="A122" s="231"/>
      <c r="B122" s="232"/>
      <c r="C122" s="183"/>
      <c r="D122" s="183"/>
      <c r="E122" s="183"/>
      <c r="F122" s="229"/>
      <c r="G122" s="230" t="str">
        <f>IFERROR(IF($E122="","",VLOOKUP($E122,'Data Mercado'!$A$7:$F$24,2,0)),"ND")</f>
      </c>
      <c r="H122" s="226" t="str">
        <f t="shared" si="10"/>
        <v/>
      </c>
      <c r="I122" s="225" t="str">
        <f t="shared" si="11"/>
        <v/>
      </c>
      <c r="J122" s="230" t="str">
        <f>IFERROR(IF($E122="","",VLOOKUP($E122,'Data Mercado'!$A$7:$F$24,3,0)),"ND")</f>
      </c>
      <c r="K122" s="226" t="str">
        <f t="shared" si="12"/>
        <v/>
      </c>
      <c r="L122" s="225" t="str">
        <f t="shared" si="13"/>
        <v/>
      </c>
      <c r="M122" s="230" t="str">
        <f>IFERROR(IF($E122="","",VLOOKUP($E122,'Data Mercado'!$A$7:$F$24,4,0)),"ND")</f>
      </c>
      <c r="N122" s="226" t="str">
        <f t="shared" si="14"/>
        <v/>
      </c>
      <c r="O122" s="225" t="str">
        <f t="shared" si="15"/>
        <v/>
      </c>
      <c r="P122" s="230" t="str">
        <f>IFERROR(IF($E122="","",VLOOKUP($E122,'Data Mercado'!$A$7:$F$24,5,0)),"ND")</f>
      </c>
      <c r="Q122" s="226" t="str">
        <f t="shared" si="16"/>
        <v/>
      </c>
      <c r="R122" s="225" t="str">
        <f t="shared" si="17"/>
        <v/>
      </c>
      <c r="S122" s="230" t="str">
        <f>IFERROR(IF($E122="","",VLOOKUP($E122,'Data Mercado'!$A$7:$F$24,6,0)),"ND")</f>
      </c>
      <c r="T122" s="226" t="str">
        <f t="shared" si="18"/>
        <v/>
      </c>
      <c r="U122" s="225" t="str">
        <f t="shared" si="19"/>
        <v/>
      </c>
    </row>
    <row r="123" spans="1:21" s="227" customFormat="1" ht="19" customHeight="1">
      <c r="A123" s="231"/>
      <c r="B123" s="232"/>
      <c r="C123" s="183"/>
      <c r="D123" s="183"/>
      <c r="E123" s="183"/>
      <c r="F123" s="229"/>
      <c r="G123" s="230" t="str">
        <f>IFERROR(IF($E123="","",VLOOKUP($E123,'Data Mercado'!$A$7:$F$24,2,0)),"ND")</f>
      </c>
      <c r="H123" s="226" t="str">
        <f t="shared" si="10"/>
        <v/>
      </c>
      <c r="I123" s="225" t="str">
        <f t="shared" si="11"/>
        <v/>
      </c>
      <c r="J123" s="230" t="str">
        <f>IFERROR(IF($E123="","",VLOOKUP($E123,'Data Mercado'!$A$7:$F$24,3,0)),"ND")</f>
      </c>
      <c r="K123" s="226" t="str">
        <f t="shared" si="12"/>
        <v/>
      </c>
      <c r="L123" s="225" t="str">
        <f t="shared" si="13"/>
        <v/>
      </c>
      <c r="M123" s="230" t="str">
        <f>IFERROR(IF($E123="","",VLOOKUP($E123,'Data Mercado'!$A$7:$F$24,4,0)),"ND")</f>
      </c>
      <c r="N123" s="226" t="str">
        <f t="shared" si="14"/>
        <v/>
      </c>
      <c r="O123" s="225" t="str">
        <f t="shared" si="15"/>
        <v/>
      </c>
      <c r="P123" s="230" t="str">
        <f>IFERROR(IF($E123="","",VLOOKUP($E123,'Data Mercado'!$A$7:$F$24,5,0)),"ND")</f>
      </c>
      <c r="Q123" s="226" t="str">
        <f t="shared" si="16"/>
        <v/>
      </c>
      <c r="R123" s="225" t="str">
        <f t="shared" si="17"/>
        <v/>
      </c>
      <c r="S123" s="230" t="str">
        <f>IFERROR(IF($E123="","",VLOOKUP($E123,'Data Mercado'!$A$7:$F$24,6,0)),"ND")</f>
      </c>
      <c r="T123" s="226" t="str">
        <f t="shared" si="18"/>
        <v/>
      </c>
      <c r="U123" s="225" t="str">
        <f t="shared" si="19"/>
        <v/>
      </c>
    </row>
    <row r="124" spans="1:21" s="227" customFormat="1" ht="19" customHeight="1">
      <c r="A124" s="231"/>
      <c r="B124" s="232"/>
      <c r="C124" s="183"/>
      <c r="D124" s="183"/>
      <c r="E124" s="183"/>
      <c r="F124" s="229"/>
      <c r="G124" s="230" t="str">
        <f>IFERROR(IF($E124="","",VLOOKUP($E124,'Data Mercado'!$A$7:$F$24,2,0)),"ND")</f>
      </c>
      <c r="H124" s="226" t="str">
        <f t="shared" si="10"/>
        <v/>
      </c>
      <c r="I124" s="225" t="str">
        <f t="shared" si="11"/>
        <v/>
      </c>
      <c r="J124" s="230" t="str">
        <f>IFERROR(IF($E124="","",VLOOKUP($E124,'Data Mercado'!$A$7:$F$24,3,0)),"ND")</f>
      </c>
      <c r="K124" s="226" t="str">
        <f t="shared" si="12"/>
        <v/>
      </c>
      <c r="L124" s="225" t="str">
        <f t="shared" si="13"/>
        <v/>
      </c>
      <c r="M124" s="230" t="str">
        <f>IFERROR(IF($E124="","",VLOOKUP($E124,'Data Mercado'!$A$7:$F$24,4,0)),"ND")</f>
      </c>
      <c r="N124" s="226" t="str">
        <f t="shared" si="14"/>
        <v/>
      </c>
      <c r="O124" s="225" t="str">
        <f t="shared" si="15"/>
        <v/>
      </c>
      <c r="P124" s="230" t="str">
        <f>IFERROR(IF($E124="","",VLOOKUP($E124,'Data Mercado'!$A$7:$F$24,5,0)),"ND")</f>
      </c>
      <c r="Q124" s="226" t="str">
        <f t="shared" si="16"/>
        <v/>
      </c>
      <c r="R124" s="225" t="str">
        <f t="shared" si="17"/>
        <v/>
      </c>
      <c r="S124" s="230" t="str">
        <f>IFERROR(IF($E124="","",VLOOKUP($E124,'Data Mercado'!$A$7:$F$24,6,0)),"ND")</f>
      </c>
      <c r="T124" s="226" t="str">
        <f t="shared" si="18"/>
        <v/>
      </c>
      <c r="U124" s="225" t="str">
        <f t="shared" si="19"/>
        <v/>
      </c>
    </row>
    <row r="125" spans="1:21" s="227" customFormat="1" ht="19" customHeight="1">
      <c r="A125" s="231"/>
      <c r="B125" s="232"/>
      <c r="C125" s="183"/>
      <c r="D125" s="183"/>
      <c r="E125" s="183"/>
      <c r="F125" s="229"/>
      <c r="G125" s="230" t="str">
        <f>IFERROR(IF($E125="","",VLOOKUP($E125,'Data Mercado'!$A$7:$F$24,2,0)),"ND")</f>
      </c>
      <c r="H125" s="226" t="str">
        <f t="shared" si="10"/>
        <v/>
      </c>
      <c r="I125" s="225" t="str">
        <f t="shared" si="11"/>
        <v/>
      </c>
      <c r="J125" s="230" t="str">
        <f>IFERROR(IF($E125="","",VLOOKUP($E125,'Data Mercado'!$A$7:$F$24,3,0)),"ND")</f>
      </c>
      <c r="K125" s="226" t="str">
        <f t="shared" si="12"/>
        <v/>
      </c>
      <c r="L125" s="225" t="str">
        <f t="shared" si="13"/>
        <v/>
      </c>
      <c r="M125" s="230" t="str">
        <f>IFERROR(IF($E125="","",VLOOKUP($E125,'Data Mercado'!$A$7:$F$24,4,0)),"ND")</f>
      </c>
      <c r="N125" s="226" t="str">
        <f t="shared" si="14"/>
        <v/>
      </c>
      <c r="O125" s="225" t="str">
        <f t="shared" si="15"/>
        <v/>
      </c>
      <c r="P125" s="230" t="str">
        <f>IFERROR(IF($E125="","",VLOOKUP($E125,'Data Mercado'!$A$7:$F$24,5,0)),"ND")</f>
      </c>
      <c r="Q125" s="226" t="str">
        <f t="shared" si="16"/>
        <v/>
      </c>
      <c r="R125" s="225" t="str">
        <f t="shared" si="17"/>
        <v/>
      </c>
      <c r="S125" s="230" t="str">
        <f>IFERROR(IF($E125="","",VLOOKUP($E125,'Data Mercado'!$A$7:$F$24,6,0)),"ND")</f>
      </c>
      <c r="T125" s="226" t="str">
        <f t="shared" si="18"/>
        <v/>
      </c>
      <c r="U125" s="225" t="str">
        <f t="shared" si="19"/>
        <v/>
      </c>
    </row>
    <row r="126" spans="1:21" s="227" customFormat="1" ht="19" customHeight="1">
      <c r="A126" s="231"/>
      <c r="B126" s="232"/>
      <c r="C126" s="183"/>
      <c r="D126" s="183"/>
      <c r="E126" s="183"/>
      <c r="F126" s="229"/>
      <c r="G126" s="230" t="str">
        <f>IFERROR(IF($E126="","",VLOOKUP($E126,'Data Mercado'!$A$7:$F$24,2,0)),"ND")</f>
      </c>
      <c r="H126" s="226" t="str">
        <f t="shared" si="10"/>
        <v/>
      </c>
      <c r="I126" s="225" t="str">
        <f t="shared" si="11"/>
        <v/>
      </c>
      <c r="J126" s="230" t="str">
        <f>IFERROR(IF($E126="","",VLOOKUP($E126,'Data Mercado'!$A$7:$F$24,3,0)),"ND")</f>
      </c>
      <c r="K126" s="226" t="str">
        <f t="shared" si="12"/>
        <v/>
      </c>
      <c r="L126" s="225" t="str">
        <f t="shared" si="13"/>
        <v/>
      </c>
      <c r="M126" s="230" t="str">
        <f>IFERROR(IF($E126="","",VLOOKUP($E126,'Data Mercado'!$A$7:$F$24,4,0)),"ND")</f>
      </c>
      <c r="N126" s="226" t="str">
        <f t="shared" si="14"/>
        <v/>
      </c>
      <c r="O126" s="225" t="str">
        <f t="shared" si="15"/>
        <v/>
      </c>
      <c r="P126" s="230" t="str">
        <f>IFERROR(IF($E126="","",VLOOKUP($E126,'Data Mercado'!$A$7:$F$24,5,0)),"ND")</f>
      </c>
      <c r="Q126" s="226" t="str">
        <f t="shared" si="16"/>
        <v/>
      </c>
      <c r="R126" s="225" t="str">
        <f t="shared" si="17"/>
        <v/>
      </c>
      <c r="S126" s="230" t="str">
        <f>IFERROR(IF($E126="","",VLOOKUP($E126,'Data Mercado'!$A$7:$F$24,6,0)),"ND")</f>
      </c>
      <c r="T126" s="226" t="str">
        <f t="shared" si="18"/>
        <v/>
      </c>
      <c r="U126" s="225" t="str">
        <f t="shared" si="19"/>
        <v/>
      </c>
    </row>
    <row r="127" spans="1:21" s="227" customFormat="1" ht="19" customHeight="1">
      <c r="A127" s="231"/>
      <c r="B127" s="232"/>
      <c r="C127" s="183"/>
      <c r="D127" s="183"/>
      <c r="E127" s="183"/>
      <c r="F127" s="229"/>
      <c r="G127" s="230" t="str">
        <f>IFERROR(IF($E127="","",VLOOKUP($E127,'Data Mercado'!$A$7:$F$24,2,0)),"ND")</f>
      </c>
      <c r="H127" s="226" t="str">
        <f t="shared" si="10"/>
        <v/>
      </c>
      <c r="I127" s="225" t="str">
        <f t="shared" si="11"/>
        <v/>
      </c>
      <c r="J127" s="230" t="str">
        <f>IFERROR(IF($E127="","",VLOOKUP($E127,'Data Mercado'!$A$7:$F$24,3,0)),"ND")</f>
      </c>
      <c r="K127" s="226" t="str">
        <f t="shared" si="12"/>
        <v/>
      </c>
      <c r="L127" s="225" t="str">
        <f t="shared" si="13"/>
        <v/>
      </c>
      <c r="M127" s="230" t="str">
        <f>IFERROR(IF($E127="","",VLOOKUP($E127,'Data Mercado'!$A$7:$F$24,4,0)),"ND")</f>
      </c>
      <c r="N127" s="226" t="str">
        <f t="shared" si="14"/>
        <v/>
      </c>
      <c r="O127" s="225" t="str">
        <f t="shared" si="15"/>
        <v/>
      </c>
      <c r="P127" s="230" t="str">
        <f>IFERROR(IF($E127="","",VLOOKUP($E127,'Data Mercado'!$A$7:$F$24,5,0)),"ND")</f>
      </c>
      <c r="Q127" s="226" t="str">
        <f t="shared" si="16"/>
        <v/>
      </c>
      <c r="R127" s="225" t="str">
        <f t="shared" si="17"/>
        <v/>
      </c>
      <c r="S127" s="230" t="str">
        <f>IFERROR(IF($E127="","",VLOOKUP($E127,'Data Mercado'!$A$7:$F$24,6,0)),"ND")</f>
      </c>
      <c r="T127" s="226" t="str">
        <f t="shared" si="18"/>
        <v/>
      </c>
      <c r="U127" s="225" t="str">
        <f t="shared" si="19"/>
        <v/>
      </c>
    </row>
    <row r="128" spans="1:21" s="227" customFormat="1" ht="19" customHeight="1">
      <c r="A128" s="231"/>
      <c r="B128" s="232"/>
      <c r="C128" s="183"/>
      <c r="D128" s="183"/>
      <c r="E128" s="183"/>
      <c r="F128" s="229"/>
      <c r="G128" s="230" t="str">
        <f>IFERROR(IF($E128="","",VLOOKUP($E128,'Data Mercado'!$A$7:$F$24,2,0)),"ND")</f>
      </c>
      <c r="H128" s="226" t="str">
        <f t="shared" si="10"/>
        <v/>
      </c>
      <c r="I128" s="225" t="str">
        <f t="shared" si="11"/>
        <v/>
      </c>
      <c r="J128" s="230" t="str">
        <f>IFERROR(IF($E128="","",VLOOKUP($E128,'Data Mercado'!$A$7:$F$24,3,0)),"ND")</f>
      </c>
      <c r="K128" s="226" t="str">
        <f t="shared" si="12"/>
        <v/>
      </c>
      <c r="L128" s="225" t="str">
        <f t="shared" si="13"/>
        <v/>
      </c>
      <c r="M128" s="230" t="str">
        <f>IFERROR(IF($E128="","",VLOOKUP($E128,'Data Mercado'!$A$7:$F$24,4,0)),"ND")</f>
      </c>
      <c r="N128" s="226" t="str">
        <f t="shared" si="14"/>
        <v/>
      </c>
      <c r="O128" s="225" t="str">
        <f t="shared" si="15"/>
        <v/>
      </c>
      <c r="P128" s="230" t="str">
        <f>IFERROR(IF($E128="","",VLOOKUP($E128,'Data Mercado'!$A$7:$F$24,5,0)),"ND")</f>
      </c>
      <c r="Q128" s="226" t="str">
        <f t="shared" si="16"/>
        <v/>
      </c>
      <c r="R128" s="225" t="str">
        <f t="shared" si="17"/>
        <v/>
      </c>
      <c r="S128" s="230" t="str">
        <f>IFERROR(IF($E128="","",VLOOKUP($E128,'Data Mercado'!$A$7:$F$24,6,0)),"ND")</f>
      </c>
      <c r="T128" s="226" t="str">
        <f t="shared" si="18"/>
        <v/>
      </c>
      <c r="U128" s="225" t="str">
        <f t="shared" si="19"/>
        <v/>
      </c>
    </row>
    <row r="129" spans="1:21" s="227" customFormat="1" ht="19" customHeight="1">
      <c r="A129" s="231"/>
      <c r="B129" s="232"/>
      <c r="C129" s="183"/>
      <c r="D129" s="183"/>
      <c r="E129" s="183"/>
      <c r="F129" s="229"/>
      <c r="G129" s="230" t="str">
        <f>IFERROR(IF($E129="","",VLOOKUP($E129,'Data Mercado'!$A$7:$F$24,2,0)),"ND")</f>
      </c>
      <c r="H129" s="226" t="str">
        <f t="shared" si="10"/>
        <v/>
      </c>
      <c r="I129" s="225" t="str">
        <f t="shared" si="11"/>
        <v/>
      </c>
      <c r="J129" s="230" t="str">
        <f>IFERROR(IF($E129="","",VLOOKUP($E129,'Data Mercado'!$A$7:$F$24,3,0)),"ND")</f>
      </c>
      <c r="K129" s="226" t="str">
        <f t="shared" si="12"/>
        <v/>
      </c>
      <c r="L129" s="225" t="str">
        <f t="shared" si="13"/>
        <v/>
      </c>
      <c r="M129" s="230" t="str">
        <f>IFERROR(IF($E129="","",VLOOKUP($E129,'Data Mercado'!$A$7:$F$24,4,0)),"ND")</f>
      </c>
      <c r="N129" s="226" t="str">
        <f t="shared" si="14"/>
        <v/>
      </c>
      <c r="O129" s="225" t="str">
        <f t="shared" si="15"/>
        <v/>
      </c>
      <c r="P129" s="230" t="str">
        <f>IFERROR(IF($E129="","",VLOOKUP($E129,'Data Mercado'!$A$7:$F$24,5,0)),"ND")</f>
      </c>
      <c r="Q129" s="226" t="str">
        <f t="shared" si="16"/>
        <v/>
      </c>
      <c r="R129" s="225" t="str">
        <f t="shared" si="17"/>
        <v/>
      </c>
      <c r="S129" s="230" t="str">
        <f>IFERROR(IF($E129="","",VLOOKUP($E129,'Data Mercado'!$A$7:$F$24,6,0)),"ND")</f>
      </c>
      <c r="T129" s="226" t="str">
        <f t="shared" si="18"/>
        <v/>
      </c>
      <c r="U129" s="225" t="str">
        <f t="shared" si="19"/>
        <v/>
      </c>
    </row>
    <row r="130" spans="1:21" s="227" customFormat="1" ht="19" customHeight="1">
      <c r="A130" s="231"/>
      <c r="B130" s="232"/>
      <c r="C130" s="183"/>
      <c r="D130" s="183"/>
      <c r="E130" s="183"/>
      <c r="F130" s="229"/>
      <c r="G130" s="230" t="str">
        <f>IFERROR(IF($E130="","",VLOOKUP($E130,'Data Mercado'!$A$7:$F$24,2,0)),"ND")</f>
      </c>
      <c r="H130" s="226" t="str">
        <f t="shared" si="10"/>
        <v/>
      </c>
      <c r="I130" s="225" t="str">
        <f t="shared" si="11"/>
        <v/>
      </c>
      <c r="J130" s="230" t="str">
        <f>IFERROR(IF($E130="","",VLOOKUP($E130,'Data Mercado'!$A$7:$F$24,3,0)),"ND")</f>
      </c>
      <c r="K130" s="226" t="str">
        <f t="shared" si="12"/>
        <v/>
      </c>
      <c r="L130" s="225" t="str">
        <f t="shared" si="13"/>
        <v/>
      </c>
      <c r="M130" s="230" t="str">
        <f>IFERROR(IF($E130="","",VLOOKUP($E130,'Data Mercado'!$A$7:$F$24,4,0)),"ND")</f>
      </c>
      <c r="N130" s="226" t="str">
        <f t="shared" si="14"/>
        <v/>
      </c>
      <c r="O130" s="225" t="str">
        <f t="shared" si="15"/>
        <v/>
      </c>
      <c r="P130" s="230" t="str">
        <f>IFERROR(IF($E130="","",VLOOKUP($E130,'Data Mercado'!$A$7:$F$24,5,0)),"ND")</f>
      </c>
      <c r="Q130" s="226" t="str">
        <f t="shared" si="16"/>
        <v/>
      </c>
      <c r="R130" s="225" t="str">
        <f t="shared" si="17"/>
        <v/>
      </c>
      <c r="S130" s="230" t="str">
        <f>IFERROR(IF($E130="","",VLOOKUP($E130,'Data Mercado'!$A$7:$F$24,6,0)),"ND")</f>
      </c>
      <c r="T130" s="226" t="str">
        <f t="shared" si="18"/>
        <v/>
      </c>
      <c r="U130" s="225" t="str">
        <f t="shared" si="19"/>
        <v/>
      </c>
    </row>
    <row r="131" spans="1:21" s="227" customFormat="1" ht="19" customHeight="1">
      <c r="A131" s="231"/>
      <c r="B131" s="232"/>
      <c r="C131" s="183"/>
      <c r="D131" s="183"/>
      <c r="E131" s="183"/>
      <c r="F131" s="229"/>
      <c r="G131" s="230" t="str">
        <f>IFERROR(IF($E131="","",VLOOKUP($E131,'Data Mercado'!$A$7:$F$24,2,0)),"ND")</f>
      </c>
      <c r="H131" s="226" t="str">
        <f t="shared" si="10"/>
        <v/>
      </c>
      <c r="I131" s="225" t="str">
        <f t="shared" si="11"/>
        <v/>
      </c>
      <c r="J131" s="230" t="str">
        <f>IFERROR(IF($E131="","",VLOOKUP($E131,'Data Mercado'!$A$7:$F$24,3,0)),"ND")</f>
      </c>
      <c r="K131" s="226" t="str">
        <f t="shared" si="12"/>
        <v/>
      </c>
      <c r="L131" s="225" t="str">
        <f t="shared" si="13"/>
        <v/>
      </c>
      <c r="M131" s="230" t="str">
        <f>IFERROR(IF($E131="","",VLOOKUP($E131,'Data Mercado'!$A$7:$F$24,4,0)),"ND")</f>
      </c>
      <c r="N131" s="226" t="str">
        <f t="shared" si="14"/>
        <v/>
      </c>
      <c r="O131" s="225" t="str">
        <f t="shared" si="15"/>
        <v/>
      </c>
      <c r="P131" s="230" t="str">
        <f>IFERROR(IF($E131="","",VLOOKUP($E131,'Data Mercado'!$A$7:$F$24,5,0)),"ND")</f>
      </c>
      <c r="Q131" s="226" t="str">
        <f t="shared" si="16"/>
        <v/>
      </c>
      <c r="R131" s="225" t="str">
        <f t="shared" si="17"/>
        <v/>
      </c>
      <c r="S131" s="230" t="str">
        <f>IFERROR(IF($E131="","",VLOOKUP($E131,'Data Mercado'!$A$7:$F$24,6,0)),"ND")</f>
      </c>
      <c r="T131" s="226" t="str">
        <f t="shared" si="18"/>
        <v/>
      </c>
      <c r="U131" s="225" t="str">
        <f t="shared" si="19"/>
        <v/>
      </c>
    </row>
    <row r="132" spans="1:21" s="227" customFormat="1" ht="19" customHeight="1">
      <c r="A132" s="231"/>
      <c r="B132" s="232"/>
      <c r="C132" s="183"/>
      <c r="D132" s="183"/>
      <c r="E132" s="183"/>
      <c r="F132" s="229"/>
      <c r="G132" s="230" t="str">
        <f>IFERROR(IF($E132="","",VLOOKUP($E132,'Data Mercado'!$A$7:$F$24,2,0)),"ND")</f>
      </c>
      <c r="H132" s="226" t="str">
        <f t="shared" si="10"/>
        <v/>
      </c>
      <c r="I132" s="225" t="str">
        <f t="shared" si="11"/>
        <v/>
      </c>
      <c r="J132" s="230" t="str">
        <f>IFERROR(IF($E132="","",VLOOKUP($E132,'Data Mercado'!$A$7:$F$24,3,0)),"ND")</f>
      </c>
      <c r="K132" s="226" t="str">
        <f t="shared" si="12"/>
        <v/>
      </c>
      <c r="L132" s="225" t="str">
        <f t="shared" si="13"/>
        <v/>
      </c>
      <c r="M132" s="230" t="str">
        <f>IFERROR(IF($E132="","",VLOOKUP($E132,'Data Mercado'!$A$7:$F$24,4,0)),"ND")</f>
      </c>
      <c r="N132" s="226" t="str">
        <f t="shared" si="14"/>
        <v/>
      </c>
      <c r="O132" s="225" t="str">
        <f t="shared" si="15"/>
        <v/>
      </c>
      <c r="P132" s="230" t="str">
        <f>IFERROR(IF($E132="","",VLOOKUP($E132,'Data Mercado'!$A$7:$F$24,5,0)),"ND")</f>
      </c>
      <c r="Q132" s="226" t="str">
        <f t="shared" si="16"/>
        <v/>
      </c>
      <c r="R132" s="225" t="str">
        <f t="shared" si="17"/>
        <v/>
      </c>
      <c r="S132" s="230" t="str">
        <f>IFERROR(IF($E132="","",VLOOKUP($E132,'Data Mercado'!$A$7:$F$24,6,0)),"ND")</f>
      </c>
      <c r="T132" s="226" t="str">
        <f t="shared" si="18"/>
        <v/>
      </c>
      <c r="U132" s="225" t="str">
        <f t="shared" si="19"/>
        <v/>
      </c>
    </row>
    <row r="133" spans="1:21" s="227" customFormat="1" ht="19" customHeight="1">
      <c r="A133" s="231"/>
      <c r="B133" s="232"/>
      <c r="C133" s="183"/>
      <c r="D133" s="183"/>
      <c r="E133" s="183"/>
      <c r="F133" s="229"/>
      <c r="G133" s="230" t="str">
        <f>IFERROR(IF($E133="","",VLOOKUP($E133,'Data Mercado'!$A$7:$F$24,2,0)),"ND")</f>
      </c>
      <c r="H133" s="226" t="str">
        <f t="shared" si="10"/>
        <v/>
      </c>
      <c r="I133" s="225" t="str">
        <f t="shared" si="11"/>
        <v/>
      </c>
      <c r="J133" s="230" t="str">
        <f>IFERROR(IF($E133="","",VLOOKUP($E133,'Data Mercado'!$A$7:$F$24,3,0)),"ND")</f>
      </c>
      <c r="K133" s="226" t="str">
        <f t="shared" si="12"/>
        <v/>
      </c>
      <c r="L133" s="225" t="str">
        <f t="shared" si="13"/>
        <v/>
      </c>
      <c r="M133" s="230" t="str">
        <f>IFERROR(IF($E133="","",VLOOKUP($E133,'Data Mercado'!$A$7:$F$24,4,0)),"ND")</f>
      </c>
      <c r="N133" s="226" t="str">
        <f t="shared" si="14"/>
        <v/>
      </c>
      <c r="O133" s="225" t="str">
        <f t="shared" si="15"/>
        <v/>
      </c>
      <c r="P133" s="230" t="str">
        <f>IFERROR(IF($E133="","",VLOOKUP($E133,'Data Mercado'!$A$7:$F$24,5,0)),"ND")</f>
      </c>
      <c r="Q133" s="226" t="str">
        <f t="shared" si="16"/>
        <v/>
      </c>
      <c r="R133" s="225" t="str">
        <f t="shared" si="17"/>
        <v/>
      </c>
      <c r="S133" s="230" t="str">
        <f>IFERROR(IF($E133="","",VLOOKUP($E133,'Data Mercado'!$A$7:$F$24,6,0)),"ND")</f>
      </c>
      <c r="T133" s="226" t="str">
        <f t="shared" si="18"/>
        <v/>
      </c>
      <c r="U133" s="225" t="str">
        <f t="shared" si="19"/>
        <v/>
      </c>
    </row>
    <row r="134" spans="1:21" s="227" customFormat="1" ht="19" customHeight="1">
      <c r="A134" s="231"/>
      <c r="B134" s="232"/>
      <c r="C134" s="183"/>
      <c r="D134" s="183"/>
      <c r="E134" s="183"/>
      <c r="F134" s="229"/>
      <c r="G134" s="230" t="str">
        <f>IFERROR(IF($E134="","",VLOOKUP($E134,'Data Mercado'!$A$7:$F$24,2,0)),"ND")</f>
      </c>
      <c r="H134" s="226" t="str">
        <f t="shared" si="10"/>
        <v/>
      </c>
      <c r="I134" s="225" t="str">
        <f t="shared" si="11"/>
        <v/>
      </c>
      <c r="J134" s="230" t="str">
        <f>IFERROR(IF($E134="","",VLOOKUP($E134,'Data Mercado'!$A$7:$F$24,3,0)),"ND")</f>
      </c>
      <c r="K134" s="226" t="str">
        <f t="shared" si="12"/>
        <v/>
      </c>
      <c r="L134" s="225" t="str">
        <f t="shared" si="13"/>
        <v/>
      </c>
      <c r="M134" s="230" t="str">
        <f>IFERROR(IF($E134="","",VLOOKUP($E134,'Data Mercado'!$A$7:$F$24,4,0)),"ND")</f>
      </c>
      <c r="N134" s="226" t="str">
        <f t="shared" si="14"/>
        <v/>
      </c>
      <c r="O134" s="225" t="str">
        <f t="shared" si="15"/>
        <v/>
      </c>
      <c r="P134" s="230" t="str">
        <f>IFERROR(IF($E134="","",VLOOKUP($E134,'Data Mercado'!$A$7:$F$24,5,0)),"ND")</f>
      </c>
      <c r="Q134" s="226" t="str">
        <f t="shared" si="16"/>
        <v/>
      </c>
      <c r="R134" s="225" t="str">
        <f t="shared" si="17"/>
        <v/>
      </c>
      <c r="S134" s="230" t="str">
        <f>IFERROR(IF($E134="","",VLOOKUP($E134,'Data Mercado'!$A$7:$F$24,6,0)),"ND")</f>
      </c>
      <c r="T134" s="226" t="str">
        <f t="shared" si="18"/>
        <v/>
      </c>
      <c r="U134" s="225" t="str">
        <f t="shared" si="19"/>
        <v/>
      </c>
    </row>
    <row r="135" spans="1:21" s="227" customFormat="1" ht="19" customHeight="1">
      <c r="A135" s="231"/>
      <c r="B135" s="232"/>
      <c r="C135" s="183"/>
      <c r="D135" s="183"/>
      <c r="E135" s="183"/>
      <c r="F135" s="229"/>
      <c r="G135" s="230" t="str">
        <f>IFERROR(IF($E135="","",VLOOKUP($E135,'Data Mercado'!$A$7:$F$24,2,0)),"ND")</f>
      </c>
      <c r="H135" s="226" t="str">
        <f t="shared" si="10"/>
        <v/>
      </c>
      <c r="I135" s="225" t="str">
        <f t="shared" si="11"/>
        <v/>
      </c>
      <c r="J135" s="230" t="str">
        <f>IFERROR(IF($E135="","",VLOOKUP($E135,'Data Mercado'!$A$7:$F$24,3,0)),"ND")</f>
      </c>
      <c r="K135" s="226" t="str">
        <f t="shared" si="12"/>
        <v/>
      </c>
      <c r="L135" s="225" t="str">
        <f t="shared" si="13"/>
        <v/>
      </c>
      <c r="M135" s="230" t="str">
        <f>IFERROR(IF($E135="","",VLOOKUP($E135,'Data Mercado'!$A$7:$F$24,4,0)),"ND")</f>
      </c>
      <c r="N135" s="226" t="str">
        <f t="shared" si="14"/>
        <v/>
      </c>
      <c r="O135" s="225" t="str">
        <f t="shared" si="15"/>
        <v/>
      </c>
      <c r="P135" s="230" t="str">
        <f>IFERROR(IF($E135="","",VLOOKUP($E135,'Data Mercado'!$A$7:$F$24,5,0)),"ND")</f>
      </c>
      <c r="Q135" s="226" t="str">
        <f t="shared" si="16"/>
        <v/>
      </c>
      <c r="R135" s="225" t="str">
        <f t="shared" si="17"/>
        <v/>
      </c>
      <c r="S135" s="230" t="str">
        <f>IFERROR(IF($E135="","",VLOOKUP($E135,'Data Mercado'!$A$7:$F$24,6,0)),"ND")</f>
      </c>
      <c r="T135" s="226" t="str">
        <f t="shared" si="18"/>
        <v/>
      </c>
      <c r="U135" s="225" t="str">
        <f t="shared" si="19"/>
        <v/>
      </c>
    </row>
    <row r="136" spans="1:21" s="227" customFormat="1" ht="19" customHeight="1">
      <c r="A136" s="231"/>
      <c r="B136" s="232"/>
      <c r="C136" s="183"/>
      <c r="D136" s="183"/>
      <c r="E136" s="183"/>
      <c r="F136" s="229"/>
      <c r="G136" s="230" t="str">
        <f>IFERROR(IF($E136="","",VLOOKUP($E136,'Data Mercado'!$A$7:$F$24,2,0)),"ND")</f>
      </c>
      <c r="H136" s="226" t="str">
        <f t="shared" si="10"/>
        <v/>
      </c>
      <c r="I136" s="225" t="str">
        <f t="shared" si="11"/>
        <v/>
      </c>
      <c r="J136" s="230" t="str">
        <f>IFERROR(IF($E136="","",VLOOKUP($E136,'Data Mercado'!$A$7:$F$24,3,0)),"ND")</f>
      </c>
      <c r="K136" s="226" t="str">
        <f t="shared" si="12"/>
        <v/>
      </c>
      <c r="L136" s="225" t="str">
        <f t="shared" si="13"/>
        <v/>
      </c>
      <c r="M136" s="230" t="str">
        <f>IFERROR(IF($E136="","",VLOOKUP($E136,'Data Mercado'!$A$7:$F$24,4,0)),"ND")</f>
      </c>
      <c r="N136" s="226" t="str">
        <f t="shared" si="14"/>
        <v/>
      </c>
      <c r="O136" s="225" t="str">
        <f t="shared" si="15"/>
        <v/>
      </c>
      <c r="P136" s="230" t="str">
        <f>IFERROR(IF($E136="","",VLOOKUP($E136,'Data Mercado'!$A$7:$F$24,5,0)),"ND")</f>
      </c>
      <c r="Q136" s="226" t="str">
        <f t="shared" si="16"/>
        <v/>
      </c>
      <c r="R136" s="225" t="str">
        <f t="shared" si="17"/>
        <v/>
      </c>
      <c r="S136" s="230" t="str">
        <f>IFERROR(IF($E136="","",VLOOKUP($E136,'Data Mercado'!$A$7:$F$24,6,0)),"ND")</f>
      </c>
      <c r="T136" s="226" t="str">
        <f t="shared" si="18"/>
        <v/>
      </c>
      <c r="U136" s="225" t="str">
        <f t="shared" si="19"/>
        <v/>
      </c>
    </row>
    <row r="137" spans="1:21" s="227" customFormat="1" ht="19" customHeight="1">
      <c r="A137" s="231"/>
      <c r="B137" s="232"/>
      <c r="C137" s="183"/>
      <c r="D137" s="183"/>
      <c r="E137" s="183"/>
      <c r="F137" s="229"/>
      <c r="G137" s="230" t="str">
        <f>IFERROR(IF($E137="","",VLOOKUP($E137,'Data Mercado'!$A$7:$F$24,2,0)),"ND")</f>
      </c>
      <c r="H137" s="226" t="str">
        <f t="shared" si="10"/>
        <v/>
      </c>
      <c r="I137" s="225" t="str">
        <f t="shared" si="11"/>
        <v/>
      </c>
      <c r="J137" s="230" t="str">
        <f>IFERROR(IF($E137="","",VLOOKUP($E137,'Data Mercado'!$A$7:$F$24,3,0)),"ND")</f>
      </c>
      <c r="K137" s="226" t="str">
        <f t="shared" si="12"/>
        <v/>
      </c>
      <c r="L137" s="225" t="str">
        <f t="shared" si="13"/>
        <v/>
      </c>
      <c r="M137" s="230" t="str">
        <f>IFERROR(IF($E137="","",VLOOKUP($E137,'Data Mercado'!$A$7:$F$24,4,0)),"ND")</f>
      </c>
      <c r="N137" s="226" t="str">
        <f t="shared" si="14"/>
        <v/>
      </c>
      <c r="O137" s="225" t="str">
        <f t="shared" si="15"/>
        <v/>
      </c>
      <c r="P137" s="230" t="str">
        <f>IFERROR(IF($E137="","",VLOOKUP($E137,'Data Mercado'!$A$7:$F$24,5,0)),"ND")</f>
      </c>
      <c r="Q137" s="226" t="str">
        <f t="shared" si="16"/>
        <v/>
      </c>
      <c r="R137" s="225" t="str">
        <f t="shared" si="17"/>
        <v/>
      </c>
      <c r="S137" s="230" t="str">
        <f>IFERROR(IF($E137="","",VLOOKUP($E137,'Data Mercado'!$A$7:$F$24,6,0)),"ND")</f>
      </c>
      <c r="T137" s="226" t="str">
        <f t="shared" si="18"/>
        <v/>
      </c>
      <c r="U137" s="225" t="str">
        <f t="shared" si="19"/>
        <v/>
      </c>
    </row>
    <row r="138" spans="1:21" s="227" customFormat="1" ht="19" customHeight="1">
      <c r="A138" s="231"/>
      <c r="B138" s="232"/>
      <c r="C138" s="183"/>
      <c r="D138" s="183"/>
      <c r="E138" s="183"/>
      <c r="F138" s="229"/>
      <c r="G138" s="230" t="str">
        <f>IFERROR(IF($E138="","",VLOOKUP($E138,'Data Mercado'!$A$7:$F$24,2,0)),"ND")</f>
      </c>
      <c r="H138" s="226" t="str">
        <f t="shared" si="10"/>
        <v/>
      </c>
      <c r="I138" s="225" t="str">
        <f t="shared" si="11"/>
        <v/>
      </c>
      <c r="J138" s="230" t="str">
        <f>IFERROR(IF($E138="","",VLOOKUP($E138,'Data Mercado'!$A$7:$F$24,3,0)),"ND")</f>
      </c>
      <c r="K138" s="226" t="str">
        <f t="shared" si="12"/>
        <v/>
      </c>
      <c r="L138" s="225" t="str">
        <f t="shared" si="13"/>
        <v/>
      </c>
      <c r="M138" s="230" t="str">
        <f>IFERROR(IF($E138="","",VLOOKUP($E138,'Data Mercado'!$A$7:$F$24,4,0)),"ND")</f>
      </c>
      <c r="N138" s="226" t="str">
        <f t="shared" si="14"/>
        <v/>
      </c>
      <c r="O138" s="225" t="str">
        <f t="shared" si="15"/>
        <v/>
      </c>
      <c r="P138" s="230" t="str">
        <f>IFERROR(IF($E138="","",VLOOKUP($E138,'Data Mercado'!$A$7:$F$24,5,0)),"ND")</f>
      </c>
      <c r="Q138" s="226" t="str">
        <f t="shared" si="16"/>
        <v/>
      </c>
      <c r="R138" s="225" t="str">
        <f t="shared" si="17"/>
        <v/>
      </c>
      <c r="S138" s="230" t="str">
        <f>IFERROR(IF($E138="","",VLOOKUP($E138,'Data Mercado'!$A$7:$F$24,6,0)),"ND")</f>
      </c>
      <c r="T138" s="226" t="str">
        <f t="shared" si="18"/>
        <v/>
      </c>
      <c r="U138" s="225" t="str">
        <f t="shared" si="19"/>
        <v/>
      </c>
    </row>
    <row r="139" spans="1:21" s="227" customFormat="1" ht="19" customHeight="1">
      <c r="A139" s="231"/>
      <c r="B139" s="232"/>
      <c r="C139" s="183"/>
      <c r="D139" s="183"/>
      <c r="E139" s="183"/>
      <c r="F139" s="229"/>
      <c r="G139" s="230" t="str">
        <f>IFERROR(IF($E139="","",VLOOKUP($E139,'Data Mercado'!$A$7:$F$24,2,0)),"ND")</f>
      </c>
      <c r="H139" s="226" t="str">
        <f t="shared" si="10"/>
        <v/>
      </c>
      <c r="I139" s="225" t="str">
        <f t="shared" si="11"/>
        <v/>
      </c>
      <c r="J139" s="230" t="str">
        <f>IFERROR(IF($E139="","",VLOOKUP($E139,'Data Mercado'!$A$7:$F$24,3,0)),"ND")</f>
      </c>
      <c r="K139" s="226" t="str">
        <f t="shared" si="12"/>
        <v/>
      </c>
      <c r="L139" s="225" t="str">
        <f t="shared" si="13"/>
        <v/>
      </c>
      <c r="M139" s="230" t="str">
        <f>IFERROR(IF($E139="","",VLOOKUP($E139,'Data Mercado'!$A$7:$F$24,4,0)),"ND")</f>
      </c>
      <c r="N139" s="226" t="str">
        <f t="shared" si="14"/>
        <v/>
      </c>
      <c r="O139" s="225" t="str">
        <f t="shared" si="15"/>
        <v/>
      </c>
      <c r="P139" s="230" t="str">
        <f>IFERROR(IF($E139="","",VLOOKUP($E139,'Data Mercado'!$A$7:$F$24,5,0)),"ND")</f>
      </c>
      <c r="Q139" s="226" t="str">
        <f t="shared" si="16"/>
        <v/>
      </c>
      <c r="R139" s="225" t="str">
        <f t="shared" si="17"/>
        <v/>
      </c>
      <c r="S139" s="230" t="str">
        <f>IFERROR(IF($E139="","",VLOOKUP($E139,'Data Mercado'!$A$7:$F$24,6,0)),"ND")</f>
      </c>
      <c r="T139" s="226" t="str">
        <f t="shared" si="18"/>
        <v/>
      </c>
      <c r="U139" s="225" t="str">
        <f t="shared" si="19"/>
        <v/>
      </c>
    </row>
    <row r="140" spans="1:21" s="227" customFormat="1" ht="19" customHeight="1">
      <c r="A140" s="231"/>
      <c r="B140" s="232"/>
      <c r="C140" s="183"/>
      <c r="D140" s="183"/>
      <c r="E140" s="183"/>
      <c r="F140" s="229"/>
      <c r="G140" s="230" t="str">
        <f>IFERROR(IF($E140="","",VLOOKUP($E140,'Data Mercado'!$A$7:$F$24,2,0)),"ND")</f>
      </c>
      <c r="H140" s="226" t="str">
        <f>IFERROR(IF($E140="","",IF($G140&gt;$F140,($F140/$G140)-1,"")),"")</f>
      </c>
      <c r="I140" s="225" t="str">
        <f t="shared" ref="I140:I203" si="21">IF(AND($F140&lt;&gt;"",$G140&lt;&gt;""),IF($H140="","",$G140-$F140),"")</f>
        <v/>
      </c>
      <c r="J140" s="230" t="str">
        <f>IFERROR(IF($E140="","",VLOOKUP($E140,'Data Mercado'!$A$7:$F$24,3,0)),"ND")</f>
      </c>
      <c r="K140" s="226" t="str">
        <f>IFERROR(IF($E140="","",IF($J140&gt;$F140,($F140/$J140)-1,"")),"")</f>
      </c>
      <c r="L140" s="225" t="str">
        <f t="shared" ref="L140:L203" si="23">IF(AND($F140&lt;&gt;"",$J140&lt;&gt;""),IF($K140="","",$J140-$F140),"")</f>
        <v/>
      </c>
      <c r="M140" s="230" t="str">
        <f>IFERROR(IF($E140="","",VLOOKUP($E140,'Data Mercado'!$A$7:$F$24,4,0)),"ND")</f>
      </c>
      <c r="N140" s="226" t="str">
        <f>IFERROR(IF($E140="","",IF($M140&gt;$F140,($F140/$M140)-1,"")),"")</f>
      </c>
      <c r="O140" s="225" t="str">
        <f t="shared" ref="O140:O203" si="25">IF(AND($F140&lt;&gt;"",$M140&lt;&gt;""),IF($N140="","",$M140-$F140),"")</f>
        <v/>
      </c>
      <c r="P140" s="230" t="str">
        <f>IFERROR(IF($E140="","",VLOOKUP($E140,'Data Mercado'!$A$7:$F$24,5,0)),"ND")</f>
      </c>
      <c r="Q140" s="226" t="str">
        <f>IFERROR(IF($E140="","",IF($P140&gt;$F140,($F140/$P140)-1,"")),"")</f>
      </c>
      <c r="R140" s="225" t="str">
        <f t="shared" ref="R140:R203" si="27">IF(AND($F140&lt;&gt;"",$P140&lt;&gt;""),IF($Q140="","",$P140-$F140),"")</f>
        <v/>
      </c>
      <c r="S140" s="230" t="str">
        <f>IFERROR(IF($E140="","",VLOOKUP($E140,'Data Mercado'!$A$7:$F$24,6,0)),"ND")</f>
      </c>
      <c r="T140" s="226" t="str">
        <f>IFERROR(IF($E140="","",IF($S140&gt;$F140,($F140/$S140)-1,"")),"")</f>
      </c>
      <c r="U140" s="225" t="str">
        <f t="shared" ref="U140:U203" si="29">IF(AND($F140&lt;&gt;"",$S140&lt;&gt;""),IF($T140="","",$S140-$F140),"")</f>
        <v/>
      </c>
    </row>
    <row r="141" spans="1:21" s="227" customFormat="1" ht="19" customHeight="1">
      <c r="A141" s="231"/>
      <c r="B141" s="232"/>
      <c r="C141" s="183"/>
      <c r="D141" s="183"/>
      <c r="E141" s="183"/>
      <c r="F141" s="229"/>
      <c r="G141" s="230" t="str">
        <f>IFERROR(IF($E141="","",VLOOKUP($E141,'Data Mercado'!$A$7:$F$24,2,0)),"ND")</f>
      </c>
      <c r="H141" s="226" t="str">
        <f t="shared" si="20"/>
        <v/>
      </c>
      <c r="I141" s="225" t="str">
        <f t="shared" si="21"/>
        <v/>
      </c>
      <c r="J141" s="230" t="str">
        <f>IFERROR(IF($E141="","",VLOOKUP($E141,'Data Mercado'!$A$7:$F$24,3,0)),"ND")</f>
      </c>
      <c r="K141" s="226" t="str">
        <f t="shared" si="22"/>
        <v/>
      </c>
      <c r="L141" s="225" t="str">
        <f t="shared" si="23"/>
        <v/>
      </c>
      <c r="M141" s="230" t="str">
        <f>IFERROR(IF($E141="","",VLOOKUP($E141,'Data Mercado'!$A$7:$F$24,4,0)),"ND")</f>
      </c>
      <c r="N141" s="226" t="str">
        <f t="shared" si="24"/>
        <v/>
      </c>
      <c r="O141" s="225" t="str">
        <f t="shared" si="25"/>
        <v/>
      </c>
      <c r="P141" s="230" t="str">
        <f>IFERROR(IF($E141="","",VLOOKUP($E141,'Data Mercado'!$A$7:$F$24,5,0)),"ND")</f>
      </c>
      <c r="Q141" s="226" t="str">
        <f t="shared" si="26"/>
        <v/>
      </c>
      <c r="R141" s="225" t="str">
        <f t="shared" si="27"/>
        <v/>
      </c>
      <c r="S141" s="230" t="str">
        <f>IFERROR(IF($E141="","",VLOOKUP($E141,'Data Mercado'!$A$7:$F$24,6,0)),"ND")</f>
      </c>
      <c r="T141" s="226" t="str">
        <f t="shared" si="28"/>
        <v/>
      </c>
      <c r="U141" s="225" t="str">
        <f t="shared" si="29"/>
        <v/>
      </c>
    </row>
    <row r="142" spans="1:21" s="227" customFormat="1" ht="19" customHeight="1">
      <c r="A142" s="231"/>
      <c r="B142" s="232"/>
      <c r="C142" s="183"/>
      <c r="D142" s="183"/>
      <c r="E142" s="183"/>
      <c r="F142" s="229"/>
      <c r="G142" s="230" t="str">
        <f>IFERROR(IF($E142="","",VLOOKUP($E142,'Data Mercado'!$A$7:$F$24,2,0)),"ND")</f>
      </c>
      <c r="H142" s="226" t="str">
        <f t="shared" si="20"/>
        <v/>
      </c>
      <c r="I142" s="225" t="str">
        <f t="shared" si="21"/>
        <v/>
      </c>
      <c r="J142" s="230" t="str">
        <f>IFERROR(IF($E142="","",VLOOKUP($E142,'Data Mercado'!$A$7:$F$24,3,0)),"ND")</f>
      </c>
      <c r="K142" s="226" t="str">
        <f t="shared" si="22"/>
        <v/>
      </c>
      <c r="L142" s="225" t="str">
        <f t="shared" si="23"/>
        <v/>
      </c>
      <c r="M142" s="230" t="str">
        <f>IFERROR(IF($E142="","",VLOOKUP($E142,'Data Mercado'!$A$7:$F$24,4,0)),"ND")</f>
      </c>
      <c r="N142" s="226" t="str">
        <f t="shared" si="24"/>
        <v/>
      </c>
      <c r="O142" s="225" t="str">
        <f t="shared" si="25"/>
        <v/>
      </c>
      <c r="P142" s="230" t="str">
        <f>IFERROR(IF($E142="","",VLOOKUP($E142,'Data Mercado'!$A$7:$F$24,5,0)),"ND")</f>
      </c>
      <c r="Q142" s="226" t="str">
        <f t="shared" si="26"/>
        <v/>
      </c>
      <c r="R142" s="225" t="str">
        <f t="shared" si="27"/>
        <v/>
      </c>
      <c r="S142" s="230" t="str">
        <f>IFERROR(IF($E142="","",VLOOKUP($E142,'Data Mercado'!$A$7:$F$24,6,0)),"ND")</f>
      </c>
      <c r="T142" s="226" t="str">
        <f t="shared" si="28"/>
        <v/>
      </c>
      <c r="U142" s="225" t="str">
        <f t="shared" si="29"/>
        <v/>
      </c>
    </row>
    <row r="143" spans="1:21" s="227" customFormat="1" ht="19" customHeight="1">
      <c r="A143" s="231"/>
      <c r="B143" s="232"/>
      <c r="C143" s="183"/>
      <c r="D143" s="183"/>
      <c r="E143" s="183"/>
      <c r="F143" s="229"/>
      <c r="G143" s="230" t="str">
        <f>IFERROR(IF($E143="","",VLOOKUP($E143,'Data Mercado'!$A$7:$F$24,2,0)),"ND")</f>
      </c>
      <c r="H143" s="226" t="str">
        <f t="shared" si="20"/>
        <v/>
      </c>
      <c r="I143" s="225" t="str">
        <f t="shared" si="21"/>
        <v/>
      </c>
      <c r="J143" s="230" t="str">
        <f>IFERROR(IF($E143="","",VLOOKUP($E143,'Data Mercado'!$A$7:$F$24,3,0)),"ND")</f>
      </c>
      <c r="K143" s="226" t="str">
        <f t="shared" si="22"/>
        <v/>
      </c>
      <c r="L143" s="225" t="str">
        <f t="shared" si="23"/>
        <v/>
      </c>
      <c r="M143" s="230" t="str">
        <f>IFERROR(IF($E143="","",VLOOKUP($E143,'Data Mercado'!$A$7:$F$24,4,0)),"ND")</f>
      </c>
      <c r="N143" s="226" t="str">
        <f t="shared" si="24"/>
        <v/>
      </c>
      <c r="O143" s="225" t="str">
        <f t="shared" si="25"/>
        <v/>
      </c>
      <c r="P143" s="230" t="str">
        <f>IFERROR(IF($E143="","",VLOOKUP($E143,'Data Mercado'!$A$7:$F$24,5,0)),"ND")</f>
      </c>
      <c r="Q143" s="226" t="str">
        <f t="shared" si="26"/>
        <v/>
      </c>
      <c r="R143" s="225" t="str">
        <f t="shared" si="27"/>
        <v/>
      </c>
      <c r="S143" s="230" t="str">
        <f>IFERROR(IF($E143="","",VLOOKUP($E143,'Data Mercado'!$A$7:$F$24,6,0)),"ND")</f>
      </c>
      <c r="T143" s="226" t="str">
        <f t="shared" si="28"/>
        <v/>
      </c>
      <c r="U143" s="225" t="str">
        <f t="shared" si="29"/>
        <v/>
      </c>
    </row>
    <row r="144" spans="1:21" s="227" customFormat="1" ht="19" customHeight="1">
      <c r="A144" s="231"/>
      <c r="B144" s="232"/>
      <c r="C144" s="183"/>
      <c r="D144" s="183"/>
      <c r="E144" s="183"/>
      <c r="F144" s="229"/>
      <c r="G144" s="230" t="str">
        <f>IFERROR(IF($E144="","",VLOOKUP($E144,'Data Mercado'!$A$7:$F$24,2,0)),"ND")</f>
      </c>
      <c r="H144" s="226" t="str">
        <f t="shared" si="20"/>
        <v/>
      </c>
      <c r="I144" s="225" t="str">
        <f t="shared" si="21"/>
        <v/>
      </c>
      <c r="J144" s="230" t="str">
        <f>IFERROR(IF($E144="","",VLOOKUP($E144,'Data Mercado'!$A$7:$F$24,3,0)),"ND")</f>
      </c>
      <c r="K144" s="226" t="str">
        <f t="shared" si="22"/>
        <v/>
      </c>
      <c r="L144" s="225" t="str">
        <f t="shared" si="23"/>
        <v/>
      </c>
      <c r="M144" s="230" t="str">
        <f>IFERROR(IF($E144="","",VLOOKUP($E144,'Data Mercado'!$A$7:$F$24,4,0)),"ND")</f>
      </c>
      <c r="N144" s="226" t="str">
        <f t="shared" si="24"/>
        <v/>
      </c>
      <c r="O144" s="225" t="str">
        <f t="shared" si="25"/>
        <v/>
      </c>
      <c r="P144" s="230" t="str">
        <f>IFERROR(IF($E144="","",VLOOKUP($E144,'Data Mercado'!$A$7:$F$24,5,0)),"ND")</f>
      </c>
      <c r="Q144" s="226" t="str">
        <f t="shared" si="26"/>
        <v/>
      </c>
      <c r="R144" s="225" t="str">
        <f t="shared" si="27"/>
        <v/>
      </c>
      <c r="S144" s="230" t="str">
        <f>IFERROR(IF($E144="","",VLOOKUP($E144,'Data Mercado'!$A$7:$F$24,6,0)),"ND")</f>
      </c>
      <c r="T144" s="226" t="str">
        <f t="shared" si="28"/>
        <v/>
      </c>
      <c r="U144" s="225" t="str">
        <f t="shared" si="29"/>
        <v/>
      </c>
    </row>
    <row r="145" spans="1:21" s="227" customFormat="1" ht="19" customHeight="1">
      <c r="A145" s="231"/>
      <c r="B145" s="232"/>
      <c r="C145" s="183"/>
      <c r="D145" s="183"/>
      <c r="E145" s="183"/>
      <c r="F145" s="229"/>
      <c r="G145" s="230" t="str">
        <f>IFERROR(IF($E145="","",VLOOKUP($E145,'Data Mercado'!$A$7:$F$24,2,0)),"ND")</f>
      </c>
      <c r="H145" s="226" t="str">
        <f t="shared" si="20"/>
        <v/>
      </c>
      <c r="I145" s="225" t="str">
        <f t="shared" si="21"/>
        <v/>
      </c>
      <c r="J145" s="230" t="str">
        <f>IFERROR(IF($E145="","",VLOOKUP($E145,'Data Mercado'!$A$7:$F$24,3,0)),"ND")</f>
      </c>
      <c r="K145" s="226" t="str">
        <f t="shared" si="22"/>
        <v/>
      </c>
      <c r="L145" s="225" t="str">
        <f t="shared" si="23"/>
        <v/>
      </c>
      <c r="M145" s="230" t="str">
        <f>IFERROR(IF($E145="","",VLOOKUP($E145,'Data Mercado'!$A$7:$F$24,4,0)),"ND")</f>
      </c>
      <c r="N145" s="226" t="str">
        <f t="shared" si="24"/>
        <v/>
      </c>
      <c r="O145" s="225" t="str">
        <f t="shared" si="25"/>
        <v/>
      </c>
      <c r="P145" s="230" t="str">
        <f>IFERROR(IF($E145="","",VLOOKUP($E145,'Data Mercado'!$A$7:$F$24,5,0)),"ND")</f>
      </c>
      <c r="Q145" s="226" t="str">
        <f t="shared" si="26"/>
        <v/>
      </c>
      <c r="R145" s="225" t="str">
        <f t="shared" si="27"/>
        <v/>
      </c>
      <c r="S145" s="230" t="str">
        <f>IFERROR(IF($E145="","",VLOOKUP($E145,'Data Mercado'!$A$7:$F$24,6,0)),"ND")</f>
      </c>
      <c r="T145" s="226" t="str">
        <f t="shared" si="28"/>
        <v/>
      </c>
      <c r="U145" s="225" t="str">
        <f t="shared" si="29"/>
        <v/>
      </c>
    </row>
    <row r="146" spans="1:21" s="227" customFormat="1" ht="19" customHeight="1">
      <c r="A146" s="231"/>
      <c r="B146" s="232"/>
      <c r="C146" s="183"/>
      <c r="D146" s="183"/>
      <c r="E146" s="183"/>
      <c r="F146" s="229"/>
      <c r="G146" s="230" t="str">
        <f>IFERROR(IF($E146="","",VLOOKUP($E146,'Data Mercado'!$A$7:$F$24,2,0)),"ND")</f>
      </c>
      <c r="H146" s="226" t="str">
        <f t="shared" si="20"/>
        <v/>
      </c>
      <c r="I146" s="225" t="str">
        <f t="shared" si="21"/>
        <v/>
      </c>
      <c r="J146" s="230" t="str">
        <f>IFERROR(IF($E146="","",VLOOKUP($E146,'Data Mercado'!$A$7:$F$24,3,0)),"ND")</f>
      </c>
      <c r="K146" s="226" t="str">
        <f t="shared" si="22"/>
        <v/>
      </c>
      <c r="L146" s="225" t="str">
        <f t="shared" si="23"/>
        <v/>
      </c>
      <c r="M146" s="230" t="str">
        <f>IFERROR(IF($E146="","",VLOOKUP($E146,'Data Mercado'!$A$7:$F$24,4,0)),"ND")</f>
      </c>
      <c r="N146" s="226" t="str">
        <f t="shared" si="24"/>
        <v/>
      </c>
      <c r="O146" s="225" t="str">
        <f t="shared" si="25"/>
        <v/>
      </c>
      <c r="P146" s="230" t="str">
        <f>IFERROR(IF($E146="","",VLOOKUP($E146,'Data Mercado'!$A$7:$F$24,5,0)),"ND")</f>
      </c>
      <c r="Q146" s="226" t="str">
        <f t="shared" si="26"/>
        <v/>
      </c>
      <c r="R146" s="225" t="str">
        <f t="shared" si="27"/>
        <v/>
      </c>
      <c r="S146" s="230" t="str">
        <f>IFERROR(IF($E146="","",VLOOKUP($E146,'Data Mercado'!$A$7:$F$24,6,0)),"ND")</f>
      </c>
      <c r="T146" s="226" t="str">
        <f t="shared" si="28"/>
        <v/>
      </c>
      <c r="U146" s="225" t="str">
        <f t="shared" si="29"/>
        <v/>
      </c>
    </row>
    <row r="147" spans="1:21" s="227" customFormat="1" ht="19" customHeight="1">
      <c r="A147" s="231"/>
      <c r="B147" s="232"/>
      <c r="C147" s="183"/>
      <c r="D147" s="183"/>
      <c r="E147" s="183"/>
      <c r="F147" s="229"/>
      <c r="G147" s="230" t="str">
        <f>IFERROR(IF($E147="","",VLOOKUP($E147,'Data Mercado'!$A$7:$F$24,2,0)),"ND")</f>
      </c>
      <c r="H147" s="226" t="str">
        <f t="shared" si="20"/>
        <v/>
      </c>
      <c r="I147" s="225" t="str">
        <f t="shared" si="21"/>
        <v/>
      </c>
      <c r="J147" s="230" t="str">
        <f>IFERROR(IF($E147="","",VLOOKUP($E147,'Data Mercado'!$A$7:$F$24,3,0)),"ND")</f>
      </c>
      <c r="K147" s="226" t="str">
        <f t="shared" si="22"/>
        <v/>
      </c>
      <c r="L147" s="225" t="str">
        <f t="shared" si="23"/>
        <v/>
      </c>
      <c r="M147" s="230" t="str">
        <f>IFERROR(IF($E147="","",VLOOKUP($E147,'Data Mercado'!$A$7:$F$24,4,0)),"ND")</f>
      </c>
      <c r="N147" s="226" t="str">
        <f t="shared" si="24"/>
        <v/>
      </c>
      <c r="O147" s="225" t="str">
        <f t="shared" si="25"/>
        <v/>
      </c>
      <c r="P147" s="230" t="str">
        <f>IFERROR(IF($E147="","",VLOOKUP($E147,'Data Mercado'!$A$7:$F$24,5,0)),"ND")</f>
      </c>
      <c r="Q147" s="226" t="str">
        <f t="shared" si="26"/>
        <v/>
      </c>
      <c r="R147" s="225" t="str">
        <f t="shared" si="27"/>
        <v/>
      </c>
      <c r="S147" s="230" t="str">
        <f>IFERROR(IF($E147="","",VLOOKUP($E147,'Data Mercado'!$A$7:$F$24,6,0)),"ND")</f>
      </c>
      <c r="T147" s="226" t="str">
        <f t="shared" si="28"/>
        <v/>
      </c>
      <c r="U147" s="225" t="str">
        <f t="shared" si="29"/>
        <v/>
      </c>
    </row>
    <row r="148" spans="1:21" s="227" customFormat="1" ht="19" customHeight="1">
      <c r="A148" s="231"/>
      <c r="B148" s="232"/>
      <c r="C148" s="183"/>
      <c r="D148" s="183"/>
      <c r="E148" s="183"/>
      <c r="F148" s="229"/>
      <c r="G148" s="230" t="str">
        <f>IFERROR(IF($E148="","",VLOOKUP($E148,'Data Mercado'!$A$7:$F$24,2,0)),"ND")</f>
      </c>
      <c r="H148" s="226" t="str">
        <f t="shared" si="20"/>
        <v/>
      </c>
      <c r="I148" s="225" t="str">
        <f t="shared" si="21"/>
        <v/>
      </c>
      <c r="J148" s="230" t="str">
        <f>IFERROR(IF($E148="","",VLOOKUP($E148,'Data Mercado'!$A$7:$F$24,3,0)),"ND")</f>
      </c>
      <c r="K148" s="226" t="str">
        <f t="shared" si="22"/>
        <v/>
      </c>
      <c r="L148" s="225" t="str">
        <f t="shared" si="23"/>
        <v/>
      </c>
      <c r="M148" s="230" t="str">
        <f>IFERROR(IF($E148="","",VLOOKUP($E148,'Data Mercado'!$A$7:$F$24,4,0)),"ND")</f>
      </c>
      <c r="N148" s="226" t="str">
        <f t="shared" si="24"/>
        <v/>
      </c>
      <c r="O148" s="225" t="str">
        <f t="shared" si="25"/>
        <v/>
      </c>
      <c r="P148" s="230" t="str">
        <f>IFERROR(IF($E148="","",VLOOKUP($E148,'Data Mercado'!$A$7:$F$24,5,0)),"ND")</f>
      </c>
      <c r="Q148" s="226" t="str">
        <f t="shared" si="26"/>
        <v/>
      </c>
      <c r="R148" s="225" t="str">
        <f t="shared" si="27"/>
        <v/>
      </c>
      <c r="S148" s="230" t="str">
        <f>IFERROR(IF($E148="","",VLOOKUP($E148,'Data Mercado'!$A$7:$F$24,6,0)),"ND")</f>
      </c>
      <c r="T148" s="226" t="str">
        <f t="shared" si="28"/>
        <v/>
      </c>
      <c r="U148" s="225" t="str">
        <f t="shared" si="29"/>
        <v/>
      </c>
    </row>
    <row r="149" spans="1:21" s="227" customFormat="1" ht="19" customHeight="1">
      <c r="A149" s="231"/>
      <c r="B149" s="232"/>
      <c r="C149" s="183"/>
      <c r="D149" s="183"/>
      <c r="E149" s="183"/>
      <c r="F149" s="229"/>
      <c r="G149" s="230" t="str">
        <f>IFERROR(IF($E149="","",VLOOKUP($E149,'Data Mercado'!$A$7:$F$24,2,0)),"ND")</f>
      </c>
      <c r="H149" s="226" t="str">
        <f t="shared" si="20"/>
        <v/>
      </c>
      <c r="I149" s="225" t="str">
        <f t="shared" si="21"/>
        <v/>
      </c>
      <c r="J149" s="230" t="str">
        <f>IFERROR(IF($E149="","",VLOOKUP($E149,'Data Mercado'!$A$7:$F$24,3,0)),"ND")</f>
      </c>
      <c r="K149" s="226" t="str">
        <f t="shared" si="22"/>
        <v/>
      </c>
      <c r="L149" s="225" t="str">
        <f t="shared" si="23"/>
        <v/>
      </c>
      <c r="M149" s="230" t="str">
        <f>IFERROR(IF($E149="","",VLOOKUP($E149,'Data Mercado'!$A$7:$F$24,4,0)),"ND")</f>
      </c>
      <c r="N149" s="226" t="str">
        <f t="shared" si="24"/>
        <v/>
      </c>
      <c r="O149" s="225" t="str">
        <f t="shared" si="25"/>
        <v/>
      </c>
      <c r="P149" s="230" t="str">
        <f>IFERROR(IF($E149="","",VLOOKUP($E149,'Data Mercado'!$A$7:$F$24,5,0)),"ND")</f>
      </c>
      <c r="Q149" s="226" t="str">
        <f t="shared" si="26"/>
        <v/>
      </c>
      <c r="R149" s="225" t="str">
        <f t="shared" si="27"/>
        <v/>
      </c>
      <c r="S149" s="230" t="str">
        <f>IFERROR(IF($E149="","",VLOOKUP($E149,'Data Mercado'!$A$7:$F$24,6,0)),"ND")</f>
      </c>
      <c r="T149" s="226" t="str">
        <f t="shared" si="28"/>
        <v/>
      </c>
      <c r="U149" s="225" t="str">
        <f t="shared" si="29"/>
        <v/>
      </c>
    </row>
    <row r="150" spans="1:21" s="227" customFormat="1" ht="19" customHeight="1">
      <c r="A150" s="231"/>
      <c r="B150" s="232"/>
      <c r="C150" s="183"/>
      <c r="D150" s="183"/>
      <c r="E150" s="183"/>
      <c r="F150" s="229"/>
      <c r="G150" s="230" t="str">
        <f>IFERROR(IF($E150="","",VLOOKUP($E150,'Data Mercado'!$A$7:$F$24,2,0)),"ND")</f>
      </c>
      <c r="H150" s="226" t="str">
        <f t="shared" si="20"/>
        <v/>
      </c>
      <c r="I150" s="225" t="str">
        <f t="shared" si="21"/>
        <v/>
      </c>
      <c r="J150" s="230" t="str">
        <f>IFERROR(IF($E150="","",VLOOKUP($E150,'Data Mercado'!$A$7:$F$24,3,0)),"ND")</f>
      </c>
      <c r="K150" s="226" t="str">
        <f t="shared" si="22"/>
        <v/>
      </c>
      <c r="L150" s="225" t="str">
        <f t="shared" si="23"/>
        <v/>
      </c>
      <c r="M150" s="230" t="str">
        <f>IFERROR(IF($E150="","",VLOOKUP($E150,'Data Mercado'!$A$7:$F$24,4,0)),"ND")</f>
      </c>
      <c r="N150" s="226" t="str">
        <f t="shared" si="24"/>
        <v/>
      </c>
      <c r="O150" s="225" t="str">
        <f t="shared" si="25"/>
        <v/>
      </c>
      <c r="P150" s="230" t="str">
        <f>IFERROR(IF($E150="","",VLOOKUP($E150,'Data Mercado'!$A$7:$F$24,5,0)),"ND")</f>
      </c>
      <c r="Q150" s="226" t="str">
        <f t="shared" si="26"/>
        <v/>
      </c>
      <c r="R150" s="225" t="str">
        <f t="shared" si="27"/>
        <v/>
      </c>
      <c r="S150" s="230" t="str">
        <f>IFERROR(IF($E150="","",VLOOKUP($E150,'Data Mercado'!$A$7:$F$24,6,0)),"ND")</f>
      </c>
      <c r="T150" s="226" t="str">
        <f t="shared" si="28"/>
        <v/>
      </c>
      <c r="U150" s="225" t="str">
        <f t="shared" si="29"/>
        <v/>
      </c>
    </row>
    <row r="151" spans="1:21" s="227" customFormat="1" ht="19" customHeight="1">
      <c r="A151" s="231"/>
      <c r="B151" s="232"/>
      <c r="C151" s="183"/>
      <c r="D151" s="183"/>
      <c r="E151" s="183"/>
      <c r="F151" s="229"/>
      <c r="G151" s="230" t="str">
        <f>IFERROR(IF($E151="","",VLOOKUP($E151,'Data Mercado'!$A$7:$F$24,2,0)),"ND")</f>
      </c>
      <c r="H151" s="226" t="str">
        <f t="shared" si="20"/>
        <v/>
      </c>
      <c r="I151" s="225" t="str">
        <f t="shared" si="21"/>
        <v/>
      </c>
      <c r="J151" s="230" t="str">
        <f>IFERROR(IF($E151="","",VLOOKUP($E151,'Data Mercado'!$A$7:$F$24,3,0)),"ND")</f>
      </c>
      <c r="K151" s="226" t="str">
        <f t="shared" si="22"/>
        <v/>
      </c>
      <c r="L151" s="225" t="str">
        <f t="shared" si="23"/>
        <v/>
      </c>
      <c r="M151" s="230" t="str">
        <f>IFERROR(IF($E151="","",VLOOKUP($E151,'Data Mercado'!$A$7:$F$24,4,0)),"ND")</f>
      </c>
      <c r="N151" s="226" t="str">
        <f t="shared" si="24"/>
        <v/>
      </c>
      <c r="O151" s="225" t="str">
        <f t="shared" si="25"/>
        <v/>
      </c>
      <c r="P151" s="230" t="str">
        <f>IFERROR(IF($E151="","",VLOOKUP($E151,'Data Mercado'!$A$7:$F$24,5,0)),"ND")</f>
      </c>
      <c r="Q151" s="226" t="str">
        <f t="shared" si="26"/>
        <v/>
      </c>
      <c r="R151" s="225" t="str">
        <f t="shared" si="27"/>
        <v/>
      </c>
      <c r="S151" s="230" t="str">
        <f>IFERROR(IF($E151="","",VLOOKUP($E151,'Data Mercado'!$A$7:$F$24,6,0)),"ND")</f>
      </c>
      <c r="T151" s="226" t="str">
        <f t="shared" si="28"/>
        <v/>
      </c>
      <c r="U151" s="225" t="str">
        <f t="shared" si="29"/>
        <v/>
      </c>
    </row>
    <row r="152" spans="1:21" s="227" customFormat="1" ht="19" customHeight="1">
      <c r="A152" s="231"/>
      <c r="B152" s="232"/>
      <c r="C152" s="183"/>
      <c r="D152" s="183"/>
      <c r="E152" s="183"/>
      <c r="F152" s="229"/>
      <c r="G152" s="230" t="str">
        <f>IFERROR(IF($E152="","",VLOOKUP($E152,'Data Mercado'!$A$7:$F$24,2,0)),"ND")</f>
      </c>
      <c r="H152" s="226" t="str">
        <f t="shared" si="20"/>
        <v/>
      </c>
      <c r="I152" s="225" t="str">
        <f t="shared" si="21"/>
        <v/>
      </c>
      <c r="J152" s="230" t="str">
        <f>IFERROR(IF($E152="","",VLOOKUP($E152,'Data Mercado'!$A$7:$F$24,3,0)),"ND")</f>
      </c>
      <c r="K152" s="226" t="str">
        <f t="shared" si="22"/>
        <v/>
      </c>
      <c r="L152" s="225" t="str">
        <f t="shared" si="23"/>
        <v/>
      </c>
      <c r="M152" s="230" t="str">
        <f>IFERROR(IF($E152="","",VLOOKUP($E152,'Data Mercado'!$A$7:$F$24,4,0)),"ND")</f>
      </c>
      <c r="N152" s="226" t="str">
        <f t="shared" si="24"/>
        <v/>
      </c>
      <c r="O152" s="225" t="str">
        <f t="shared" si="25"/>
        <v/>
      </c>
      <c r="P152" s="230" t="str">
        <f>IFERROR(IF($E152="","",VLOOKUP($E152,'Data Mercado'!$A$7:$F$24,5,0)),"ND")</f>
      </c>
      <c r="Q152" s="226" t="str">
        <f t="shared" si="26"/>
        <v/>
      </c>
      <c r="R152" s="225" t="str">
        <f t="shared" si="27"/>
        <v/>
      </c>
      <c r="S152" s="230" t="str">
        <f>IFERROR(IF($E152="","",VLOOKUP($E152,'Data Mercado'!$A$7:$F$24,6,0)),"ND")</f>
      </c>
      <c r="T152" s="226" t="str">
        <f t="shared" si="28"/>
        <v/>
      </c>
      <c r="U152" s="225" t="str">
        <f t="shared" si="29"/>
        <v/>
      </c>
    </row>
    <row r="153" spans="1:21" s="227" customFormat="1" ht="19" customHeight="1">
      <c r="A153" s="231"/>
      <c r="B153" s="232"/>
      <c r="C153" s="183"/>
      <c r="D153" s="183"/>
      <c r="E153" s="183"/>
      <c r="F153" s="229"/>
      <c r="G153" s="230" t="str">
        <f>IFERROR(IF($E153="","",VLOOKUP($E153,'Data Mercado'!$A$7:$F$24,2,0)),"ND")</f>
      </c>
      <c r="H153" s="226" t="str">
        <f t="shared" si="20"/>
        <v/>
      </c>
      <c r="I153" s="225" t="str">
        <f t="shared" si="21"/>
        <v/>
      </c>
      <c r="J153" s="230" t="str">
        <f>IFERROR(IF($E153="","",VLOOKUP($E153,'Data Mercado'!$A$7:$F$24,3,0)),"ND")</f>
      </c>
      <c r="K153" s="226" t="str">
        <f t="shared" si="22"/>
        <v/>
      </c>
      <c r="L153" s="225" t="str">
        <f t="shared" si="23"/>
        <v/>
      </c>
      <c r="M153" s="230" t="str">
        <f>IFERROR(IF($E153="","",VLOOKUP($E153,'Data Mercado'!$A$7:$F$24,4,0)),"ND")</f>
      </c>
      <c r="N153" s="226" t="str">
        <f t="shared" si="24"/>
        <v/>
      </c>
      <c r="O153" s="225" t="str">
        <f t="shared" si="25"/>
        <v/>
      </c>
      <c r="P153" s="230" t="str">
        <f>IFERROR(IF($E153="","",VLOOKUP($E153,'Data Mercado'!$A$7:$F$24,5,0)),"ND")</f>
      </c>
      <c r="Q153" s="226" t="str">
        <f t="shared" si="26"/>
        <v/>
      </c>
      <c r="R153" s="225" t="str">
        <f t="shared" si="27"/>
        <v/>
      </c>
      <c r="S153" s="230" t="str">
        <f>IFERROR(IF($E153="","",VLOOKUP($E153,'Data Mercado'!$A$7:$F$24,6,0)),"ND")</f>
      </c>
      <c r="T153" s="226" t="str">
        <f t="shared" si="28"/>
        <v/>
      </c>
      <c r="U153" s="225" t="str">
        <f t="shared" si="29"/>
        <v/>
      </c>
    </row>
    <row r="154" spans="1:21" s="227" customFormat="1" ht="19" customHeight="1">
      <c r="A154" s="231"/>
      <c r="B154" s="232"/>
      <c r="C154" s="183"/>
      <c r="D154" s="183"/>
      <c r="E154" s="183"/>
      <c r="F154" s="229"/>
      <c r="G154" s="230" t="str">
        <f>IFERROR(IF($E154="","",VLOOKUP($E154,'Data Mercado'!$A$7:$F$24,2,0)),"ND")</f>
      </c>
      <c r="H154" s="226" t="str">
        <f t="shared" si="20"/>
        <v/>
      </c>
      <c r="I154" s="225" t="str">
        <f t="shared" si="21"/>
        <v/>
      </c>
      <c r="J154" s="230" t="str">
        <f>IFERROR(IF($E154="","",VLOOKUP($E154,'Data Mercado'!$A$7:$F$24,3,0)),"ND")</f>
      </c>
      <c r="K154" s="226" t="str">
        <f t="shared" si="22"/>
        <v/>
      </c>
      <c r="L154" s="225" t="str">
        <f t="shared" si="23"/>
        <v/>
      </c>
      <c r="M154" s="230" t="str">
        <f>IFERROR(IF($E154="","",VLOOKUP($E154,'Data Mercado'!$A$7:$F$24,4,0)),"ND")</f>
      </c>
      <c r="N154" s="226" t="str">
        <f t="shared" si="24"/>
        <v/>
      </c>
      <c r="O154" s="225" t="str">
        <f t="shared" si="25"/>
        <v/>
      </c>
      <c r="P154" s="230" t="str">
        <f>IFERROR(IF($E154="","",VLOOKUP($E154,'Data Mercado'!$A$7:$F$24,5,0)),"ND")</f>
      </c>
      <c r="Q154" s="226" t="str">
        <f t="shared" si="26"/>
        <v/>
      </c>
      <c r="R154" s="225" t="str">
        <f t="shared" si="27"/>
        <v/>
      </c>
      <c r="S154" s="230" t="str">
        <f>IFERROR(IF($E154="","",VLOOKUP($E154,'Data Mercado'!$A$7:$F$24,6,0)),"ND")</f>
      </c>
      <c r="T154" s="226" t="str">
        <f t="shared" si="28"/>
        <v/>
      </c>
      <c r="U154" s="225" t="str">
        <f t="shared" si="29"/>
        <v/>
      </c>
    </row>
    <row r="155" spans="1:21" s="227" customFormat="1" ht="19" customHeight="1">
      <c r="A155" s="231"/>
      <c r="B155" s="232"/>
      <c r="C155" s="183"/>
      <c r="D155" s="183"/>
      <c r="E155" s="183"/>
      <c r="F155" s="229"/>
      <c r="G155" s="230" t="str">
        <f>IFERROR(IF($E155="","",VLOOKUP($E155,'Data Mercado'!$A$7:$F$24,2,0)),"ND")</f>
      </c>
      <c r="H155" s="226" t="str">
        <f t="shared" si="20"/>
        <v/>
      </c>
      <c r="I155" s="225" t="str">
        <f t="shared" si="21"/>
        <v/>
      </c>
      <c r="J155" s="230" t="str">
        <f>IFERROR(IF($E155="","",VLOOKUP($E155,'Data Mercado'!$A$7:$F$24,3,0)),"ND")</f>
      </c>
      <c r="K155" s="226" t="str">
        <f t="shared" si="22"/>
        <v/>
      </c>
      <c r="L155" s="225" t="str">
        <f t="shared" si="23"/>
        <v/>
      </c>
      <c r="M155" s="230" t="str">
        <f>IFERROR(IF($E155="","",VLOOKUP($E155,'Data Mercado'!$A$7:$F$24,4,0)),"ND")</f>
      </c>
      <c r="N155" s="226" t="str">
        <f t="shared" si="24"/>
        <v/>
      </c>
      <c r="O155" s="225" t="str">
        <f t="shared" si="25"/>
        <v/>
      </c>
      <c r="P155" s="230" t="str">
        <f>IFERROR(IF($E155="","",VLOOKUP($E155,'Data Mercado'!$A$7:$F$24,5,0)),"ND")</f>
      </c>
      <c r="Q155" s="226" t="str">
        <f t="shared" si="26"/>
        <v/>
      </c>
      <c r="R155" s="225" t="str">
        <f t="shared" si="27"/>
        <v/>
      </c>
      <c r="S155" s="230" t="str">
        <f>IFERROR(IF($E155="","",VLOOKUP($E155,'Data Mercado'!$A$7:$F$24,6,0)),"ND")</f>
      </c>
      <c r="T155" s="226" t="str">
        <f t="shared" si="28"/>
        <v/>
      </c>
      <c r="U155" s="225" t="str">
        <f t="shared" si="29"/>
        <v/>
      </c>
    </row>
    <row r="156" spans="1:21" s="227" customFormat="1" ht="19" customHeight="1">
      <c r="A156" s="231"/>
      <c r="B156" s="232"/>
      <c r="C156" s="183"/>
      <c r="D156" s="183"/>
      <c r="E156" s="183"/>
      <c r="F156" s="229"/>
      <c r="G156" s="230" t="str">
        <f>IFERROR(IF($E156="","",VLOOKUP($E156,'Data Mercado'!$A$7:$F$24,2,0)),"ND")</f>
      </c>
      <c r="H156" s="226" t="str">
        <f t="shared" si="20"/>
        <v/>
      </c>
      <c r="I156" s="225" t="str">
        <f t="shared" si="21"/>
        <v/>
      </c>
      <c r="J156" s="230" t="str">
        <f>IFERROR(IF($E156="","",VLOOKUP($E156,'Data Mercado'!$A$7:$F$24,3,0)),"ND")</f>
      </c>
      <c r="K156" s="226" t="str">
        <f t="shared" si="22"/>
        <v/>
      </c>
      <c r="L156" s="225" t="str">
        <f t="shared" si="23"/>
        <v/>
      </c>
      <c r="M156" s="230" t="str">
        <f>IFERROR(IF($E156="","",VLOOKUP($E156,'Data Mercado'!$A$7:$F$24,4,0)),"ND")</f>
      </c>
      <c r="N156" s="226" t="str">
        <f t="shared" si="24"/>
        <v/>
      </c>
      <c r="O156" s="225" t="str">
        <f t="shared" si="25"/>
        <v/>
      </c>
      <c r="P156" s="230" t="str">
        <f>IFERROR(IF($E156="","",VLOOKUP($E156,'Data Mercado'!$A$7:$F$24,5,0)),"ND")</f>
      </c>
      <c r="Q156" s="226" t="str">
        <f t="shared" si="26"/>
        <v/>
      </c>
      <c r="R156" s="225" t="str">
        <f t="shared" si="27"/>
        <v/>
      </c>
      <c r="S156" s="230" t="str">
        <f>IFERROR(IF($E156="","",VLOOKUP($E156,'Data Mercado'!$A$7:$F$24,6,0)),"ND")</f>
      </c>
      <c r="T156" s="226" t="str">
        <f t="shared" si="28"/>
        <v/>
      </c>
      <c r="U156" s="225" t="str">
        <f t="shared" si="29"/>
        <v/>
      </c>
    </row>
    <row r="157" spans="1:21" s="227" customFormat="1" ht="19" customHeight="1">
      <c r="A157" s="231"/>
      <c r="B157" s="232"/>
      <c r="C157" s="183"/>
      <c r="D157" s="183"/>
      <c r="E157" s="183"/>
      <c r="F157" s="229"/>
      <c r="G157" s="230" t="str">
        <f>IFERROR(IF($E157="","",VLOOKUP($E157,'Data Mercado'!$A$7:$F$24,2,0)),"ND")</f>
      </c>
      <c r="H157" s="226" t="str">
        <f t="shared" si="20"/>
        <v/>
      </c>
      <c r="I157" s="225" t="str">
        <f t="shared" si="21"/>
        <v/>
      </c>
      <c r="J157" s="230" t="str">
        <f>IFERROR(IF($E157="","",VLOOKUP($E157,'Data Mercado'!$A$7:$F$24,3,0)),"ND")</f>
      </c>
      <c r="K157" s="226" t="str">
        <f t="shared" si="22"/>
        <v/>
      </c>
      <c r="L157" s="225" t="str">
        <f t="shared" si="23"/>
        <v/>
      </c>
      <c r="M157" s="230" t="str">
        <f>IFERROR(IF($E157="","",VLOOKUP($E157,'Data Mercado'!$A$7:$F$24,4,0)),"ND")</f>
      </c>
      <c r="N157" s="226" t="str">
        <f t="shared" si="24"/>
        <v/>
      </c>
      <c r="O157" s="225" t="str">
        <f t="shared" si="25"/>
        <v/>
      </c>
      <c r="P157" s="230" t="str">
        <f>IFERROR(IF($E157="","",VLOOKUP($E157,'Data Mercado'!$A$7:$F$24,5,0)),"ND")</f>
      </c>
      <c r="Q157" s="226" t="str">
        <f t="shared" si="26"/>
        <v/>
      </c>
      <c r="R157" s="225" t="str">
        <f t="shared" si="27"/>
        <v/>
      </c>
      <c r="S157" s="230" t="str">
        <f>IFERROR(IF($E157="","",VLOOKUP($E157,'Data Mercado'!$A$7:$F$24,6,0)),"ND")</f>
      </c>
      <c r="T157" s="226" t="str">
        <f t="shared" si="28"/>
        <v/>
      </c>
      <c r="U157" s="225" t="str">
        <f t="shared" si="29"/>
        <v/>
      </c>
    </row>
    <row r="158" spans="1:21" s="227" customFormat="1" ht="19" customHeight="1">
      <c r="A158" s="231"/>
      <c r="B158" s="232"/>
      <c r="C158" s="183"/>
      <c r="D158" s="183"/>
      <c r="E158" s="183"/>
      <c r="F158" s="229"/>
      <c r="G158" s="230" t="str">
        <f>IFERROR(IF($E158="","",VLOOKUP($E158,'Data Mercado'!$A$7:$F$24,2,0)),"ND")</f>
      </c>
      <c r="H158" s="226" t="str">
        <f t="shared" si="20"/>
        <v/>
      </c>
      <c r="I158" s="225" t="str">
        <f t="shared" si="21"/>
        <v/>
      </c>
      <c r="J158" s="230" t="str">
        <f>IFERROR(IF($E158="","",VLOOKUP($E158,'Data Mercado'!$A$7:$F$24,3,0)),"ND")</f>
      </c>
      <c r="K158" s="226" t="str">
        <f t="shared" si="22"/>
        <v/>
      </c>
      <c r="L158" s="225" t="str">
        <f t="shared" si="23"/>
        <v/>
      </c>
      <c r="M158" s="230" t="str">
        <f>IFERROR(IF($E158="","",VLOOKUP($E158,'Data Mercado'!$A$7:$F$24,4,0)),"ND")</f>
      </c>
      <c r="N158" s="226" t="str">
        <f t="shared" si="24"/>
        <v/>
      </c>
      <c r="O158" s="225" t="str">
        <f t="shared" si="25"/>
        <v/>
      </c>
      <c r="P158" s="230" t="str">
        <f>IFERROR(IF($E158="","",VLOOKUP($E158,'Data Mercado'!$A$7:$F$24,5,0)),"ND")</f>
      </c>
      <c r="Q158" s="226" t="str">
        <f t="shared" si="26"/>
        <v/>
      </c>
      <c r="R158" s="225" t="str">
        <f t="shared" si="27"/>
        <v/>
      </c>
      <c r="S158" s="230" t="str">
        <f>IFERROR(IF($E158="","",VLOOKUP($E158,'Data Mercado'!$A$7:$F$24,6,0)),"ND")</f>
      </c>
      <c r="T158" s="226" t="str">
        <f t="shared" si="28"/>
        <v/>
      </c>
      <c r="U158" s="225" t="str">
        <f t="shared" si="29"/>
        <v/>
      </c>
    </row>
    <row r="159" spans="1:21" s="227" customFormat="1" ht="19" customHeight="1">
      <c r="A159" s="231"/>
      <c r="B159" s="232"/>
      <c r="C159" s="183"/>
      <c r="D159" s="183"/>
      <c r="E159" s="183"/>
      <c r="F159" s="229"/>
      <c r="G159" s="230" t="str">
        <f>IFERROR(IF($E159="","",VLOOKUP($E159,'Data Mercado'!$A$7:$F$24,2,0)),"ND")</f>
      </c>
      <c r="H159" s="226" t="str">
        <f t="shared" si="20"/>
        <v/>
      </c>
      <c r="I159" s="225" t="str">
        <f t="shared" si="21"/>
        <v/>
      </c>
      <c r="J159" s="230" t="str">
        <f>IFERROR(IF($E159="","",VLOOKUP($E159,'Data Mercado'!$A$7:$F$24,3,0)),"ND")</f>
      </c>
      <c r="K159" s="226" t="str">
        <f t="shared" si="22"/>
        <v/>
      </c>
      <c r="L159" s="225" t="str">
        <f t="shared" si="23"/>
        <v/>
      </c>
      <c r="M159" s="230" t="str">
        <f>IFERROR(IF($E159="","",VLOOKUP($E159,'Data Mercado'!$A$7:$F$24,4,0)),"ND")</f>
      </c>
      <c r="N159" s="226" t="str">
        <f t="shared" si="24"/>
        <v/>
      </c>
      <c r="O159" s="225" t="str">
        <f t="shared" si="25"/>
        <v/>
      </c>
      <c r="P159" s="230" t="str">
        <f>IFERROR(IF($E159="","",VLOOKUP($E159,'Data Mercado'!$A$7:$F$24,5,0)),"ND")</f>
      </c>
      <c r="Q159" s="226" t="str">
        <f t="shared" si="26"/>
        <v/>
      </c>
      <c r="R159" s="225" t="str">
        <f t="shared" si="27"/>
        <v/>
      </c>
      <c r="S159" s="230" t="str">
        <f>IFERROR(IF($E159="","",VLOOKUP($E159,'Data Mercado'!$A$7:$F$24,6,0)),"ND")</f>
      </c>
      <c r="T159" s="226" t="str">
        <f t="shared" si="28"/>
        <v/>
      </c>
      <c r="U159" s="225" t="str">
        <f t="shared" si="29"/>
        <v/>
      </c>
    </row>
    <row r="160" spans="1:21" s="227" customFormat="1" ht="19" customHeight="1">
      <c r="A160" s="231"/>
      <c r="B160" s="232"/>
      <c r="C160" s="183"/>
      <c r="D160" s="183"/>
      <c r="E160" s="183"/>
      <c r="F160" s="229"/>
      <c r="G160" s="230" t="str">
        <f>IFERROR(IF($E160="","",VLOOKUP($E160,'Data Mercado'!$A$7:$F$24,2,0)),"ND")</f>
      </c>
      <c r="H160" s="226" t="str">
        <f t="shared" si="20"/>
        <v/>
      </c>
      <c r="I160" s="225" t="str">
        <f t="shared" si="21"/>
        <v/>
      </c>
      <c r="J160" s="230" t="str">
        <f>IFERROR(IF($E160="","",VLOOKUP($E160,'Data Mercado'!$A$7:$F$24,3,0)),"ND")</f>
      </c>
      <c r="K160" s="226" t="str">
        <f t="shared" si="22"/>
        <v/>
      </c>
      <c r="L160" s="225" t="str">
        <f t="shared" si="23"/>
        <v/>
      </c>
      <c r="M160" s="230" t="str">
        <f>IFERROR(IF($E160="","",VLOOKUP($E160,'Data Mercado'!$A$7:$F$24,4,0)),"ND")</f>
      </c>
      <c r="N160" s="226" t="str">
        <f t="shared" si="24"/>
        <v/>
      </c>
      <c r="O160" s="225" t="str">
        <f t="shared" si="25"/>
        <v/>
      </c>
      <c r="P160" s="230" t="str">
        <f>IFERROR(IF($E160="","",VLOOKUP($E160,'Data Mercado'!$A$7:$F$24,5,0)),"ND")</f>
      </c>
      <c r="Q160" s="226" t="str">
        <f t="shared" si="26"/>
        <v/>
      </c>
      <c r="R160" s="225" t="str">
        <f t="shared" si="27"/>
        <v/>
      </c>
      <c r="S160" s="230" t="str">
        <f>IFERROR(IF($E160="","",VLOOKUP($E160,'Data Mercado'!$A$7:$F$24,6,0)),"ND")</f>
      </c>
      <c r="T160" s="226" t="str">
        <f t="shared" si="28"/>
        <v/>
      </c>
      <c r="U160" s="225" t="str">
        <f t="shared" si="29"/>
        <v/>
      </c>
    </row>
    <row r="161" spans="1:21" s="227" customFormat="1" ht="19" customHeight="1">
      <c r="A161" s="231"/>
      <c r="B161" s="232"/>
      <c r="C161" s="183"/>
      <c r="D161" s="183"/>
      <c r="E161" s="183"/>
      <c r="F161" s="229"/>
      <c r="G161" s="230" t="str">
        <f>IFERROR(IF($E161="","",VLOOKUP($E161,'Data Mercado'!$A$7:$F$24,2,0)),"ND")</f>
      </c>
      <c r="H161" s="226" t="str">
        <f t="shared" si="20"/>
        <v/>
      </c>
      <c r="I161" s="225" t="str">
        <f t="shared" si="21"/>
        <v/>
      </c>
      <c r="J161" s="230" t="str">
        <f>IFERROR(IF($E161="","",VLOOKUP($E161,'Data Mercado'!$A$7:$F$24,3,0)),"ND")</f>
      </c>
      <c r="K161" s="226" t="str">
        <f t="shared" si="22"/>
        <v/>
      </c>
      <c r="L161" s="225" t="str">
        <f t="shared" si="23"/>
        <v/>
      </c>
      <c r="M161" s="230" t="str">
        <f>IFERROR(IF($E161="","",VLOOKUP($E161,'Data Mercado'!$A$7:$F$24,4,0)),"ND")</f>
      </c>
      <c r="N161" s="226" t="str">
        <f t="shared" si="24"/>
        <v/>
      </c>
      <c r="O161" s="225" t="str">
        <f t="shared" si="25"/>
        <v/>
      </c>
      <c r="P161" s="230" t="str">
        <f>IFERROR(IF($E161="","",VLOOKUP($E161,'Data Mercado'!$A$7:$F$24,5,0)),"ND")</f>
      </c>
      <c r="Q161" s="226" t="str">
        <f t="shared" si="26"/>
        <v/>
      </c>
      <c r="R161" s="225" t="str">
        <f t="shared" si="27"/>
        <v/>
      </c>
      <c r="S161" s="230" t="str">
        <f>IFERROR(IF($E161="","",VLOOKUP($E161,'Data Mercado'!$A$7:$F$24,6,0)),"ND")</f>
      </c>
      <c r="T161" s="226" t="str">
        <f t="shared" si="28"/>
        <v/>
      </c>
      <c r="U161" s="225" t="str">
        <f t="shared" si="29"/>
        <v/>
      </c>
    </row>
    <row r="162" spans="1:21" s="227" customFormat="1" ht="19" customHeight="1">
      <c r="A162" s="231"/>
      <c r="B162" s="232"/>
      <c r="C162" s="183"/>
      <c r="D162" s="183"/>
      <c r="E162" s="183"/>
      <c r="F162" s="229"/>
      <c r="G162" s="230" t="str">
        <f>IFERROR(IF($E162="","",VLOOKUP($E162,'Data Mercado'!$A$7:$F$24,2,0)),"ND")</f>
      </c>
      <c r="H162" s="226" t="str">
        <f t="shared" si="20"/>
        <v/>
      </c>
      <c r="I162" s="225" t="str">
        <f t="shared" si="21"/>
        <v/>
      </c>
      <c r="J162" s="230" t="str">
        <f>IFERROR(IF($E162="","",VLOOKUP($E162,'Data Mercado'!$A$7:$F$24,3,0)),"ND")</f>
      </c>
      <c r="K162" s="226" t="str">
        <f t="shared" si="22"/>
        <v/>
      </c>
      <c r="L162" s="225" t="str">
        <f t="shared" si="23"/>
        <v/>
      </c>
      <c r="M162" s="230" t="str">
        <f>IFERROR(IF($E162="","",VLOOKUP($E162,'Data Mercado'!$A$7:$F$24,4,0)),"ND")</f>
      </c>
      <c r="N162" s="226" t="str">
        <f t="shared" si="24"/>
        <v/>
      </c>
      <c r="O162" s="225" t="str">
        <f t="shared" si="25"/>
        <v/>
      </c>
      <c r="P162" s="230" t="str">
        <f>IFERROR(IF($E162="","",VLOOKUP($E162,'Data Mercado'!$A$7:$F$24,5,0)),"ND")</f>
      </c>
      <c r="Q162" s="226" t="str">
        <f t="shared" si="26"/>
        <v/>
      </c>
      <c r="R162" s="225" t="str">
        <f t="shared" si="27"/>
        <v/>
      </c>
      <c r="S162" s="230" t="str">
        <f>IFERROR(IF($E162="","",VLOOKUP($E162,'Data Mercado'!$A$7:$F$24,6,0)),"ND")</f>
      </c>
      <c r="T162" s="226" t="str">
        <f t="shared" si="28"/>
        <v/>
      </c>
      <c r="U162" s="225" t="str">
        <f t="shared" si="29"/>
        <v/>
      </c>
    </row>
    <row r="163" spans="1:21" s="227" customFormat="1" ht="19" customHeight="1">
      <c r="A163" s="231"/>
      <c r="B163" s="232"/>
      <c r="C163" s="183"/>
      <c r="D163" s="183"/>
      <c r="E163" s="183"/>
      <c r="F163" s="229"/>
      <c r="G163" s="230" t="str">
        <f>IFERROR(IF($E163="","",VLOOKUP($E163,'Data Mercado'!$A$7:$F$24,2,0)),"ND")</f>
      </c>
      <c r="H163" s="226" t="str">
        <f t="shared" si="20"/>
        <v/>
      </c>
      <c r="I163" s="225" t="str">
        <f t="shared" si="21"/>
        <v/>
      </c>
      <c r="J163" s="230" t="str">
        <f>IFERROR(IF($E163="","",VLOOKUP($E163,'Data Mercado'!$A$7:$F$24,3,0)),"ND")</f>
      </c>
      <c r="K163" s="226" t="str">
        <f t="shared" si="22"/>
        <v/>
      </c>
      <c r="L163" s="225" t="str">
        <f t="shared" si="23"/>
        <v/>
      </c>
      <c r="M163" s="230" t="str">
        <f>IFERROR(IF($E163="","",VLOOKUP($E163,'Data Mercado'!$A$7:$F$24,4,0)),"ND")</f>
      </c>
      <c r="N163" s="226" t="str">
        <f t="shared" si="24"/>
        <v/>
      </c>
      <c r="O163" s="225" t="str">
        <f t="shared" si="25"/>
        <v/>
      </c>
      <c r="P163" s="230" t="str">
        <f>IFERROR(IF($E163="","",VLOOKUP($E163,'Data Mercado'!$A$7:$F$24,5,0)),"ND")</f>
      </c>
      <c r="Q163" s="226" t="str">
        <f t="shared" si="26"/>
        <v/>
      </c>
      <c r="R163" s="225" t="str">
        <f t="shared" si="27"/>
        <v/>
      </c>
      <c r="S163" s="230" t="str">
        <f>IFERROR(IF($E163="","",VLOOKUP($E163,'Data Mercado'!$A$7:$F$24,6,0)),"ND")</f>
      </c>
      <c r="T163" s="226" t="str">
        <f t="shared" si="28"/>
        <v/>
      </c>
      <c r="U163" s="225" t="str">
        <f t="shared" si="29"/>
        <v/>
      </c>
    </row>
    <row r="164" spans="1:21" s="227" customFormat="1" ht="19" customHeight="1">
      <c r="A164" s="231"/>
      <c r="B164" s="232"/>
      <c r="C164" s="183"/>
      <c r="D164" s="183"/>
      <c r="E164" s="183"/>
      <c r="F164" s="229"/>
      <c r="G164" s="230" t="str">
        <f>IFERROR(IF($E164="","",VLOOKUP($E164,'Data Mercado'!$A$7:$F$24,2,0)),"ND")</f>
      </c>
      <c r="H164" s="226" t="str">
        <f t="shared" si="20"/>
        <v/>
      </c>
      <c r="I164" s="225" t="str">
        <f t="shared" si="21"/>
        <v/>
      </c>
      <c r="J164" s="230" t="str">
        <f>IFERROR(IF($E164="","",VLOOKUP($E164,'Data Mercado'!$A$7:$F$24,3,0)),"ND")</f>
      </c>
      <c r="K164" s="226" t="str">
        <f t="shared" si="22"/>
        <v/>
      </c>
      <c r="L164" s="225" t="str">
        <f t="shared" si="23"/>
        <v/>
      </c>
      <c r="M164" s="230" t="str">
        <f>IFERROR(IF($E164="","",VLOOKUP($E164,'Data Mercado'!$A$7:$F$24,4,0)),"ND")</f>
      </c>
      <c r="N164" s="226" t="str">
        <f t="shared" si="24"/>
        <v/>
      </c>
      <c r="O164" s="225" t="str">
        <f t="shared" si="25"/>
        <v/>
      </c>
      <c r="P164" s="230" t="str">
        <f>IFERROR(IF($E164="","",VLOOKUP($E164,'Data Mercado'!$A$7:$F$24,5,0)),"ND")</f>
      </c>
      <c r="Q164" s="226" t="str">
        <f t="shared" si="26"/>
        <v/>
      </c>
      <c r="R164" s="225" t="str">
        <f t="shared" si="27"/>
        <v/>
      </c>
      <c r="S164" s="230" t="str">
        <f>IFERROR(IF($E164="","",VLOOKUP($E164,'Data Mercado'!$A$7:$F$24,6,0)),"ND")</f>
      </c>
      <c r="T164" s="226" t="str">
        <f t="shared" si="28"/>
        <v/>
      </c>
      <c r="U164" s="225" t="str">
        <f t="shared" si="29"/>
        <v/>
      </c>
    </row>
    <row r="165" spans="1:21" s="227" customFormat="1" ht="19" customHeight="1">
      <c r="A165" s="231"/>
      <c r="B165" s="232"/>
      <c r="C165" s="183"/>
      <c r="D165" s="183"/>
      <c r="E165" s="183"/>
      <c r="F165" s="229"/>
      <c r="G165" s="230" t="str">
        <f>IFERROR(IF($E165="","",VLOOKUP($E165,'Data Mercado'!$A$7:$F$24,2,0)),"ND")</f>
      </c>
      <c r="H165" s="226" t="str">
        <f t="shared" si="20"/>
        <v/>
      </c>
      <c r="I165" s="225" t="str">
        <f t="shared" si="21"/>
        <v/>
      </c>
      <c r="J165" s="230" t="str">
        <f>IFERROR(IF($E165="","",VLOOKUP($E165,'Data Mercado'!$A$7:$F$24,3,0)),"ND")</f>
      </c>
      <c r="K165" s="226" t="str">
        <f t="shared" si="22"/>
        <v/>
      </c>
      <c r="L165" s="225" t="str">
        <f t="shared" si="23"/>
        <v/>
      </c>
      <c r="M165" s="230" t="str">
        <f>IFERROR(IF($E165="","",VLOOKUP($E165,'Data Mercado'!$A$7:$F$24,4,0)),"ND")</f>
      </c>
      <c r="N165" s="226" t="str">
        <f t="shared" si="24"/>
        <v/>
      </c>
      <c r="O165" s="225" t="str">
        <f t="shared" si="25"/>
        <v/>
      </c>
      <c r="P165" s="230" t="str">
        <f>IFERROR(IF($E165="","",VLOOKUP($E165,'Data Mercado'!$A$7:$F$24,5,0)),"ND")</f>
      </c>
      <c r="Q165" s="226" t="str">
        <f t="shared" si="26"/>
        <v/>
      </c>
      <c r="R165" s="225" t="str">
        <f t="shared" si="27"/>
        <v/>
      </c>
      <c r="S165" s="230" t="str">
        <f>IFERROR(IF($E165="","",VLOOKUP($E165,'Data Mercado'!$A$7:$F$24,6,0)),"ND")</f>
      </c>
      <c r="T165" s="226" t="str">
        <f t="shared" si="28"/>
        <v/>
      </c>
      <c r="U165" s="225" t="str">
        <f t="shared" si="29"/>
        <v/>
      </c>
    </row>
    <row r="166" spans="1:21" s="227" customFormat="1" ht="19" customHeight="1">
      <c r="A166" s="231"/>
      <c r="B166" s="232"/>
      <c r="C166" s="183"/>
      <c r="D166" s="183"/>
      <c r="E166" s="183"/>
      <c r="F166" s="229"/>
      <c r="G166" s="230" t="str">
        <f>IFERROR(IF($E166="","",VLOOKUP($E166,'Data Mercado'!$A$7:$F$24,2,0)),"ND")</f>
      </c>
      <c r="H166" s="226" t="str">
        <f t="shared" si="20"/>
        <v/>
      </c>
      <c r="I166" s="225" t="str">
        <f t="shared" si="21"/>
        <v/>
      </c>
      <c r="J166" s="230" t="str">
        <f>IFERROR(IF($E166="","",VLOOKUP($E166,'Data Mercado'!$A$7:$F$24,3,0)),"ND")</f>
      </c>
      <c r="K166" s="226" t="str">
        <f t="shared" si="22"/>
        <v/>
      </c>
      <c r="L166" s="225" t="str">
        <f t="shared" si="23"/>
        <v/>
      </c>
      <c r="M166" s="230" t="str">
        <f>IFERROR(IF($E166="","",VLOOKUP($E166,'Data Mercado'!$A$7:$F$24,4,0)),"ND")</f>
      </c>
      <c r="N166" s="226" t="str">
        <f t="shared" si="24"/>
        <v/>
      </c>
      <c r="O166" s="225" t="str">
        <f t="shared" si="25"/>
        <v/>
      </c>
      <c r="P166" s="230" t="str">
        <f>IFERROR(IF($E166="","",VLOOKUP($E166,'Data Mercado'!$A$7:$F$24,5,0)),"ND")</f>
      </c>
      <c r="Q166" s="226" t="str">
        <f t="shared" si="26"/>
        <v/>
      </c>
      <c r="R166" s="225" t="str">
        <f t="shared" si="27"/>
        <v/>
      </c>
      <c r="S166" s="230" t="str">
        <f>IFERROR(IF($E166="","",VLOOKUP($E166,'Data Mercado'!$A$7:$F$24,6,0)),"ND")</f>
      </c>
      <c r="T166" s="226" t="str">
        <f t="shared" si="28"/>
        <v/>
      </c>
      <c r="U166" s="225" t="str">
        <f t="shared" si="29"/>
        <v/>
      </c>
    </row>
    <row r="167" spans="1:21" s="227" customFormat="1" ht="19" customHeight="1">
      <c r="A167" s="231"/>
      <c r="B167" s="232"/>
      <c r="C167" s="183"/>
      <c r="D167" s="183"/>
      <c r="E167" s="183"/>
      <c r="F167" s="229"/>
      <c r="G167" s="230" t="str">
        <f>IFERROR(IF($E167="","",VLOOKUP($E167,'Data Mercado'!$A$7:$F$24,2,0)),"ND")</f>
      </c>
      <c r="H167" s="226" t="str">
        <f t="shared" si="20"/>
        <v/>
      </c>
      <c r="I167" s="225" t="str">
        <f t="shared" si="21"/>
        <v/>
      </c>
      <c r="J167" s="230" t="str">
        <f>IFERROR(IF($E167="","",VLOOKUP($E167,'Data Mercado'!$A$7:$F$24,3,0)),"ND")</f>
      </c>
      <c r="K167" s="226" t="str">
        <f t="shared" si="22"/>
        <v/>
      </c>
      <c r="L167" s="225" t="str">
        <f t="shared" si="23"/>
        <v/>
      </c>
      <c r="M167" s="230" t="str">
        <f>IFERROR(IF($E167="","",VLOOKUP($E167,'Data Mercado'!$A$7:$F$24,4,0)),"ND")</f>
      </c>
      <c r="N167" s="226" t="str">
        <f t="shared" si="24"/>
        <v/>
      </c>
      <c r="O167" s="225" t="str">
        <f t="shared" si="25"/>
        <v/>
      </c>
      <c r="P167" s="230" t="str">
        <f>IFERROR(IF($E167="","",VLOOKUP($E167,'Data Mercado'!$A$7:$F$24,5,0)),"ND")</f>
      </c>
      <c r="Q167" s="226" t="str">
        <f t="shared" si="26"/>
        <v/>
      </c>
      <c r="R167" s="225" t="str">
        <f t="shared" si="27"/>
        <v/>
      </c>
      <c r="S167" s="230" t="str">
        <f>IFERROR(IF($E167="","",VLOOKUP($E167,'Data Mercado'!$A$7:$F$24,6,0)),"ND")</f>
      </c>
      <c r="T167" s="226" t="str">
        <f t="shared" si="28"/>
        <v/>
      </c>
      <c r="U167" s="225" t="str">
        <f t="shared" si="29"/>
        <v/>
      </c>
    </row>
    <row r="168" spans="1:21" s="227" customFormat="1" ht="19" customHeight="1">
      <c r="A168" s="231"/>
      <c r="B168" s="232"/>
      <c r="C168" s="183"/>
      <c r="D168" s="183"/>
      <c r="E168" s="183"/>
      <c r="F168" s="229"/>
      <c r="G168" s="230" t="str">
        <f>IFERROR(IF($E168="","",VLOOKUP($E168,'Data Mercado'!$A$7:$F$24,2,0)),"ND")</f>
      </c>
      <c r="H168" s="226" t="str">
        <f t="shared" si="20"/>
        <v/>
      </c>
      <c r="I168" s="225" t="str">
        <f t="shared" si="21"/>
        <v/>
      </c>
      <c r="J168" s="230" t="str">
        <f>IFERROR(IF($E168="","",VLOOKUP($E168,'Data Mercado'!$A$7:$F$24,3,0)),"ND")</f>
      </c>
      <c r="K168" s="226" t="str">
        <f t="shared" si="22"/>
        <v/>
      </c>
      <c r="L168" s="225" t="str">
        <f t="shared" si="23"/>
        <v/>
      </c>
      <c r="M168" s="230" t="str">
        <f>IFERROR(IF($E168="","",VLOOKUP($E168,'Data Mercado'!$A$7:$F$24,4,0)),"ND")</f>
      </c>
      <c r="N168" s="226" t="str">
        <f t="shared" si="24"/>
        <v/>
      </c>
      <c r="O168" s="225" t="str">
        <f t="shared" si="25"/>
        <v/>
      </c>
      <c r="P168" s="230" t="str">
        <f>IFERROR(IF($E168="","",VLOOKUP($E168,'Data Mercado'!$A$7:$F$24,5,0)),"ND")</f>
      </c>
      <c r="Q168" s="226" t="str">
        <f t="shared" si="26"/>
        <v/>
      </c>
      <c r="R168" s="225" t="str">
        <f t="shared" si="27"/>
        <v/>
      </c>
      <c r="S168" s="230" t="str">
        <f>IFERROR(IF($E168="","",VLOOKUP($E168,'Data Mercado'!$A$7:$F$24,6,0)),"ND")</f>
      </c>
      <c r="T168" s="226" t="str">
        <f t="shared" si="28"/>
        <v/>
      </c>
      <c r="U168" s="225" t="str">
        <f t="shared" si="29"/>
        <v/>
      </c>
    </row>
    <row r="169" spans="1:21" s="227" customFormat="1" ht="19" customHeight="1">
      <c r="A169" s="231"/>
      <c r="B169" s="232"/>
      <c r="C169" s="183"/>
      <c r="D169" s="183"/>
      <c r="E169" s="183"/>
      <c r="F169" s="229"/>
      <c r="G169" s="230" t="str">
        <f>IFERROR(IF($E169="","",VLOOKUP($E169,'Data Mercado'!$A$7:$F$24,2,0)),"ND")</f>
      </c>
      <c r="H169" s="226" t="str">
        <f t="shared" si="20"/>
        <v/>
      </c>
      <c r="I169" s="225" t="str">
        <f t="shared" si="21"/>
        <v/>
      </c>
      <c r="J169" s="230" t="str">
        <f>IFERROR(IF($E169="","",VLOOKUP($E169,'Data Mercado'!$A$7:$F$24,3,0)),"ND")</f>
      </c>
      <c r="K169" s="226" t="str">
        <f t="shared" si="22"/>
        <v/>
      </c>
      <c r="L169" s="225" t="str">
        <f t="shared" si="23"/>
        <v/>
      </c>
      <c r="M169" s="230" t="str">
        <f>IFERROR(IF($E169="","",VLOOKUP($E169,'Data Mercado'!$A$7:$F$24,4,0)),"ND")</f>
      </c>
      <c r="N169" s="226" t="str">
        <f t="shared" si="24"/>
        <v/>
      </c>
      <c r="O169" s="225" t="str">
        <f t="shared" si="25"/>
        <v/>
      </c>
      <c r="P169" s="230" t="str">
        <f>IFERROR(IF($E169="","",VLOOKUP($E169,'Data Mercado'!$A$7:$F$24,5,0)),"ND")</f>
      </c>
      <c r="Q169" s="226" t="str">
        <f t="shared" si="26"/>
        <v/>
      </c>
      <c r="R169" s="225" t="str">
        <f t="shared" si="27"/>
        <v/>
      </c>
      <c r="S169" s="230" t="str">
        <f>IFERROR(IF($E169="","",VLOOKUP($E169,'Data Mercado'!$A$7:$F$24,6,0)),"ND")</f>
      </c>
      <c r="T169" s="226" t="str">
        <f t="shared" si="28"/>
        <v/>
      </c>
      <c r="U169" s="225" t="str">
        <f t="shared" si="29"/>
        <v/>
      </c>
    </row>
    <row r="170" spans="1:21" s="227" customFormat="1" ht="19" customHeight="1">
      <c r="A170" s="231"/>
      <c r="B170" s="232"/>
      <c r="C170" s="183"/>
      <c r="D170" s="183"/>
      <c r="E170" s="183"/>
      <c r="F170" s="229"/>
      <c r="G170" s="230" t="str">
        <f>IFERROR(IF($E170="","",VLOOKUP($E170,'Data Mercado'!$A$7:$F$24,2,0)),"ND")</f>
      </c>
      <c r="H170" s="226" t="str">
        <f t="shared" si="20"/>
        <v/>
      </c>
      <c r="I170" s="225" t="str">
        <f t="shared" si="21"/>
        <v/>
      </c>
      <c r="J170" s="230" t="str">
        <f>IFERROR(IF($E170="","",VLOOKUP($E170,'Data Mercado'!$A$7:$F$24,3,0)),"ND")</f>
      </c>
      <c r="K170" s="226" t="str">
        <f t="shared" si="22"/>
        <v/>
      </c>
      <c r="L170" s="225" t="str">
        <f t="shared" si="23"/>
        <v/>
      </c>
      <c r="M170" s="230" t="str">
        <f>IFERROR(IF($E170="","",VLOOKUP($E170,'Data Mercado'!$A$7:$F$24,4,0)),"ND")</f>
      </c>
      <c r="N170" s="226" t="str">
        <f t="shared" si="24"/>
        <v/>
      </c>
      <c r="O170" s="225" t="str">
        <f t="shared" si="25"/>
        <v/>
      </c>
      <c r="P170" s="230" t="str">
        <f>IFERROR(IF($E170="","",VLOOKUP($E170,'Data Mercado'!$A$7:$F$24,5,0)),"ND")</f>
      </c>
      <c r="Q170" s="226" t="str">
        <f t="shared" si="26"/>
        <v/>
      </c>
      <c r="R170" s="225" t="str">
        <f t="shared" si="27"/>
        <v/>
      </c>
      <c r="S170" s="230" t="str">
        <f>IFERROR(IF($E170="","",VLOOKUP($E170,'Data Mercado'!$A$7:$F$24,6,0)),"ND")</f>
      </c>
      <c r="T170" s="226" t="str">
        <f t="shared" si="28"/>
        <v/>
      </c>
      <c r="U170" s="225" t="str">
        <f t="shared" si="29"/>
        <v/>
      </c>
    </row>
    <row r="171" spans="1:21" s="227" customFormat="1" ht="19" customHeight="1">
      <c r="A171" s="231"/>
      <c r="B171" s="232"/>
      <c r="C171" s="183"/>
      <c r="D171" s="183"/>
      <c r="E171" s="183"/>
      <c r="F171" s="229"/>
      <c r="G171" s="230" t="str">
        <f>IFERROR(IF($E171="","",VLOOKUP($E171,'Data Mercado'!$A$7:$F$24,2,0)),"ND")</f>
      </c>
      <c r="H171" s="226" t="str">
        <f t="shared" si="20"/>
        <v/>
      </c>
      <c r="I171" s="225" t="str">
        <f t="shared" si="21"/>
        <v/>
      </c>
      <c r="J171" s="230" t="str">
        <f>IFERROR(IF($E171="","",VLOOKUP($E171,'Data Mercado'!$A$7:$F$24,3,0)),"ND")</f>
      </c>
      <c r="K171" s="226" t="str">
        <f t="shared" si="22"/>
        <v/>
      </c>
      <c r="L171" s="225" t="str">
        <f t="shared" si="23"/>
        <v/>
      </c>
      <c r="M171" s="230" t="str">
        <f>IFERROR(IF($E171="","",VLOOKUP($E171,'Data Mercado'!$A$7:$F$24,4,0)),"ND")</f>
      </c>
      <c r="N171" s="226" t="str">
        <f t="shared" si="24"/>
        <v/>
      </c>
      <c r="O171" s="225" t="str">
        <f t="shared" si="25"/>
        <v/>
      </c>
      <c r="P171" s="230" t="str">
        <f>IFERROR(IF($E171="","",VLOOKUP($E171,'Data Mercado'!$A$7:$F$24,5,0)),"ND")</f>
      </c>
      <c r="Q171" s="226" t="str">
        <f t="shared" si="26"/>
        <v/>
      </c>
      <c r="R171" s="225" t="str">
        <f t="shared" si="27"/>
        <v/>
      </c>
      <c r="S171" s="230" t="str">
        <f>IFERROR(IF($E171="","",VLOOKUP($E171,'Data Mercado'!$A$7:$F$24,6,0)),"ND")</f>
      </c>
      <c r="T171" s="226" t="str">
        <f t="shared" si="28"/>
        <v/>
      </c>
      <c r="U171" s="225" t="str">
        <f t="shared" si="29"/>
        <v/>
      </c>
    </row>
    <row r="172" spans="1:21" s="227" customFormat="1" ht="19" customHeight="1">
      <c r="A172" s="231"/>
      <c r="B172" s="232"/>
      <c r="C172" s="183"/>
      <c r="D172" s="183"/>
      <c r="E172" s="183"/>
      <c r="F172" s="229"/>
      <c r="G172" s="230" t="str">
        <f>IFERROR(IF($E172="","",VLOOKUP($E172,'Data Mercado'!$A$7:$F$24,2,0)),"ND")</f>
      </c>
      <c r="H172" s="226" t="str">
        <f t="shared" si="20"/>
        <v/>
      </c>
      <c r="I172" s="225" t="str">
        <f t="shared" si="21"/>
        <v/>
      </c>
      <c r="J172" s="230" t="str">
        <f>IFERROR(IF($E172="","",VLOOKUP($E172,'Data Mercado'!$A$7:$F$24,3,0)),"ND")</f>
      </c>
      <c r="K172" s="226" t="str">
        <f t="shared" si="22"/>
        <v/>
      </c>
      <c r="L172" s="225" t="str">
        <f t="shared" si="23"/>
        <v/>
      </c>
      <c r="M172" s="230" t="str">
        <f>IFERROR(IF($E172="","",VLOOKUP($E172,'Data Mercado'!$A$7:$F$24,4,0)),"ND")</f>
      </c>
      <c r="N172" s="226" t="str">
        <f t="shared" si="24"/>
        <v/>
      </c>
      <c r="O172" s="225" t="str">
        <f t="shared" si="25"/>
        <v/>
      </c>
      <c r="P172" s="230" t="str">
        <f>IFERROR(IF($E172="","",VLOOKUP($E172,'Data Mercado'!$A$7:$F$24,5,0)),"ND")</f>
      </c>
      <c r="Q172" s="226" t="str">
        <f t="shared" si="26"/>
        <v/>
      </c>
      <c r="R172" s="225" t="str">
        <f t="shared" si="27"/>
        <v/>
      </c>
      <c r="S172" s="230" t="str">
        <f>IFERROR(IF($E172="","",VLOOKUP($E172,'Data Mercado'!$A$7:$F$24,6,0)),"ND")</f>
      </c>
      <c r="T172" s="226" t="str">
        <f t="shared" si="28"/>
        <v/>
      </c>
      <c r="U172" s="225" t="str">
        <f t="shared" si="29"/>
        <v/>
      </c>
    </row>
    <row r="173" spans="1:21" s="227" customFormat="1" ht="19" customHeight="1">
      <c r="A173" s="231"/>
      <c r="B173" s="232"/>
      <c r="C173" s="183"/>
      <c r="D173" s="183"/>
      <c r="E173" s="183"/>
      <c r="F173" s="229"/>
      <c r="G173" s="230" t="str">
        <f>IFERROR(IF($E173="","",VLOOKUP($E173,'Data Mercado'!$A$7:$F$24,2,0)),"ND")</f>
      </c>
      <c r="H173" s="226" t="str">
        <f t="shared" si="20"/>
        <v/>
      </c>
      <c r="I173" s="225" t="str">
        <f t="shared" si="21"/>
        <v/>
      </c>
      <c r="J173" s="230" t="str">
        <f>IFERROR(IF($E173="","",VLOOKUP($E173,'Data Mercado'!$A$7:$F$24,3,0)),"ND")</f>
      </c>
      <c r="K173" s="226" t="str">
        <f t="shared" si="22"/>
        <v/>
      </c>
      <c r="L173" s="225" t="str">
        <f t="shared" si="23"/>
        <v/>
      </c>
      <c r="M173" s="230" t="str">
        <f>IFERROR(IF($E173="","",VLOOKUP($E173,'Data Mercado'!$A$7:$F$24,4,0)),"ND")</f>
      </c>
      <c r="N173" s="226" t="str">
        <f t="shared" si="24"/>
        <v/>
      </c>
      <c r="O173" s="225" t="str">
        <f t="shared" si="25"/>
        <v/>
      </c>
      <c r="P173" s="230" t="str">
        <f>IFERROR(IF($E173="","",VLOOKUP($E173,'Data Mercado'!$A$7:$F$24,5,0)),"ND")</f>
      </c>
      <c r="Q173" s="226" t="str">
        <f t="shared" si="26"/>
        <v/>
      </c>
      <c r="R173" s="225" t="str">
        <f t="shared" si="27"/>
        <v/>
      </c>
      <c r="S173" s="230" t="str">
        <f>IFERROR(IF($E173="","",VLOOKUP($E173,'Data Mercado'!$A$7:$F$24,6,0)),"ND")</f>
      </c>
      <c r="T173" s="226" t="str">
        <f t="shared" si="28"/>
        <v/>
      </c>
      <c r="U173" s="225" t="str">
        <f t="shared" si="29"/>
        <v/>
      </c>
    </row>
    <row r="174" spans="1:21" s="227" customFormat="1" ht="19" customHeight="1">
      <c r="A174" s="231"/>
      <c r="B174" s="232"/>
      <c r="C174" s="183"/>
      <c r="D174" s="183"/>
      <c r="E174" s="183"/>
      <c r="F174" s="229"/>
      <c r="G174" s="230" t="str">
        <f>IFERROR(IF($E174="","",VLOOKUP($E174,'Data Mercado'!$A$7:$F$24,2,0)),"ND")</f>
      </c>
      <c r="H174" s="226" t="str">
        <f t="shared" si="20"/>
        <v/>
      </c>
      <c r="I174" s="225" t="str">
        <f t="shared" si="21"/>
        <v/>
      </c>
      <c r="J174" s="230" t="str">
        <f>IFERROR(IF($E174="","",VLOOKUP($E174,'Data Mercado'!$A$7:$F$24,3,0)),"ND")</f>
      </c>
      <c r="K174" s="226" t="str">
        <f t="shared" si="22"/>
        <v/>
      </c>
      <c r="L174" s="225" t="str">
        <f t="shared" si="23"/>
        <v/>
      </c>
      <c r="M174" s="230" t="str">
        <f>IFERROR(IF($E174="","",VLOOKUP($E174,'Data Mercado'!$A$7:$F$24,4,0)),"ND")</f>
      </c>
      <c r="N174" s="226" t="str">
        <f t="shared" si="24"/>
        <v/>
      </c>
      <c r="O174" s="225" t="str">
        <f t="shared" si="25"/>
        <v/>
      </c>
      <c r="P174" s="230" t="str">
        <f>IFERROR(IF($E174="","",VLOOKUP($E174,'Data Mercado'!$A$7:$F$24,5,0)),"ND")</f>
      </c>
      <c r="Q174" s="226" t="str">
        <f t="shared" si="26"/>
        <v/>
      </c>
      <c r="R174" s="225" t="str">
        <f t="shared" si="27"/>
        <v/>
      </c>
      <c r="S174" s="230" t="str">
        <f>IFERROR(IF($E174="","",VLOOKUP($E174,'Data Mercado'!$A$7:$F$24,6,0)),"ND")</f>
      </c>
      <c r="T174" s="226" t="str">
        <f t="shared" si="28"/>
        <v/>
      </c>
      <c r="U174" s="225" t="str">
        <f t="shared" si="29"/>
        <v/>
      </c>
    </row>
    <row r="175" spans="1:21" s="227" customFormat="1" ht="19" customHeight="1">
      <c r="A175" s="231"/>
      <c r="B175" s="232"/>
      <c r="C175" s="183"/>
      <c r="D175" s="183"/>
      <c r="E175" s="183"/>
      <c r="F175" s="229"/>
      <c r="G175" s="230" t="str">
        <f>IFERROR(IF($E175="","",VLOOKUP($E175,'Data Mercado'!$A$7:$F$24,2,0)),"ND")</f>
      </c>
      <c r="H175" s="226" t="str">
        <f t="shared" si="20"/>
        <v/>
      </c>
      <c r="I175" s="225" t="str">
        <f t="shared" si="21"/>
        <v/>
      </c>
      <c r="J175" s="230" t="str">
        <f>IFERROR(IF($E175="","",VLOOKUP($E175,'Data Mercado'!$A$7:$F$24,3,0)),"ND")</f>
      </c>
      <c r="K175" s="226" t="str">
        <f t="shared" si="22"/>
        <v/>
      </c>
      <c r="L175" s="225" t="str">
        <f t="shared" si="23"/>
        <v/>
      </c>
      <c r="M175" s="230" t="str">
        <f>IFERROR(IF($E175="","",VLOOKUP($E175,'Data Mercado'!$A$7:$F$24,4,0)),"ND")</f>
      </c>
      <c r="N175" s="226" t="str">
        <f t="shared" si="24"/>
        <v/>
      </c>
      <c r="O175" s="225" t="str">
        <f t="shared" si="25"/>
        <v/>
      </c>
      <c r="P175" s="230" t="str">
        <f>IFERROR(IF($E175="","",VLOOKUP($E175,'Data Mercado'!$A$7:$F$24,5,0)),"ND")</f>
      </c>
      <c r="Q175" s="226" t="str">
        <f t="shared" si="26"/>
        <v/>
      </c>
      <c r="R175" s="225" t="str">
        <f t="shared" si="27"/>
        <v/>
      </c>
      <c r="S175" s="230" t="str">
        <f>IFERROR(IF($E175="","",VLOOKUP($E175,'Data Mercado'!$A$7:$F$24,6,0)),"ND")</f>
      </c>
      <c r="T175" s="226" t="str">
        <f t="shared" si="28"/>
        <v/>
      </c>
      <c r="U175" s="225" t="str">
        <f t="shared" si="29"/>
        <v/>
      </c>
    </row>
    <row r="176" spans="1:21" s="227" customFormat="1" ht="19" customHeight="1">
      <c r="A176" s="231"/>
      <c r="B176" s="232"/>
      <c r="C176" s="183"/>
      <c r="D176" s="183"/>
      <c r="E176" s="183"/>
      <c r="F176" s="229"/>
      <c r="G176" s="230" t="str">
        <f>IFERROR(IF($E176="","",VLOOKUP($E176,'Data Mercado'!$A$7:$F$24,2,0)),"ND")</f>
      </c>
      <c r="H176" s="226" t="str">
        <f t="shared" si="20"/>
        <v/>
      </c>
      <c r="I176" s="225" t="str">
        <f t="shared" si="21"/>
        <v/>
      </c>
      <c r="J176" s="230" t="str">
        <f>IFERROR(IF($E176="","",VLOOKUP($E176,'Data Mercado'!$A$7:$F$24,3,0)),"ND")</f>
      </c>
      <c r="K176" s="226" t="str">
        <f t="shared" si="22"/>
        <v/>
      </c>
      <c r="L176" s="225" t="str">
        <f t="shared" si="23"/>
        <v/>
      </c>
      <c r="M176" s="230" t="str">
        <f>IFERROR(IF($E176="","",VLOOKUP($E176,'Data Mercado'!$A$7:$F$24,4,0)),"ND")</f>
      </c>
      <c r="N176" s="226" t="str">
        <f t="shared" si="24"/>
        <v/>
      </c>
      <c r="O176" s="225" t="str">
        <f t="shared" si="25"/>
        <v/>
      </c>
      <c r="P176" s="230" t="str">
        <f>IFERROR(IF($E176="","",VLOOKUP($E176,'Data Mercado'!$A$7:$F$24,5,0)),"ND")</f>
      </c>
      <c r="Q176" s="226" t="str">
        <f t="shared" si="26"/>
        <v/>
      </c>
      <c r="R176" s="225" t="str">
        <f t="shared" si="27"/>
        <v/>
      </c>
      <c r="S176" s="230" t="str">
        <f>IFERROR(IF($E176="","",VLOOKUP($E176,'Data Mercado'!$A$7:$F$24,6,0)),"ND")</f>
      </c>
      <c r="T176" s="226" t="str">
        <f t="shared" si="28"/>
        <v/>
      </c>
      <c r="U176" s="225" t="str">
        <f t="shared" si="29"/>
        <v/>
      </c>
    </row>
    <row r="177" spans="1:21" s="227" customFormat="1" ht="19" customHeight="1">
      <c r="A177" s="231"/>
      <c r="B177" s="232"/>
      <c r="C177" s="183"/>
      <c r="D177" s="183"/>
      <c r="E177" s="183"/>
      <c r="F177" s="229"/>
      <c r="G177" s="230" t="str">
        <f>IFERROR(IF($E177="","",VLOOKUP($E177,'Data Mercado'!$A$7:$F$24,2,0)),"ND")</f>
      </c>
      <c r="H177" s="226" t="str">
        <f t="shared" si="20"/>
        <v/>
      </c>
      <c r="I177" s="225" t="str">
        <f t="shared" si="21"/>
        <v/>
      </c>
      <c r="J177" s="230" t="str">
        <f>IFERROR(IF($E177="","",VLOOKUP($E177,'Data Mercado'!$A$7:$F$24,3,0)),"ND")</f>
      </c>
      <c r="K177" s="226" t="str">
        <f t="shared" si="22"/>
        <v/>
      </c>
      <c r="L177" s="225" t="str">
        <f t="shared" si="23"/>
        <v/>
      </c>
      <c r="M177" s="230" t="str">
        <f>IFERROR(IF($E177="","",VLOOKUP($E177,'Data Mercado'!$A$7:$F$24,4,0)),"ND")</f>
      </c>
      <c r="N177" s="226" t="str">
        <f t="shared" si="24"/>
        <v/>
      </c>
      <c r="O177" s="225" t="str">
        <f t="shared" si="25"/>
        <v/>
      </c>
      <c r="P177" s="230" t="str">
        <f>IFERROR(IF($E177="","",VLOOKUP($E177,'Data Mercado'!$A$7:$F$24,5,0)),"ND")</f>
      </c>
      <c r="Q177" s="226" t="str">
        <f t="shared" si="26"/>
        <v/>
      </c>
      <c r="R177" s="225" t="str">
        <f t="shared" si="27"/>
        <v/>
      </c>
      <c r="S177" s="230" t="str">
        <f>IFERROR(IF($E177="","",VLOOKUP($E177,'Data Mercado'!$A$7:$F$24,6,0)),"ND")</f>
      </c>
      <c r="T177" s="226" t="str">
        <f t="shared" si="28"/>
        <v/>
      </c>
      <c r="U177" s="225" t="str">
        <f t="shared" si="29"/>
        <v/>
      </c>
    </row>
    <row r="178" spans="1:21" s="227" customFormat="1" ht="19" customHeight="1">
      <c r="A178" s="231"/>
      <c r="B178" s="232"/>
      <c r="C178" s="183"/>
      <c r="D178" s="183"/>
      <c r="E178" s="183"/>
      <c r="F178" s="229"/>
      <c r="G178" s="230" t="str">
        <f>IFERROR(IF($E178="","",VLOOKUP($E178,'Data Mercado'!$A$7:$F$24,2,0)),"ND")</f>
      </c>
      <c r="H178" s="226" t="str">
        <f t="shared" si="20"/>
        <v/>
      </c>
      <c r="I178" s="225" t="str">
        <f t="shared" si="21"/>
        <v/>
      </c>
      <c r="J178" s="230" t="str">
        <f>IFERROR(IF($E178="","",VLOOKUP($E178,'Data Mercado'!$A$7:$F$24,3,0)),"ND")</f>
      </c>
      <c r="K178" s="226" t="str">
        <f t="shared" si="22"/>
        <v/>
      </c>
      <c r="L178" s="225" t="str">
        <f t="shared" si="23"/>
        <v/>
      </c>
      <c r="M178" s="230" t="str">
        <f>IFERROR(IF($E178="","",VLOOKUP($E178,'Data Mercado'!$A$7:$F$24,4,0)),"ND")</f>
      </c>
      <c r="N178" s="226" t="str">
        <f t="shared" si="24"/>
        <v/>
      </c>
      <c r="O178" s="225" t="str">
        <f t="shared" si="25"/>
        <v/>
      </c>
      <c r="P178" s="230" t="str">
        <f>IFERROR(IF($E178="","",VLOOKUP($E178,'Data Mercado'!$A$7:$F$24,5,0)),"ND")</f>
      </c>
      <c r="Q178" s="226" t="str">
        <f t="shared" si="26"/>
        <v/>
      </c>
      <c r="R178" s="225" t="str">
        <f t="shared" si="27"/>
        <v/>
      </c>
      <c r="S178" s="230" t="str">
        <f>IFERROR(IF($E178="","",VLOOKUP($E178,'Data Mercado'!$A$7:$F$24,6,0)),"ND")</f>
      </c>
      <c r="T178" s="226" t="str">
        <f t="shared" si="28"/>
        <v/>
      </c>
      <c r="U178" s="225" t="str">
        <f t="shared" si="29"/>
        <v/>
      </c>
    </row>
    <row r="179" spans="1:21" s="227" customFormat="1" ht="19" customHeight="1">
      <c r="A179" s="231"/>
      <c r="B179" s="232"/>
      <c r="C179" s="183"/>
      <c r="D179" s="183"/>
      <c r="E179" s="183"/>
      <c r="F179" s="229"/>
      <c r="G179" s="230" t="str">
        <f>IFERROR(IF($E179="","",VLOOKUP($E179,'Data Mercado'!$A$7:$F$24,2,0)),"ND")</f>
      </c>
      <c r="H179" s="226" t="str">
        <f t="shared" si="20"/>
        <v/>
      </c>
      <c r="I179" s="225" t="str">
        <f t="shared" si="21"/>
        <v/>
      </c>
      <c r="J179" s="230" t="str">
        <f>IFERROR(IF($E179="","",VLOOKUP($E179,'Data Mercado'!$A$7:$F$24,3,0)),"ND")</f>
      </c>
      <c r="K179" s="226" t="str">
        <f t="shared" si="22"/>
        <v/>
      </c>
      <c r="L179" s="225" t="str">
        <f t="shared" si="23"/>
        <v/>
      </c>
      <c r="M179" s="230" t="str">
        <f>IFERROR(IF($E179="","",VLOOKUP($E179,'Data Mercado'!$A$7:$F$24,4,0)),"ND")</f>
      </c>
      <c r="N179" s="226" t="str">
        <f t="shared" si="24"/>
        <v/>
      </c>
      <c r="O179" s="225" t="str">
        <f t="shared" si="25"/>
        <v/>
      </c>
      <c r="P179" s="230" t="str">
        <f>IFERROR(IF($E179="","",VLOOKUP($E179,'Data Mercado'!$A$7:$F$24,5,0)),"ND")</f>
      </c>
      <c r="Q179" s="226" t="str">
        <f t="shared" si="26"/>
        <v/>
      </c>
      <c r="R179" s="225" t="str">
        <f t="shared" si="27"/>
        <v/>
      </c>
      <c r="S179" s="230" t="str">
        <f>IFERROR(IF($E179="","",VLOOKUP($E179,'Data Mercado'!$A$7:$F$24,6,0)),"ND")</f>
      </c>
      <c r="T179" s="226" t="str">
        <f t="shared" si="28"/>
        <v/>
      </c>
      <c r="U179" s="225" t="str">
        <f t="shared" si="29"/>
        <v/>
      </c>
    </row>
    <row r="180" spans="1:21" s="227" customFormat="1" ht="19" customHeight="1">
      <c r="A180" s="231"/>
      <c r="B180" s="232"/>
      <c r="C180" s="183"/>
      <c r="D180" s="183"/>
      <c r="E180" s="183"/>
      <c r="F180" s="229"/>
      <c r="G180" s="230" t="str">
        <f>IFERROR(IF($E180="","",VLOOKUP($E180,'Data Mercado'!$A$7:$F$24,2,0)),"ND")</f>
      </c>
      <c r="H180" s="226" t="str">
        <f t="shared" si="20"/>
        <v/>
      </c>
      <c r="I180" s="225" t="str">
        <f t="shared" si="21"/>
        <v/>
      </c>
      <c r="J180" s="230" t="str">
        <f>IFERROR(IF($E180="","",VLOOKUP($E180,'Data Mercado'!$A$7:$F$24,3,0)),"ND")</f>
      </c>
      <c r="K180" s="226" t="str">
        <f t="shared" si="22"/>
        <v/>
      </c>
      <c r="L180" s="225" t="str">
        <f t="shared" si="23"/>
        <v/>
      </c>
      <c r="M180" s="230" t="str">
        <f>IFERROR(IF($E180="","",VLOOKUP($E180,'Data Mercado'!$A$7:$F$24,4,0)),"ND")</f>
      </c>
      <c r="N180" s="226" t="str">
        <f t="shared" si="24"/>
        <v/>
      </c>
      <c r="O180" s="225" t="str">
        <f t="shared" si="25"/>
        <v/>
      </c>
      <c r="P180" s="230" t="str">
        <f>IFERROR(IF($E180="","",VLOOKUP($E180,'Data Mercado'!$A$7:$F$24,5,0)),"ND")</f>
      </c>
      <c r="Q180" s="226" t="str">
        <f t="shared" si="26"/>
        <v/>
      </c>
      <c r="R180" s="225" t="str">
        <f t="shared" si="27"/>
        <v/>
      </c>
      <c r="S180" s="230" t="str">
        <f>IFERROR(IF($E180="","",VLOOKUP($E180,'Data Mercado'!$A$7:$F$24,6,0)),"ND")</f>
      </c>
      <c r="T180" s="226" t="str">
        <f t="shared" si="28"/>
        <v/>
      </c>
      <c r="U180" s="225" t="str">
        <f t="shared" si="29"/>
        <v/>
      </c>
    </row>
    <row r="181" spans="1:21" s="227" customFormat="1" ht="19" customHeight="1">
      <c r="A181" s="231"/>
      <c r="B181" s="232"/>
      <c r="C181" s="183"/>
      <c r="D181" s="183"/>
      <c r="E181" s="183"/>
      <c r="F181" s="229"/>
      <c r="G181" s="230" t="str">
        <f>IFERROR(IF($E181="","",VLOOKUP($E181,'Data Mercado'!$A$7:$F$24,2,0)),"ND")</f>
      </c>
      <c r="H181" s="226" t="str">
        <f t="shared" si="20"/>
        <v/>
      </c>
      <c r="I181" s="225" t="str">
        <f t="shared" si="21"/>
        <v/>
      </c>
      <c r="J181" s="230" t="str">
        <f>IFERROR(IF($E181="","",VLOOKUP($E181,'Data Mercado'!$A$7:$F$24,3,0)),"ND")</f>
      </c>
      <c r="K181" s="226" t="str">
        <f t="shared" si="22"/>
        <v/>
      </c>
      <c r="L181" s="225" t="str">
        <f t="shared" si="23"/>
        <v/>
      </c>
      <c r="M181" s="230" t="str">
        <f>IFERROR(IF($E181="","",VLOOKUP($E181,'Data Mercado'!$A$7:$F$24,4,0)),"ND")</f>
      </c>
      <c r="N181" s="226" t="str">
        <f t="shared" si="24"/>
        <v/>
      </c>
      <c r="O181" s="225" t="str">
        <f t="shared" si="25"/>
        <v/>
      </c>
      <c r="P181" s="230" t="str">
        <f>IFERROR(IF($E181="","",VLOOKUP($E181,'Data Mercado'!$A$7:$F$24,5,0)),"ND")</f>
      </c>
      <c r="Q181" s="226" t="str">
        <f t="shared" si="26"/>
        <v/>
      </c>
      <c r="R181" s="225" t="str">
        <f t="shared" si="27"/>
        <v/>
      </c>
      <c r="S181" s="230" t="str">
        <f>IFERROR(IF($E181="","",VLOOKUP($E181,'Data Mercado'!$A$7:$F$24,6,0)),"ND")</f>
      </c>
      <c r="T181" s="226" t="str">
        <f t="shared" si="28"/>
        <v/>
      </c>
      <c r="U181" s="225" t="str">
        <f t="shared" si="29"/>
        <v/>
      </c>
    </row>
    <row r="182" spans="1:21" s="227" customFormat="1" ht="19" customHeight="1">
      <c r="A182" s="231"/>
      <c r="B182" s="232"/>
      <c r="C182" s="183"/>
      <c r="D182" s="183"/>
      <c r="E182" s="183"/>
      <c r="F182" s="229"/>
      <c r="G182" s="230" t="str">
        <f>IFERROR(IF($E182="","",VLOOKUP($E182,'Data Mercado'!$A$7:$F$24,2,0)),"ND")</f>
      </c>
      <c r="H182" s="226" t="str">
        <f t="shared" si="20"/>
        <v/>
      </c>
      <c r="I182" s="225" t="str">
        <f t="shared" si="21"/>
        <v/>
      </c>
      <c r="J182" s="230" t="str">
        <f>IFERROR(IF($E182="","",VLOOKUP($E182,'Data Mercado'!$A$7:$F$24,3,0)),"ND")</f>
      </c>
      <c r="K182" s="226" t="str">
        <f t="shared" si="22"/>
        <v/>
      </c>
      <c r="L182" s="225" t="str">
        <f t="shared" si="23"/>
        <v/>
      </c>
      <c r="M182" s="230" t="str">
        <f>IFERROR(IF($E182="","",VLOOKUP($E182,'Data Mercado'!$A$7:$F$24,4,0)),"ND")</f>
      </c>
      <c r="N182" s="226" t="str">
        <f t="shared" si="24"/>
        <v/>
      </c>
      <c r="O182" s="225" t="str">
        <f t="shared" si="25"/>
        <v/>
      </c>
      <c r="P182" s="230" t="str">
        <f>IFERROR(IF($E182="","",VLOOKUP($E182,'Data Mercado'!$A$7:$F$24,5,0)),"ND")</f>
      </c>
      <c r="Q182" s="226" t="str">
        <f t="shared" si="26"/>
        <v/>
      </c>
      <c r="R182" s="225" t="str">
        <f t="shared" si="27"/>
        <v/>
      </c>
      <c r="S182" s="230" t="str">
        <f>IFERROR(IF($E182="","",VLOOKUP($E182,'Data Mercado'!$A$7:$F$24,6,0)),"ND")</f>
      </c>
      <c r="T182" s="226" t="str">
        <f t="shared" si="28"/>
        <v/>
      </c>
      <c r="U182" s="225" t="str">
        <f t="shared" si="29"/>
        <v/>
      </c>
    </row>
    <row r="183" spans="1:21" s="227" customFormat="1" ht="19" customHeight="1">
      <c r="A183" s="231"/>
      <c r="B183" s="232"/>
      <c r="C183" s="183"/>
      <c r="D183" s="183"/>
      <c r="E183" s="183"/>
      <c r="F183" s="229"/>
      <c r="G183" s="230" t="str">
        <f>IFERROR(IF($E183="","",VLOOKUP($E183,'Data Mercado'!$A$7:$F$24,2,0)),"ND")</f>
      </c>
      <c r="H183" s="226" t="str">
        <f t="shared" si="20"/>
        <v/>
      </c>
      <c r="I183" s="225" t="str">
        <f t="shared" si="21"/>
        <v/>
      </c>
      <c r="J183" s="230" t="str">
        <f>IFERROR(IF($E183="","",VLOOKUP($E183,'Data Mercado'!$A$7:$F$24,3,0)),"ND")</f>
      </c>
      <c r="K183" s="226" t="str">
        <f t="shared" si="22"/>
        <v/>
      </c>
      <c r="L183" s="225" t="str">
        <f t="shared" si="23"/>
        <v/>
      </c>
      <c r="M183" s="230" t="str">
        <f>IFERROR(IF($E183="","",VLOOKUP($E183,'Data Mercado'!$A$7:$F$24,4,0)),"ND")</f>
      </c>
      <c r="N183" s="226" t="str">
        <f t="shared" si="24"/>
        <v/>
      </c>
      <c r="O183" s="225" t="str">
        <f t="shared" si="25"/>
        <v/>
      </c>
      <c r="P183" s="230" t="str">
        <f>IFERROR(IF($E183="","",VLOOKUP($E183,'Data Mercado'!$A$7:$F$24,5,0)),"ND")</f>
      </c>
      <c r="Q183" s="226" t="str">
        <f t="shared" si="26"/>
        <v/>
      </c>
      <c r="R183" s="225" t="str">
        <f t="shared" si="27"/>
        <v/>
      </c>
      <c r="S183" s="230" t="str">
        <f>IFERROR(IF($E183="","",VLOOKUP($E183,'Data Mercado'!$A$7:$F$24,6,0)),"ND")</f>
      </c>
      <c r="T183" s="226" t="str">
        <f t="shared" si="28"/>
        <v/>
      </c>
      <c r="U183" s="225" t="str">
        <f t="shared" si="29"/>
        <v/>
      </c>
    </row>
    <row r="184" spans="1:21" s="227" customFormat="1" ht="19" customHeight="1">
      <c r="A184" s="231"/>
      <c r="B184" s="232"/>
      <c r="C184" s="183"/>
      <c r="D184" s="183"/>
      <c r="E184" s="183"/>
      <c r="F184" s="229"/>
      <c r="G184" s="230" t="str">
        <f>IFERROR(IF($E184="","",VLOOKUP($E184,'Data Mercado'!$A$7:$F$24,2,0)),"ND")</f>
      </c>
      <c r="H184" s="226" t="str">
        <f t="shared" si="20"/>
        <v/>
      </c>
      <c r="I184" s="225" t="str">
        <f t="shared" si="21"/>
        <v/>
      </c>
      <c r="J184" s="230" t="str">
        <f>IFERROR(IF($E184="","",VLOOKUP($E184,'Data Mercado'!$A$7:$F$24,3,0)),"ND")</f>
      </c>
      <c r="K184" s="226" t="str">
        <f t="shared" si="22"/>
        <v/>
      </c>
      <c r="L184" s="225" t="str">
        <f t="shared" si="23"/>
        <v/>
      </c>
      <c r="M184" s="230" t="str">
        <f>IFERROR(IF($E184="","",VLOOKUP($E184,'Data Mercado'!$A$7:$F$24,4,0)),"ND")</f>
      </c>
      <c r="N184" s="226" t="str">
        <f t="shared" si="24"/>
        <v/>
      </c>
      <c r="O184" s="225" t="str">
        <f t="shared" si="25"/>
        <v/>
      </c>
      <c r="P184" s="230" t="str">
        <f>IFERROR(IF($E184="","",VLOOKUP($E184,'Data Mercado'!$A$7:$F$24,5,0)),"ND")</f>
      </c>
      <c r="Q184" s="226" t="str">
        <f t="shared" si="26"/>
        <v/>
      </c>
      <c r="R184" s="225" t="str">
        <f t="shared" si="27"/>
        <v/>
      </c>
      <c r="S184" s="230" t="str">
        <f>IFERROR(IF($E184="","",VLOOKUP($E184,'Data Mercado'!$A$7:$F$24,6,0)),"ND")</f>
      </c>
      <c r="T184" s="226" t="str">
        <f t="shared" si="28"/>
        <v/>
      </c>
      <c r="U184" s="225" t="str">
        <f t="shared" si="29"/>
        <v/>
      </c>
    </row>
    <row r="185" spans="1:21" s="227" customFormat="1" ht="19" customHeight="1">
      <c r="A185" s="231"/>
      <c r="B185" s="232"/>
      <c r="C185" s="183"/>
      <c r="D185" s="183"/>
      <c r="E185" s="183"/>
      <c r="F185" s="229"/>
      <c r="G185" s="230" t="str">
        <f>IFERROR(IF($E185="","",VLOOKUP($E185,'Data Mercado'!$A$7:$F$24,2,0)),"ND")</f>
      </c>
      <c r="H185" s="226" t="str">
        <f t="shared" si="20"/>
        <v/>
      </c>
      <c r="I185" s="225" t="str">
        <f t="shared" si="21"/>
        <v/>
      </c>
      <c r="J185" s="230" t="str">
        <f>IFERROR(IF($E185="","",VLOOKUP($E185,'Data Mercado'!$A$7:$F$24,3,0)),"ND")</f>
      </c>
      <c r="K185" s="226" t="str">
        <f t="shared" si="22"/>
        <v/>
      </c>
      <c r="L185" s="225" t="str">
        <f t="shared" si="23"/>
        <v/>
      </c>
      <c r="M185" s="230" t="str">
        <f>IFERROR(IF($E185="","",VLOOKUP($E185,'Data Mercado'!$A$7:$F$24,4,0)),"ND")</f>
      </c>
      <c r="N185" s="226" t="str">
        <f t="shared" si="24"/>
        <v/>
      </c>
      <c r="O185" s="225" t="str">
        <f t="shared" si="25"/>
        <v/>
      </c>
      <c r="P185" s="230" t="str">
        <f>IFERROR(IF($E185="","",VLOOKUP($E185,'Data Mercado'!$A$7:$F$24,5,0)),"ND")</f>
      </c>
      <c r="Q185" s="226" t="str">
        <f t="shared" si="26"/>
        <v/>
      </c>
      <c r="R185" s="225" t="str">
        <f t="shared" si="27"/>
        <v/>
      </c>
      <c r="S185" s="230" t="str">
        <f>IFERROR(IF($E185="","",VLOOKUP($E185,'Data Mercado'!$A$7:$F$24,6,0)),"ND")</f>
      </c>
      <c r="T185" s="226" t="str">
        <f t="shared" si="28"/>
        <v/>
      </c>
      <c r="U185" s="225" t="str">
        <f t="shared" si="29"/>
        <v/>
      </c>
    </row>
    <row r="186" spans="1:21" s="227" customFormat="1" ht="19" customHeight="1">
      <c r="A186" s="231"/>
      <c r="B186" s="232"/>
      <c r="C186" s="183"/>
      <c r="D186" s="183"/>
      <c r="E186" s="183"/>
      <c r="F186" s="229"/>
      <c r="G186" s="230" t="str">
        <f>IFERROR(IF($E186="","",VLOOKUP($E186,'Data Mercado'!$A$7:$F$24,2,0)),"ND")</f>
      </c>
      <c r="H186" s="226" t="str">
        <f t="shared" si="20"/>
        <v/>
      </c>
      <c r="I186" s="225" t="str">
        <f t="shared" si="21"/>
        <v/>
      </c>
      <c r="J186" s="230" t="str">
        <f>IFERROR(IF($E186="","",VLOOKUP($E186,'Data Mercado'!$A$7:$F$24,3,0)),"ND")</f>
      </c>
      <c r="K186" s="226" t="str">
        <f t="shared" si="22"/>
        <v/>
      </c>
      <c r="L186" s="225" t="str">
        <f t="shared" si="23"/>
        <v/>
      </c>
      <c r="M186" s="230" t="str">
        <f>IFERROR(IF($E186="","",VLOOKUP($E186,'Data Mercado'!$A$7:$F$24,4,0)),"ND")</f>
      </c>
      <c r="N186" s="226" t="str">
        <f t="shared" si="24"/>
        <v/>
      </c>
      <c r="O186" s="225" t="str">
        <f t="shared" si="25"/>
        <v/>
      </c>
      <c r="P186" s="230" t="str">
        <f>IFERROR(IF($E186="","",VLOOKUP($E186,'Data Mercado'!$A$7:$F$24,5,0)),"ND")</f>
      </c>
      <c r="Q186" s="226" t="str">
        <f t="shared" si="26"/>
        <v/>
      </c>
      <c r="R186" s="225" t="str">
        <f t="shared" si="27"/>
        <v/>
      </c>
      <c r="S186" s="230" t="str">
        <f>IFERROR(IF($E186="","",VLOOKUP($E186,'Data Mercado'!$A$7:$F$24,6,0)),"ND")</f>
      </c>
      <c r="T186" s="226" t="str">
        <f t="shared" si="28"/>
        <v/>
      </c>
      <c r="U186" s="225" t="str">
        <f t="shared" si="29"/>
        <v/>
      </c>
    </row>
    <row r="187" spans="1:21" s="227" customFormat="1" ht="19" customHeight="1">
      <c r="A187" s="231"/>
      <c r="B187" s="232"/>
      <c r="C187" s="183"/>
      <c r="D187" s="183"/>
      <c r="E187" s="183"/>
      <c r="F187" s="229"/>
      <c r="G187" s="230" t="str">
        <f>IFERROR(IF($E187="","",VLOOKUP($E187,'Data Mercado'!$A$7:$F$24,2,0)),"ND")</f>
      </c>
      <c r="H187" s="226" t="str">
        <f t="shared" si="20"/>
        <v/>
      </c>
      <c r="I187" s="225" t="str">
        <f t="shared" si="21"/>
        <v/>
      </c>
      <c r="J187" s="230" t="str">
        <f>IFERROR(IF($E187="","",VLOOKUP($E187,'Data Mercado'!$A$7:$F$24,3,0)),"ND")</f>
      </c>
      <c r="K187" s="226" t="str">
        <f t="shared" si="22"/>
        <v/>
      </c>
      <c r="L187" s="225" t="str">
        <f t="shared" si="23"/>
        <v/>
      </c>
      <c r="M187" s="230" t="str">
        <f>IFERROR(IF($E187="","",VLOOKUP($E187,'Data Mercado'!$A$7:$F$24,4,0)),"ND")</f>
      </c>
      <c r="N187" s="226" t="str">
        <f t="shared" si="24"/>
        <v/>
      </c>
      <c r="O187" s="225" t="str">
        <f t="shared" si="25"/>
        <v/>
      </c>
      <c r="P187" s="230" t="str">
        <f>IFERROR(IF($E187="","",VLOOKUP($E187,'Data Mercado'!$A$7:$F$24,5,0)),"ND")</f>
      </c>
      <c r="Q187" s="226" t="str">
        <f t="shared" si="26"/>
        <v/>
      </c>
      <c r="R187" s="225" t="str">
        <f t="shared" si="27"/>
        <v/>
      </c>
      <c r="S187" s="230" t="str">
        <f>IFERROR(IF($E187="","",VLOOKUP($E187,'Data Mercado'!$A$7:$F$24,6,0)),"ND")</f>
      </c>
      <c r="T187" s="226" t="str">
        <f t="shared" si="28"/>
        <v/>
      </c>
      <c r="U187" s="225" t="str">
        <f t="shared" si="29"/>
        <v/>
      </c>
    </row>
    <row r="188" spans="1:21" s="227" customFormat="1" ht="19" customHeight="1">
      <c r="A188" s="231"/>
      <c r="B188" s="232"/>
      <c r="C188" s="183"/>
      <c r="D188" s="183"/>
      <c r="E188" s="183"/>
      <c r="F188" s="229"/>
      <c r="G188" s="230" t="str">
        <f>IFERROR(IF($E188="","",VLOOKUP($E188,'Data Mercado'!$A$7:$F$24,2,0)),"ND")</f>
      </c>
      <c r="H188" s="226" t="str">
        <f t="shared" si="20"/>
        <v/>
      </c>
      <c r="I188" s="225" t="str">
        <f t="shared" si="21"/>
        <v/>
      </c>
      <c r="J188" s="230" t="str">
        <f>IFERROR(IF($E188="","",VLOOKUP($E188,'Data Mercado'!$A$7:$F$24,3,0)),"ND")</f>
      </c>
      <c r="K188" s="226" t="str">
        <f t="shared" si="22"/>
        <v/>
      </c>
      <c r="L188" s="225" t="str">
        <f t="shared" si="23"/>
        <v/>
      </c>
      <c r="M188" s="230" t="str">
        <f>IFERROR(IF($E188="","",VLOOKUP($E188,'Data Mercado'!$A$7:$F$24,4,0)),"ND")</f>
      </c>
      <c r="N188" s="226" t="str">
        <f t="shared" si="24"/>
        <v/>
      </c>
      <c r="O188" s="225" t="str">
        <f t="shared" si="25"/>
        <v/>
      </c>
      <c r="P188" s="230" t="str">
        <f>IFERROR(IF($E188="","",VLOOKUP($E188,'Data Mercado'!$A$7:$F$24,5,0)),"ND")</f>
      </c>
      <c r="Q188" s="226" t="str">
        <f t="shared" si="26"/>
        <v/>
      </c>
      <c r="R188" s="225" t="str">
        <f t="shared" si="27"/>
        <v/>
      </c>
      <c r="S188" s="230" t="str">
        <f>IFERROR(IF($E188="","",VLOOKUP($E188,'Data Mercado'!$A$7:$F$24,6,0)),"ND")</f>
      </c>
      <c r="T188" s="226" t="str">
        <f t="shared" si="28"/>
        <v/>
      </c>
      <c r="U188" s="225" t="str">
        <f t="shared" si="29"/>
        <v/>
      </c>
    </row>
    <row r="189" spans="1:21" s="227" customFormat="1" ht="19" customHeight="1">
      <c r="A189" s="231"/>
      <c r="B189" s="232"/>
      <c r="C189" s="183"/>
      <c r="D189" s="183"/>
      <c r="E189" s="183"/>
      <c r="F189" s="229"/>
      <c r="G189" s="230" t="str">
        <f>IFERROR(IF($E189="","",VLOOKUP($E189,'Data Mercado'!$A$7:$F$24,2,0)),"ND")</f>
      </c>
      <c r="H189" s="226" t="str">
        <f t="shared" si="20"/>
        <v/>
      </c>
      <c r="I189" s="225" t="str">
        <f t="shared" si="21"/>
        <v/>
      </c>
      <c r="J189" s="230" t="str">
        <f>IFERROR(IF($E189="","",VLOOKUP($E189,'Data Mercado'!$A$7:$F$24,3,0)),"ND")</f>
      </c>
      <c r="K189" s="226" t="str">
        <f t="shared" si="22"/>
        <v/>
      </c>
      <c r="L189" s="225" t="str">
        <f t="shared" si="23"/>
        <v/>
      </c>
      <c r="M189" s="230" t="str">
        <f>IFERROR(IF($E189="","",VLOOKUP($E189,'Data Mercado'!$A$7:$F$24,4,0)),"ND")</f>
      </c>
      <c r="N189" s="226" t="str">
        <f t="shared" si="24"/>
        <v/>
      </c>
      <c r="O189" s="225" t="str">
        <f t="shared" si="25"/>
        <v/>
      </c>
      <c r="P189" s="230" t="str">
        <f>IFERROR(IF($E189="","",VLOOKUP($E189,'Data Mercado'!$A$7:$F$24,5,0)),"ND")</f>
      </c>
      <c r="Q189" s="226" t="str">
        <f t="shared" si="26"/>
        <v/>
      </c>
      <c r="R189" s="225" t="str">
        <f t="shared" si="27"/>
        <v/>
      </c>
      <c r="S189" s="230" t="str">
        <f>IFERROR(IF($E189="","",VLOOKUP($E189,'Data Mercado'!$A$7:$F$24,6,0)),"ND")</f>
      </c>
      <c r="T189" s="226" t="str">
        <f t="shared" si="28"/>
        <v/>
      </c>
      <c r="U189" s="225" t="str">
        <f t="shared" si="29"/>
        <v/>
      </c>
    </row>
    <row r="190" spans="1:21" s="227" customFormat="1" ht="19" customHeight="1">
      <c r="A190" s="231"/>
      <c r="B190" s="232"/>
      <c r="C190" s="183"/>
      <c r="D190" s="183"/>
      <c r="E190" s="183"/>
      <c r="F190" s="229"/>
      <c r="G190" s="230" t="str">
        <f>IFERROR(IF($E190="","",VLOOKUP($E190,'Data Mercado'!$A$7:$F$24,2,0)),"ND")</f>
      </c>
      <c r="H190" s="226" t="str">
        <f t="shared" si="20"/>
        <v/>
      </c>
      <c r="I190" s="225" t="str">
        <f t="shared" si="21"/>
        <v/>
      </c>
      <c r="J190" s="230" t="str">
        <f>IFERROR(IF($E190="","",VLOOKUP($E190,'Data Mercado'!$A$7:$F$24,3,0)),"ND")</f>
      </c>
      <c r="K190" s="226" t="str">
        <f t="shared" si="22"/>
        <v/>
      </c>
      <c r="L190" s="225" t="str">
        <f t="shared" si="23"/>
        <v/>
      </c>
      <c r="M190" s="230" t="str">
        <f>IFERROR(IF($E190="","",VLOOKUP($E190,'Data Mercado'!$A$7:$F$24,4,0)),"ND")</f>
      </c>
      <c r="N190" s="226" t="str">
        <f t="shared" si="24"/>
        <v/>
      </c>
      <c r="O190" s="225" t="str">
        <f t="shared" si="25"/>
        <v/>
      </c>
      <c r="P190" s="230" t="str">
        <f>IFERROR(IF($E190="","",VLOOKUP($E190,'Data Mercado'!$A$7:$F$24,5,0)),"ND")</f>
      </c>
      <c r="Q190" s="226" t="str">
        <f t="shared" si="26"/>
        <v/>
      </c>
      <c r="R190" s="225" t="str">
        <f t="shared" si="27"/>
        <v/>
      </c>
      <c r="S190" s="230" t="str">
        <f>IFERROR(IF($E190="","",VLOOKUP($E190,'Data Mercado'!$A$7:$F$24,6,0)),"ND")</f>
      </c>
      <c r="T190" s="226" t="str">
        <f t="shared" si="28"/>
        <v/>
      </c>
      <c r="U190" s="225" t="str">
        <f t="shared" si="29"/>
        <v/>
      </c>
    </row>
    <row r="191" spans="1:21" s="227" customFormat="1" ht="19" customHeight="1">
      <c r="A191" s="231"/>
      <c r="B191" s="232"/>
      <c r="C191" s="183"/>
      <c r="D191" s="183"/>
      <c r="E191" s="183"/>
      <c r="F191" s="229"/>
      <c r="G191" s="230" t="str">
        <f>IFERROR(IF($E191="","",VLOOKUP($E191,'Data Mercado'!$A$7:$F$24,2,0)),"ND")</f>
      </c>
      <c r="H191" s="226" t="str">
        <f t="shared" si="20"/>
        <v/>
      </c>
      <c r="I191" s="225" t="str">
        <f t="shared" si="21"/>
        <v/>
      </c>
      <c r="J191" s="230" t="str">
        <f>IFERROR(IF($E191="","",VLOOKUP($E191,'Data Mercado'!$A$7:$F$24,3,0)),"ND")</f>
      </c>
      <c r="K191" s="226" t="str">
        <f t="shared" si="22"/>
        <v/>
      </c>
      <c r="L191" s="225" t="str">
        <f t="shared" si="23"/>
        <v/>
      </c>
      <c r="M191" s="230" t="str">
        <f>IFERROR(IF($E191="","",VLOOKUP($E191,'Data Mercado'!$A$7:$F$24,4,0)),"ND")</f>
      </c>
      <c r="N191" s="226" t="str">
        <f t="shared" si="24"/>
        <v/>
      </c>
      <c r="O191" s="225" t="str">
        <f t="shared" si="25"/>
        <v/>
      </c>
      <c r="P191" s="230" t="str">
        <f>IFERROR(IF($E191="","",VLOOKUP($E191,'Data Mercado'!$A$7:$F$24,5,0)),"ND")</f>
      </c>
      <c r="Q191" s="226" t="str">
        <f t="shared" si="26"/>
        <v/>
      </c>
      <c r="R191" s="225" t="str">
        <f t="shared" si="27"/>
        <v/>
      </c>
      <c r="S191" s="230" t="str">
        <f>IFERROR(IF($E191="","",VLOOKUP($E191,'Data Mercado'!$A$7:$F$24,6,0)),"ND")</f>
      </c>
      <c r="T191" s="226" t="str">
        <f t="shared" si="28"/>
        <v/>
      </c>
      <c r="U191" s="225" t="str">
        <f t="shared" si="29"/>
        <v/>
      </c>
    </row>
    <row r="192" spans="1:21" s="227" customFormat="1" ht="19" customHeight="1">
      <c r="A192" s="231"/>
      <c r="B192" s="232"/>
      <c r="C192" s="183"/>
      <c r="D192" s="183"/>
      <c r="E192" s="183"/>
      <c r="F192" s="229"/>
      <c r="G192" s="230" t="str">
        <f>IFERROR(IF($E192="","",VLOOKUP($E192,'Data Mercado'!$A$7:$F$24,2,0)),"ND")</f>
      </c>
      <c r="H192" s="226" t="str">
        <f t="shared" si="20"/>
        <v/>
      </c>
      <c r="I192" s="225" t="str">
        <f t="shared" si="21"/>
        <v/>
      </c>
      <c r="J192" s="230" t="str">
        <f>IFERROR(IF($E192="","",VLOOKUP($E192,'Data Mercado'!$A$7:$F$24,3,0)),"ND")</f>
      </c>
      <c r="K192" s="226" t="str">
        <f t="shared" si="22"/>
        <v/>
      </c>
      <c r="L192" s="225" t="str">
        <f t="shared" si="23"/>
        <v/>
      </c>
      <c r="M192" s="230" t="str">
        <f>IFERROR(IF($E192="","",VLOOKUP($E192,'Data Mercado'!$A$7:$F$24,4,0)),"ND")</f>
      </c>
      <c r="N192" s="226" t="str">
        <f t="shared" si="24"/>
        <v/>
      </c>
      <c r="O192" s="225" t="str">
        <f t="shared" si="25"/>
        <v/>
      </c>
      <c r="P192" s="230" t="str">
        <f>IFERROR(IF($E192="","",VLOOKUP($E192,'Data Mercado'!$A$7:$F$24,5,0)),"ND")</f>
      </c>
      <c r="Q192" s="226" t="str">
        <f t="shared" si="26"/>
        <v/>
      </c>
      <c r="R192" s="225" t="str">
        <f t="shared" si="27"/>
        <v/>
      </c>
      <c r="S192" s="230" t="str">
        <f>IFERROR(IF($E192="","",VLOOKUP($E192,'Data Mercado'!$A$7:$F$24,6,0)),"ND")</f>
      </c>
      <c r="T192" s="226" t="str">
        <f t="shared" si="28"/>
        <v/>
      </c>
      <c r="U192" s="225" t="str">
        <f t="shared" si="29"/>
        <v/>
      </c>
    </row>
    <row r="193" spans="1:21" s="227" customFormat="1" ht="19" customHeight="1">
      <c r="A193" s="231"/>
      <c r="B193" s="232"/>
      <c r="C193" s="183"/>
      <c r="D193" s="183"/>
      <c r="E193" s="183"/>
      <c r="F193" s="229"/>
      <c r="G193" s="230" t="str">
        <f>IFERROR(IF($E193="","",VLOOKUP($E193,'Data Mercado'!$A$7:$F$24,2,0)),"ND")</f>
      </c>
      <c r="H193" s="226" t="str">
        <f t="shared" si="20"/>
        <v/>
      </c>
      <c r="I193" s="225" t="str">
        <f t="shared" si="21"/>
        <v/>
      </c>
      <c r="J193" s="230" t="str">
        <f>IFERROR(IF($E193="","",VLOOKUP($E193,'Data Mercado'!$A$7:$F$24,3,0)),"ND")</f>
      </c>
      <c r="K193" s="226" t="str">
        <f t="shared" si="22"/>
        <v/>
      </c>
      <c r="L193" s="225" t="str">
        <f t="shared" si="23"/>
        <v/>
      </c>
      <c r="M193" s="230" t="str">
        <f>IFERROR(IF($E193="","",VLOOKUP($E193,'Data Mercado'!$A$7:$F$24,4,0)),"ND")</f>
      </c>
      <c r="N193" s="226" t="str">
        <f t="shared" si="24"/>
        <v/>
      </c>
      <c r="O193" s="225" t="str">
        <f t="shared" si="25"/>
        <v/>
      </c>
      <c r="P193" s="230" t="str">
        <f>IFERROR(IF($E193="","",VLOOKUP($E193,'Data Mercado'!$A$7:$F$24,5,0)),"ND")</f>
      </c>
      <c r="Q193" s="226" t="str">
        <f t="shared" si="26"/>
        <v/>
      </c>
      <c r="R193" s="225" t="str">
        <f t="shared" si="27"/>
        <v/>
      </c>
      <c r="S193" s="230" t="str">
        <f>IFERROR(IF($E193="","",VLOOKUP($E193,'Data Mercado'!$A$7:$F$24,6,0)),"ND")</f>
      </c>
      <c r="T193" s="226" t="str">
        <f t="shared" si="28"/>
        <v/>
      </c>
      <c r="U193" s="225" t="str">
        <f t="shared" si="29"/>
        <v/>
      </c>
    </row>
    <row r="194" spans="1:21" s="227" customFormat="1" ht="19" customHeight="1">
      <c r="A194" s="231"/>
      <c r="B194" s="232"/>
      <c r="C194" s="183"/>
      <c r="D194" s="183"/>
      <c r="E194" s="183"/>
      <c r="F194" s="229"/>
      <c r="G194" s="230" t="str">
        <f>IFERROR(IF($E194="","",VLOOKUP($E194,'Data Mercado'!$A$7:$F$24,2,0)),"ND")</f>
      </c>
      <c r="H194" s="226" t="str">
        <f t="shared" si="20"/>
        <v/>
      </c>
      <c r="I194" s="225" t="str">
        <f t="shared" si="21"/>
        <v/>
      </c>
      <c r="J194" s="230" t="str">
        <f>IFERROR(IF($E194="","",VLOOKUP($E194,'Data Mercado'!$A$7:$F$24,3,0)),"ND")</f>
      </c>
      <c r="K194" s="226" t="str">
        <f t="shared" si="22"/>
        <v/>
      </c>
      <c r="L194" s="225" t="str">
        <f t="shared" si="23"/>
        <v/>
      </c>
      <c r="M194" s="230" t="str">
        <f>IFERROR(IF($E194="","",VLOOKUP($E194,'Data Mercado'!$A$7:$F$24,4,0)),"ND")</f>
      </c>
      <c r="N194" s="226" t="str">
        <f t="shared" si="24"/>
        <v/>
      </c>
      <c r="O194" s="225" t="str">
        <f t="shared" si="25"/>
        <v/>
      </c>
      <c r="P194" s="230" t="str">
        <f>IFERROR(IF($E194="","",VLOOKUP($E194,'Data Mercado'!$A$7:$F$24,5,0)),"ND")</f>
      </c>
      <c r="Q194" s="226" t="str">
        <f t="shared" si="26"/>
        <v/>
      </c>
      <c r="R194" s="225" t="str">
        <f t="shared" si="27"/>
        <v/>
      </c>
      <c r="S194" s="230" t="str">
        <f>IFERROR(IF($E194="","",VLOOKUP($E194,'Data Mercado'!$A$7:$F$24,6,0)),"ND")</f>
      </c>
      <c r="T194" s="226" t="str">
        <f t="shared" si="28"/>
        <v/>
      </c>
      <c r="U194" s="225" t="str">
        <f t="shared" si="29"/>
        <v/>
      </c>
    </row>
    <row r="195" spans="1:21" s="227" customFormat="1" ht="19" customHeight="1">
      <c r="A195" s="231"/>
      <c r="B195" s="232"/>
      <c r="C195" s="183"/>
      <c r="D195" s="183"/>
      <c r="E195" s="183"/>
      <c r="F195" s="229"/>
      <c r="G195" s="230" t="str">
        <f>IFERROR(IF($E195="","",VLOOKUP($E195,'Data Mercado'!$A$7:$F$24,2,0)),"ND")</f>
      </c>
      <c r="H195" s="226" t="str">
        <f t="shared" si="20"/>
        <v/>
      </c>
      <c r="I195" s="225" t="str">
        <f t="shared" si="21"/>
        <v/>
      </c>
      <c r="J195" s="230" t="str">
        <f>IFERROR(IF($E195="","",VLOOKUP($E195,'Data Mercado'!$A$7:$F$24,3,0)),"ND")</f>
      </c>
      <c r="K195" s="226" t="str">
        <f t="shared" si="22"/>
        <v/>
      </c>
      <c r="L195" s="225" t="str">
        <f t="shared" si="23"/>
        <v/>
      </c>
      <c r="M195" s="230" t="str">
        <f>IFERROR(IF($E195="","",VLOOKUP($E195,'Data Mercado'!$A$7:$F$24,4,0)),"ND")</f>
      </c>
      <c r="N195" s="226" t="str">
        <f t="shared" si="24"/>
        <v/>
      </c>
      <c r="O195" s="225" t="str">
        <f t="shared" si="25"/>
        <v/>
      </c>
      <c r="P195" s="230" t="str">
        <f>IFERROR(IF($E195="","",VLOOKUP($E195,'Data Mercado'!$A$7:$F$24,5,0)),"ND")</f>
      </c>
      <c r="Q195" s="226" t="str">
        <f t="shared" si="26"/>
        <v/>
      </c>
      <c r="R195" s="225" t="str">
        <f t="shared" si="27"/>
        <v/>
      </c>
      <c r="S195" s="230" t="str">
        <f>IFERROR(IF($E195="","",VLOOKUP($E195,'Data Mercado'!$A$7:$F$24,6,0)),"ND")</f>
      </c>
      <c r="T195" s="226" t="str">
        <f t="shared" si="28"/>
        <v/>
      </c>
      <c r="U195" s="225" t="str">
        <f t="shared" si="29"/>
        <v/>
      </c>
    </row>
    <row r="196" spans="1:21" s="227" customFormat="1" ht="19" customHeight="1">
      <c r="A196" s="231"/>
      <c r="B196" s="232"/>
      <c r="C196" s="183"/>
      <c r="D196" s="183"/>
      <c r="E196" s="183"/>
      <c r="F196" s="229"/>
      <c r="G196" s="230" t="str">
        <f>IFERROR(IF($E196="","",VLOOKUP($E196,'Data Mercado'!$A$7:$F$24,2,0)),"ND")</f>
      </c>
      <c r="H196" s="226" t="str">
        <f t="shared" si="20"/>
        <v/>
      </c>
      <c r="I196" s="225" t="str">
        <f t="shared" si="21"/>
        <v/>
      </c>
      <c r="J196" s="230" t="str">
        <f>IFERROR(IF($E196="","",VLOOKUP($E196,'Data Mercado'!$A$7:$F$24,3,0)),"ND")</f>
      </c>
      <c r="K196" s="226" t="str">
        <f t="shared" si="22"/>
        <v/>
      </c>
      <c r="L196" s="225" t="str">
        <f t="shared" si="23"/>
        <v/>
      </c>
      <c r="M196" s="230" t="str">
        <f>IFERROR(IF($E196="","",VLOOKUP($E196,'Data Mercado'!$A$7:$F$24,4,0)),"ND")</f>
      </c>
      <c r="N196" s="226" t="str">
        <f t="shared" si="24"/>
        <v/>
      </c>
      <c r="O196" s="225" t="str">
        <f t="shared" si="25"/>
        <v/>
      </c>
      <c r="P196" s="230" t="str">
        <f>IFERROR(IF($E196="","",VLOOKUP($E196,'Data Mercado'!$A$7:$F$24,5,0)),"ND")</f>
      </c>
      <c r="Q196" s="226" t="str">
        <f t="shared" si="26"/>
        <v/>
      </c>
      <c r="R196" s="225" t="str">
        <f t="shared" si="27"/>
        <v/>
      </c>
      <c r="S196" s="230" t="str">
        <f>IFERROR(IF($E196="","",VLOOKUP($E196,'Data Mercado'!$A$7:$F$24,6,0)),"ND")</f>
      </c>
      <c r="T196" s="226" t="str">
        <f t="shared" si="28"/>
        <v/>
      </c>
      <c r="U196" s="225" t="str">
        <f t="shared" si="29"/>
        <v/>
      </c>
    </row>
    <row r="197" spans="1:21" s="227" customFormat="1" ht="19" customHeight="1">
      <c r="A197" s="231"/>
      <c r="B197" s="232"/>
      <c r="C197" s="183"/>
      <c r="D197" s="183"/>
      <c r="E197" s="183"/>
      <c r="F197" s="229"/>
      <c r="G197" s="230" t="str">
        <f>IFERROR(IF($E197="","",VLOOKUP($E197,'Data Mercado'!$A$7:$F$24,2,0)),"ND")</f>
      </c>
      <c r="H197" s="226" t="str">
        <f t="shared" si="20"/>
        <v/>
      </c>
      <c r="I197" s="225" t="str">
        <f t="shared" si="21"/>
        <v/>
      </c>
      <c r="J197" s="230" t="str">
        <f>IFERROR(IF($E197="","",VLOOKUP($E197,'Data Mercado'!$A$7:$F$24,3,0)),"ND")</f>
      </c>
      <c r="K197" s="226" t="str">
        <f t="shared" si="22"/>
        <v/>
      </c>
      <c r="L197" s="225" t="str">
        <f t="shared" si="23"/>
        <v/>
      </c>
      <c r="M197" s="230" t="str">
        <f>IFERROR(IF($E197="","",VLOOKUP($E197,'Data Mercado'!$A$7:$F$24,4,0)),"ND")</f>
      </c>
      <c r="N197" s="226" t="str">
        <f t="shared" si="24"/>
        <v/>
      </c>
      <c r="O197" s="225" t="str">
        <f t="shared" si="25"/>
        <v/>
      </c>
      <c r="P197" s="230" t="str">
        <f>IFERROR(IF($E197="","",VLOOKUP($E197,'Data Mercado'!$A$7:$F$24,5,0)),"ND")</f>
      </c>
      <c r="Q197" s="226" t="str">
        <f t="shared" si="26"/>
        <v/>
      </c>
      <c r="R197" s="225" t="str">
        <f t="shared" si="27"/>
        <v/>
      </c>
      <c r="S197" s="230" t="str">
        <f>IFERROR(IF($E197="","",VLOOKUP($E197,'Data Mercado'!$A$7:$F$24,6,0)),"ND")</f>
      </c>
      <c r="T197" s="226" t="str">
        <f t="shared" si="28"/>
        <v/>
      </c>
      <c r="U197" s="225" t="str">
        <f t="shared" si="29"/>
        <v/>
      </c>
    </row>
    <row r="198" spans="1:21" s="227" customFormat="1" ht="19" customHeight="1">
      <c r="A198" s="231"/>
      <c r="B198" s="232"/>
      <c r="C198" s="183"/>
      <c r="D198" s="183"/>
      <c r="E198" s="183"/>
      <c r="F198" s="229"/>
      <c r="G198" s="230" t="str">
        <f>IFERROR(IF($E198="","",VLOOKUP($E198,'Data Mercado'!$A$7:$F$24,2,0)),"ND")</f>
      </c>
      <c r="H198" s="226" t="str">
        <f t="shared" si="20"/>
        <v/>
      </c>
      <c r="I198" s="225" t="str">
        <f t="shared" si="21"/>
        <v/>
      </c>
      <c r="J198" s="230" t="str">
        <f>IFERROR(IF($E198="","",VLOOKUP($E198,'Data Mercado'!$A$7:$F$24,3,0)),"ND")</f>
      </c>
      <c r="K198" s="226" t="str">
        <f t="shared" si="22"/>
        <v/>
      </c>
      <c r="L198" s="225" t="str">
        <f t="shared" si="23"/>
        <v/>
      </c>
      <c r="M198" s="230" t="str">
        <f>IFERROR(IF($E198="","",VLOOKUP($E198,'Data Mercado'!$A$7:$F$24,4,0)),"ND")</f>
      </c>
      <c r="N198" s="226" t="str">
        <f t="shared" si="24"/>
        <v/>
      </c>
      <c r="O198" s="225" t="str">
        <f t="shared" si="25"/>
        <v/>
      </c>
      <c r="P198" s="230" t="str">
        <f>IFERROR(IF($E198="","",VLOOKUP($E198,'Data Mercado'!$A$7:$F$24,5,0)),"ND")</f>
      </c>
      <c r="Q198" s="226" t="str">
        <f t="shared" si="26"/>
        <v/>
      </c>
      <c r="R198" s="225" t="str">
        <f t="shared" si="27"/>
        <v/>
      </c>
      <c r="S198" s="230" t="str">
        <f>IFERROR(IF($E198="","",VLOOKUP($E198,'Data Mercado'!$A$7:$F$24,6,0)),"ND")</f>
      </c>
      <c r="T198" s="226" t="str">
        <f t="shared" si="28"/>
        <v/>
      </c>
      <c r="U198" s="225" t="str">
        <f t="shared" si="29"/>
        <v/>
      </c>
    </row>
    <row r="199" spans="1:21" s="227" customFormat="1" ht="19" customHeight="1">
      <c r="A199" s="231"/>
      <c r="B199" s="232"/>
      <c r="C199" s="183"/>
      <c r="D199" s="183"/>
      <c r="E199" s="183"/>
      <c r="F199" s="229"/>
      <c r="G199" s="230" t="str">
        <f>IFERROR(IF($E199="","",VLOOKUP($E199,'Data Mercado'!$A$7:$F$24,2,0)),"ND")</f>
      </c>
      <c r="H199" s="226" t="str">
        <f t="shared" si="20"/>
        <v/>
      </c>
      <c r="I199" s="225" t="str">
        <f t="shared" si="21"/>
        <v/>
      </c>
      <c r="J199" s="230" t="str">
        <f>IFERROR(IF($E199="","",VLOOKUP($E199,'Data Mercado'!$A$7:$F$24,3,0)),"ND")</f>
      </c>
      <c r="K199" s="226" t="str">
        <f t="shared" si="22"/>
        <v/>
      </c>
      <c r="L199" s="225" t="str">
        <f t="shared" si="23"/>
        <v/>
      </c>
      <c r="M199" s="230" t="str">
        <f>IFERROR(IF($E199="","",VLOOKUP($E199,'Data Mercado'!$A$7:$F$24,4,0)),"ND")</f>
      </c>
      <c r="N199" s="226" t="str">
        <f t="shared" si="24"/>
        <v/>
      </c>
      <c r="O199" s="225" t="str">
        <f t="shared" si="25"/>
        <v/>
      </c>
      <c r="P199" s="230" t="str">
        <f>IFERROR(IF($E199="","",VLOOKUP($E199,'Data Mercado'!$A$7:$F$24,5,0)),"ND")</f>
      </c>
      <c r="Q199" s="226" t="str">
        <f t="shared" si="26"/>
        <v/>
      </c>
      <c r="R199" s="225" t="str">
        <f t="shared" si="27"/>
        <v/>
      </c>
      <c r="S199" s="230" t="str">
        <f>IFERROR(IF($E199="","",VLOOKUP($E199,'Data Mercado'!$A$7:$F$24,6,0)),"ND")</f>
      </c>
      <c r="T199" s="226" t="str">
        <f t="shared" si="28"/>
        <v/>
      </c>
      <c r="U199" s="225" t="str">
        <f t="shared" si="29"/>
        <v/>
      </c>
    </row>
    <row r="200" spans="1:21" s="227" customFormat="1" ht="19" customHeight="1">
      <c r="A200" s="231"/>
      <c r="B200" s="232"/>
      <c r="C200" s="183"/>
      <c r="D200" s="183"/>
      <c r="E200" s="183"/>
      <c r="F200" s="229"/>
      <c r="G200" s="230" t="str">
        <f>IFERROR(IF($E200="","",VLOOKUP($E200,'Data Mercado'!$A$7:$F$24,2,0)),"ND")</f>
      </c>
      <c r="H200" s="226" t="str">
        <f t="shared" si="20"/>
        <v/>
      </c>
      <c r="I200" s="225" t="str">
        <f t="shared" si="21"/>
        <v/>
      </c>
      <c r="J200" s="230" t="str">
        <f>IFERROR(IF($E200="","",VLOOKUP($E200,'Data Mercado'!$A$7:$F$24,3,0)),"ND")</f>
      </c>
      <c r="K200" s="226" t="str">
        <f t="shared" si="22"/>
        <v/>
      </c>
      <c r="L200" s="225" t="str">
        <f t="shared" si="23"/>
        <v/>
      </c>
      <c r="M200" s="230" t="str">
        <f>IFERROR(IF($E200="","",VLOOKUP($E200,'Data Mercado'!$A$7:$F$24,4,0)),"ND")</f>
      </c>
      <c r="N200" s="226" t="str">
        <f t="shared" si="24"/>
        <v/>
      </c>
      <c r="O200" s="225" t="str">
        <f t="shared" si="25"/>
        <v/>
      </c>
      <c r="P200" s="230" t="str">
        <f>IFERROR(IF($E200="","",VLOOKUP($E200,'Data Mercado'!$A$7:$F$24,5,0)),"ND")</f>
      </c>
      <c r="Q200" s="226" t="str">
        <f t="shared" si="26"/>
        <v/>
      </c>
      <c r="R200" s="225" t="str">
        <f t="shared" si="27"/>
        <v/>
      </c>
      <c r="S200" s="230" t="str">
        <f>IFERROR(IF($E200="","",VLOOKUP($E200,'Data Mercado'!$A$7:$F$24,6,0)),"ND")</f>
      </c>
      <c r="T200" s="226" t="str">
        <f t="shared" si="28"/>
        <v/>
      </c>
      <c r="U200" s="225" t="str">
        <f t="shared" si="29"/>
        <v/>
      </c>
    </row>
    <row r="201" spans="1:21" s="227" customFormat="1" ht="19" customHeight="1">
      <c r="A201" s="231"/>
      <c r="B201" s="232"/>
      <c r="C201" s="183"/>
      <c r="D201" s="183"/>
      <c r="E201" s="183"/>
      <c r="F201" s="229"/>
      <c r="G201" s="230" t="str">
        <f>IFERROR(IF($E201="","",VLOOKUP($E201,'Data Mercado'!$A$7:$F$24,2,0)),"ND")</f>
      </c>
      <c r="H201" s="226" t="str">
        <f t="shared" si="20"/>
        <v/>
      </c>
      <c r="I201" s="225" t="str">
        <f t="shared" si="21"/>
        <v/>
      </c>
      <c r="J201" s="230" t="str">
        <f>IFERROR(IF($E201="","",VLOOKUP($E201,'Data Mercado'!$A$7:$F$24,3,0)),"ND")</f>
      </c>
      <c r="K201" s="226" t="str">
        <f t="shared" si="22"/>
        <v/>
      </c>
      <c r="L201" s="225" t="str">
        <f t="shared" si="23"/>
        <v/>
      </c>
      <c r="M201" s="230" t="str">
        <f>IFERROR(IF($E201="","",VLOOKUP($E201,'Data Mercado'!$A$7:$F$24,4,0)),"ND")</f>
      </c>
      <c r="N201" s="226" t="str">
        <f t="shared" si="24"/>
        <v/>
      </c>
      <c r="O201" s="225" t="str">
        <f t="shared" si="25"/>
        <v/>
      </c>
      <c r="P201" s="230" t="str">
        <f>IFERROR(IF($E201="","",VLOOKUP($E201,'Data Mercado'!$A$7:$F$24,5,0)),"ND")</f>
      </c>
      <c r="Q201" s="226" t="str">
        <f t="shared" si="26"/>
        <v/>
      </c>
      <c r="R201" s="225" t="str">
        <f t="shared" si="27"/>
        <v/>
      </c>
      <c r="S201" s="230" t="str">
        <f>IFERROR(IF($E201="","",VLOOKUP($E201,'Data Mercado'!$A$7:$F$24,6,0)),"ND")</f>
      </c>
      <c r="T201" s="226" t="str">
        <f t="shared" si="28"/>
        <v/>
      </c>
      <c r="U201" s="225" t="str">
        <f t="shared" si="29"/>
        <v/>
      </c>
    </row>
    <row r="202" spans="1:21" s="227" customFormat="1" ht="19" customHeight="1">
      <c r="A202" s="231"/>
      <c r="B202" s="232"/>
      <c r="C202" s="183"/>
      <c r="D202" s="183"/>
      <c r="E202" s="183"/>
      <c r="F202" s="229"/>
      <c r="G202" s="230" t="str">
        <f>IFERROR(IF($E202="","",VLOOKUP($E202,'Data Mercado'!$A$7:$F$24,2,0)),"ND")</f>
      </c>
      <c r="H202" s="226" t="str">
        <f t="shared" si="20"/>
        <v/>
      </c>
      <c r="I202" s="225" t="str">
        <f t="shared" si="21"/>
        <v/>
      </c>
      <c r="J202" s="230" t="str">
        <f>IFERROR(IF($E202="","",VLOOKUP($E202,'Data Mercado'!$A$7:$F$24,3,0)),"ND")</f>
      </c>
      <c r="K202" s="226" t="str">
        <f t="shared" si="22"/>
        <v/>
      </c>
      <c r="L202" s="225" t="str">
        <f t="shared" si="23"/>
        <v/>
      </c>
      <c r="M202" s="230" t="str">
        <f>IFERROR(IF($E202="","",VLOOKUP($E202,'Data Mercado'!$A$7:$F$24,4,0)),"ND")</f>
      </c>
      <c r="N202" s="226" t="str">
        <f t="shared" si="24"/>
        <v/>
      </c>
      <c r="O202" s="225" t="str">
        <f t="shared" si="25"/>
        <v/>
      </c>
      <c r="P202" s="230" t="str">
        <f>IFERROR(IF($E202="","",VLOOKUP($E202,'Data Mercado'!$A$7:$F$24,5,0)),"ND")</f>
      </c>
      <c r="Q202" s="226" t="str">
        <f t="shared" si="26"/>
        <v/>
      </c>
      <c r="R202" s="225" t="str">
        <f t="shared" si="27"/>
        <v/>
      </c>
      <c r="S202" s="230" t="str">
        <f>IFERROR(IF($E202="","",VLOOKUP($E202,'Data Mercado'!$A$7:$F$24,6,0)),"ND")</f>
      </c>
      <c r="T202" s="226" t="str">
        <f t="shared" si="28"/>
        <v/>
      </c>
      <c r="U202" s="225" t="str">
        <f t="shared" si="29"/>
        <v/>
      </c>
    </row>
    <row r="203" spans="1:21" s="227" customFormat="1" ht="19" customHeight="1">
      <c r="A203" s="231"/>
      <c r="B203" s="232"/>
      <c r="C203" s="183"/>
      <c r="D203" s="183"/>
      <c r="E203" s="183"/>
      <c r="F203" s="229"/>
      <c r="G203" s="230" t="str">
        <f>IFERROR(IF($E203="","",VLOOKUP($E203,'Data Mercado'!$A$7:$F$24,2,0)),"ND")</f>
      </c>
      <c r="H203" s="226" t="str">
        <f t="shared" si="20"/>
        <v/>
      </c>
      <c r="I203" s="225" t="str">
        <f t="shared" si="21"/>
        <v/>
      </c>
      <c r="J203" s="230" t="str">
        <f>IFERROR(IF($E203="","",VLOOKUP($E203,'Data Mercado'!$A$7:$F$24,3,0)),"ND")</f>
      </c>
      <c r="K203" s="226" t="str">
        <f t="shared" si="22"/>
        <v/>
      </c>
      <c r="L203" s="225" t="str">
        <f t="shared" si="23"/>
        <v/>
      </c>
      <c r="M203" s="230" t="str">
        <f>IFERROR(IF($E203="","",VLOOKUP($E203,'Data Mercado'!$A$7:$F$24,4,0)),"ND")</f>
      </c>
      <c r="N203" s="226" t="str">
        <f t="shared" si="24"/>
        <v/>
      </c>
      <c r="O203" s="225" t="str">
        <f t="shared" si="25"/>
        <v/>
      </c>
      <c r="P203" s="230" t="str">
        <f>IFERROR(IF($E203="","",VLOOKUP($E203,'Data Mercado'!$A$7:$F$24,5,0)),"ND")</f>
      </c>
      <c r="Q203" s="226" t="str">
        <f t="shared" si="26"/>
        <v/>
      </c>
      <c r="R203" s="225" t="str">
        <f t="shared" si="27"/>
        <v/>
      </c>
      <c r="S203" s="230" t="str">
        <f>IFERROR(IF($E203="","",VLOOKUP($E203,'Data Mercado'!$A$7:$F$24,6,0)),"ND")</f>
      </c>
      <c r="T203" s="226" t="str">
        <f t="shared" si="28"/>
        <v/>
      </c>
      <c r="U203" s="225" t="str">
        <f t="shared" si="29"/>
        <v/>
      </c>
    </row>
    <row r="204" spans="1:21" s="227" customFormat="1" ht="19" customHeight="1">
      <c r="A204" s="231"/>
      <c r="B204" s="232"/>
      <c r="C204" s="183"/>
      <c r="D204" s="183"/>
      <c r="E204" s="183"/>
      <c r="F204" s="229"/>
      <c r="G204" s="230" t="str">
        <f>IFERROR(IF($E204="","",VLOOKUP($E204,'Data Mercado'!$A$7:$F$24,2,0)),"ND")</f>
      </c>
      <c r="H204" s="226" t="str">
        <f>IFERROR(IF($E204="","",IF($G204&gt;$F204,($F204/$G204)-1,"")),"")</f>
      </c>
      <c r="I204" s="225" t="str">
        <f t="shared" ref="I204:I267" si="31">IF(AND($F204&lt;&gt;"",$G204&lt;&gt;""),IF($H204="","",$G204-$F204),"")</f>
        <v/>
      </c>
      <c r="J204" s="230" t="str">
        <f>IFERROR(IF($E204="","",VLOOKUP($E204,'Data Mercado'!$A$7:$F$24,3,0)),"ND")</f>
      </c>
      <c r="K204" s="226" t="str">
        <f>IFERROR(IF($E204="","",IF($J204&gt;$F204,($F204/$J204)-1,"")),"")</f>
      </c>
      <c r="L204" s="225" t="str">
        <f t="shared" ref="L204:L267" si="33">IF(AND($F204&lt;&gt;"",$J204&lt;&gt;""),IF($K204="","",$J204-$F204),"")</f>
        <v/>
      </c>
      <c r="M204" s="230" t="str">
        <f>IFERROR(IF($E204="","",VLOOKUP($E204,'Data Mercado'!$A$7:$F$24,4,0)),"ND")</f>
      </c>
      <c r="N204" s="226" t="str">
        <f>IFERROR(IF($E204="","",IF($M204&gt;$F204,($F204/$M204)-1,"")),"")</f>
      </c>
      <c r="O204" s="225" t="str">
        <f t="shared" ref="O204:O267" si="35">IF(AND($F204&lt;&gt;"",$M204&lt;&gt;""),IF($N204="","",$M204-$F204),"")</f>
        <v/>
      </c>
      <c r="P204" s="230" t="str">
        <f>IFERROR(IF($E204="","",VLOOKUP($E204,'Data Mercado'!$A$7:$F$24,5,0)),"ND")</f>
      </c>
      <c r="Q204" s="226" t="str">
        <f>IFERROR(IF($E204="","",IF($P204&gt;$F204,($F204/$P204)-1,"")),"")</f>
      </c>
      <c r="R204" s="225" t="str">
        <f t="shared" ref="R204:R267" si="37">IF(AND($F204&lt;&gt;"",$P204&lt;&gt;""),IF($Q204="","",$P204-$F204),"")</f>
        <v/>
      </c>
      <c r="S204" s="230" t="str">
        <f>IFERROR(IF($E204="","",VLOOKUP($E204,'Data Mercado'!$A$7:$F$24,6,0)),"ND")</f>
      </c>
      <c r="T204" s="226" t="str">
        <f>IFERROR(IF($E204="","",IF($S204&gt;$F204,($F204/$S204)-1,"")),"")</f>
      </c>
      <c r="U204" s="225" t="str">
        <f t="shared" ref="U204:U267" si="39">IF(AND($F204&lt;&gt;"",$S204&lt;&gt;""),IF($T204="","",$S204-$F204),"")</f>
        <v/>
      </c>
    </row>
    <row r="205" spans="1:21" s="227" customFormat="1" ht="19" customHeight="1">
      <c r="A205" s="231"/>
      <c r="B205" s="232"/>
      <c r="C205" s="183"/>
      <c r="D205" s="183"/>
      <c r="E205" s="183"/>
      <c r="F205" s="229"/>
      <c r="G205" s="230" t="str">
        <f>IFERROR(IF($E205="","",VLOOKUP($E205,'Data Mercado'!$A$7:$F$24,2,0)),"ND")</f>
      </c>
      <c r="H205" s="226" t="str">
        <f t="shared" si="30"/>
        <v/>
      </c>
      <c r="I205" s="225" t="str">
        <f t="shared" si="31"/>
        <v/>
      </c>
      <c r="J205" s="230" t="str">
        <f>IFERROR(IF($E205="","",VLOOKUP($E205,'Data Mercado'!$A$7:$F$24,3,0)),"ND")</f>
      </c>
      <c r="K205" s="226" t="str">
        <f t="shared" si="32"/>
        <v/>
      </c>
      <c r="L205" s="225" t="str">
        <f t="shared" si="33"/>
        <v/>
      </c>
      <c r="M205" s="230" t="str">
        <f>IFERROR(IF($E205="","",VLOOKUP($E205,'Data Mercado'!$A$7:$F$24,4,0)),"ND")</f>
      </c>
      <c r="N205" s="226" t="str">
        <f t="shared" si="34"/>
        <v/>
      </c>
      <c r="O205" s="225" t="str">
        <f t="shared" si="35"/>
        <v/>
      </c>
      <c r="P205" s="230" t="str">
        <f>IFERROR(IF($E205="","",VLOOKUP($E205,'Data Mercado'!$A$7:$F$24,5,0)),"ND")</f>
      </c>
      <c r="Q205" s="226" t="str">
        <f t="shared" si="36"/>
        <v/>
      </c>
      <c r="R205" s="225" t="str">
        <f t="shared" si="37"/>
        <v/>
      </c>
      <c r="S205" s="230" t="str">
        <f>IFERROR(IF($E205="","",VLOOKUP($E205,'Data Mercado'!$A$7:$F$24,6,0)),"ND")</f>
      </c>
      <c r="T205" s="226" t="str">
        <f t="shared" si="38"/>
        <v/>
      </c>
      <c r="U205" s="225" t="str">
        <f t="shared" si="39"/>
        <v/>
      </c>
    </row>
    <row r="206" spans="1:21" s="227" customFormat="1" ht="19" customHeight="1">
      <c r="A206" s="231"/>
      <c r="B206" s="232"/>
      <c r="C206" s="183"/>
      <c r="D206" s="183"/>
      <c r="E206" s="183"/>
      <c r="F206" s="229"/>
      <c r="G206" s="230" t="str">
        <f>IFERROR(IF($E206="","",VLOOKUP($E206,'Data Mercado'!$A$7:$F$24,2,0)),"ND")</f>
      </c>
      <c r="H206" s="226" t="str">
        <f t="shared" si="30"/>
        <v/>
      </c>
      <c r="I206" s="225" t="str">
        <f t="shared" si="31"/>
        <v/>
      </c>
      <c r="J206" s="230" t="str">
        <f>IFERROR(IF($E206="","",VLOOKUP($E206,'Data Mercado'!$A$7:$F$24,3,0)),"ND")</f>
      </c>
      <c r="K206" s="226" t="str">
        <f t="shared" si="32"/>
        <v/>
      </c>
      <c r="L206" s="225" t="str">
        <f t="shared" si="33"/>
        <v/>
      </c>
      <c r="M206" s="230" t="str">
        <f>IFERROR(IF($E206="","",VLOOKUP($E206,'Data Mercado'!$A$7:$F$24,4,0)),"ND")</f>
      </c>
      <c r="N206" s="226" t="str">
        <f t="shared" si="34"/>
        <v/>
      </c>
      <c r="O206" s="225" t="str">
        <f t="shared" si="35"/>
        <v/>
      </c>
      <c r="P206" s="230" t="str">
        <f>IFERROR(IF($E206="","",VLOOKUP($E206,'Data Mercado'!$A$7:$F$24,5,0)),"ND")</f>
      </c>
      <c r="Q206" s="226" t="str">
        <f t="shared" si="36"/>
        <v/>
      </c>
      <c r="R206" s="225" t="str">
        <f t="shared" si="37"/>
        <v/>
      </c>
      <c r="S206" s="230" t="str">
        <f>IFERROR(IF($E206="","",VLOOKUP($E206,'Data Mercado'!$A$7:$F$24,6,0)),"ND")</f>
      </c>
      <c r="T206" s="226" t="str">
        <f t="shared" si="38"/>
        <v/>
      </c>
      <c r="U206" s="225" t="str">
        <f t="shared" si="39"/>
        <v/>
      </c>
    </row>
    <row r="207" spans="1:21" s="227" customFormat="1" ht="19" customHeight="1">
      <c r="A207" s="231"/>
      <c r="B207" s="232"/>
      <c r="C207" s="183"/>
      <c r="D207" s="183"/>
      <c r="E207" s="183"/>
      <c r="F207" s="229"/>
      <c r="G207" s="230" t="str">
        <f>IFERROR(IF($E207="","",VLOOKUP($E207,'Data Mercado'!$A$7:$F$24,2,0)),"ND")</f>
      </c>
      <c r="H207" s="226" t="str">
        <f t="shared" si="30"/>
        <v/>
      </c>
      <c r="I207" s="225" t="str">
        <f t="shared" si="31"/>
        <v/>
      </c>
      <c r="J207" s="230" t="str">
        <f>IFERROR(IF($E207="","",VLOOKUP($E207,'Data Mercado'!$A$7:$F$24,3,0)),"ND")</f>
      </c>
      <c r="K207" s="226" t="str">
        <f t="shared" si="32"/>
        <v/>
      </c>
      <c r="L207" s="225" t="str">
        <f t="shared" si="33"/>
        <v/>
      </c>
      <c r="M207" s="230" t="str">
        <f>IFERROR(IF($E207="","",VLOOKUP($E207,'Data Mercado'!$A$7:$F$24,4,0)),"ND")</f>
      </c>
      <c r="N207" s="226" t="str">
        <f t="shared" si="34"/>
        <v/>
      </c>
      <c r="O207" s="225" t="str">
        <f t="shared" si="35"/>
        <v/>
      </c>
      <c r="P207" s="230" t="str">
        <f>IFERROR(IF($E207="","",VLOOKUP($E207,'Data Mercado'!$A$7:$F$24,5,0)),"ND")</f>
      </c>
      <c r="Q207" s="226" t="str">
        <f t="shared" si="36"/>
        <v/>
      </c>
      <c r="R207" s="225" t="str">
        <f t="shared" si="37"/>
        <v/>
      </c>
      <c r="S207" s="230" t="str">
        <f>IFERROR(IF($E207="","",VLOOKUP($E207,'Data Mercado'!$A$7:$F$24,6,0)),"ND")</f>
      </c>
      <c r="T207" s="226" t="str">
        <f t="shared" si="38"/>
        <v/>
      </c>
      <c r="U207" s="225" t="str">
        <f t="shared" si="39"/>
        <v/>
      </c>
    </row>
    <row r="208" spans="1:21" s="227" customFormat="1" ht="19" customHeight="1">
      <c r="A208" s="231"/>
      <c r="B208" s="232"/>
      <c r="C208" s="183"/>
      <c r="D208" s="183"/>
      <c r="E208" s="183"/>
      <c r="F208" s="229"/>
      <c r="G208" s="230" t="str">
        <f>IFERROR(IF($E208="","",VLOOKUP($E208,'Data Mercado'!$A$7:$F$24,2,0)),"ND")</f>
      </c>
      <c r="H208" s="226" t="str">
        <f t="shared" si="30"/>
        <v/>
      </c>
      <c r="I208" s="225" t="str">
        <f t="shared" si="31"/>
        <v/>
      </c>
      <c r="J208" s="230" t="str">
        <f>IFERROR(IF($E208="","",VLOOKUP($E208,'Data Mercado'!$A$7:$F$24,3,0)),"ND")</f>
      </c>
      <c r="K208" s="226" t="str">
        <f t="shared" si="32"/>
        <v/>
      </c>
      <c r="L208" s="225" t="str">
        <f t="shared" si="33"/>
        <v/>
      </c>
      <c r="M208" s="230" t="str">
        <f>IFERROR(IF($E208="","",VLOOKUP($E208,'Data Mercado'!$A$7:$F$24,4,0)),"ND")</f>
      </c>
      <c r="N208" s="226" t="str">
        <f t="shared" si="34"/>
        <v/>
      </c>
      <c r="O208" s="225" t="str">
        <f t="shared" si="35"/>
        <v/>
      </c>
      <c r="P208" s="230" t="str">
        <f>IFERROR(IF($E208="","",VLOOKUP($E208,'Data Mercado'!$A$7:$F$24,5,0)),"ND")</f>
      </c>
      <c r="Q208" s="226" t="str">
        <f t="shared" si="36"/>
        <v/>
      </c>
      <c r="R208" s="225" t="str">
        <f t="shared" si="37"/>
        <v/>
      </c>
      <c r="S208" s="230" t="str">
        <f>IFERROR(IF($E208="","",VLOOKUP($E208,'Data Mercado'!$A$7:$F$24,6,0)),"ND")</f>
      </c>
      <c r="T208" s="226" t="str">
        <f t="shared" si="38"/>
        <v/>
      </c>
      <c r="U208" s="225" t="str">
        <f t="shared" si="39"/>
        <v/>
      </c>
    </row>
    <row r="209" spans="1:21" s="227" customFormat="1" ht="19" customHeight="1">
      <c r="A209" s="231"/>
      <c r="B209" s="232"/>
      <c r="C209" s="183"/>
      <c r="D209" s="183"/>
      <c r="E209" s="183"/>
      <c r="F209" s="229"/>
      <c r="G209" s="230" t="str">
        <f>IFERROR(IF($E209="","",VLOOKUP($E209,'Data Mercado'!$A$7:$F$24,2,0)),"ND")</f>
      </c>
      <c r="H209" s="226" t="str">
        <f t="shared" si="30"/>
        <v/>
      </c>
      <c r="I209" s="225" t="str">
        <f t="shared" si="31"/>
        <v/>
      </c>
      <c r="J209" s="230" t="str">
        <f>IFERROR(IF($E209="","",VLOOKUP($E209,'Data Mercado'!$A$7:$F$24,3,0)),"ND")</f>
      </c>
      <c r="K209" s="226" t="str">
        <f t="shared" si="32"/>
        <v/>
      </c>
      <c r="L209" s="225" t="str">
        <f t="shared" si="33"/>
        <v/>
      </c>
      <c r="M209" s="230" t="str">
        <f>IFERROR(IF($E209="","",VLOOKUP($E209,'Data Mercado'!$A$7:$F$24,4,0)),"ND")</f>
      </c>
      <c r="N209" s="226" t="str">
        <f t="shared" si="34"/>
        <v/>
      </c>
      <c r="O209" s="225" t="str">
        <f t="shared" si="35"/>
        <v/>
      </c>
      <c r="P209" s="230" t="str">
        <f>IFERROR(IF($E209="","",VLOOKUP($E209,'Data Mercado'!$A$7:$F$24,5,0)),"ND")</f>
      </c>
      <c r="Q209" s="226" t="str">
        <f t="shared" si="36"/>
        <v/>
      </c>
      <c r="R209" s="225" t="str">
        <f t="shared" si="37"/>
        <v/>
      </c>
      <c r="S209" s="230" t="str">
        <f>IFERROR(IF($E209="","",VLOOKUP($E209,'Data Mercado'!$A$7:$F$24,6,0)),"ND")</f>
      </c>
      <c r="T209" s="226" t="str">
        <f t="shared" si="38"/>
        <v/>
      </c>
      <c r="U209" s="225" t="str">
        <f t="shared" si="39"/>
        <v/>
      </c>
    </row>
    <row r="210" spans="1:21" s="227" customFormat="1" ht="19" customHeight="1">
      <c r="A210" s="231"/>
      <c r="B210" s="232"/>
      <c r="C210" s="183"/>
      <c r="D210" s="183"/>
      <c r="E210" s="183"/>
      <c r="F210" s="229"/>
      <c r="G210" s="230" t="str">
        <f>IFERROR(IF($E210="","",VLOOKUP($E210,'Data Mercado'!$A$7:$F$24,2,0)),"ND")</f>
      </c>
      <c r="H210" s="226" t="str">
        <f t="shared" si="30"/>
        <v/>
      </c>
      <c r="I210" s="225" t="str">
        <f t="shared" si="31"/>
        <v/>
      </c>
      <c r="J210" s="230" t="str">
        <f>IFERROR(IF($E210="","",VLOOKUP($E210,'Data Mercado'!$A$7:$F$24,3,0)),"ND")</f>
      </c>
      <c r="K210" s="226" t="str">
        <f t="shared" si="32"/>
        <v/>
      </c>
      <c r="L210" s="225" t="str">
        <f t="shared" si="33"/>
        <v/>
      </c>
      <c r="M210" s="230" t="str">
        <f>IFERROR(IF($E210="","",VLOOKUP($E210,'Data Mercado'!$A$7:$F$24,4,0)),"ND")</f>
      </c>
      <c r="N210" s="226" t="str">
        <f t="shared" si="34"/>
        <v/>
      </c>
      <c r="O210" s="225" t="str">
        <f t="shared" si="35"/>
        <v/>
      </c>
      <c r="P210" s="230" t="str">
        <f>IFERROR(IF($E210="","",VLOOKUP($E210,'Data Mercado'!$A$7:$F$24,5,0)),"ND")</f>
      </c>
      <c r="Q210" s="226" t="str">
        <f t="shared" si="36"/>
        <v/>
      </c>
      <c r="R210" s="225" t="str">
        <f t="shared" si="37"/>
        <v/>
      </c>
      <c r="S210" s="230" t="str">
        <f>IFERROR(IF($E210="","",VLOOKUP($E210,'Data Mercado'!$A$7:$F$24,6,0)),"ND")</f>
      </c>
      <c r="T210" s="226" t="str">
        <f t="shared" si="38"/>
        <v/>
      </c>
      <c r="U210" s="225" t="str">
        <f t="shared" si="39"/>
        <v/>
      </c>
    </row>
    <row r="211" spans="1:21" s="227" customFormat="1" ht="19" customHeight="1">
      <c r="A211" s="231"/>
      <c r="B211" s="232"/>
      <c r="C211" s="183"/>
      <c r="D211" s="183"/>
      <c r="E211" s="183"/>
      <c r="F211" s="229"/>
      <c r="G211" s="230" t="str">
        <f>IFERROR(IF($E211="","",VLOOKUP($E211,'Data Mercado'!$A$7:$F$24,2,0)),"ND")</f>
      </c>
      <c r="H211" s="226" t="str">
        <f t="shared" si="30"/>
        <v/>
      </c>
      <c r="I211" s="225" t="str">
        <f t="shared" si="31"/>
        <v/>
      </c>
      <c r="J211" s="230" t="str">
        <f>IFERROR(IF($E211="","",VLOOKUP($E211,'Data Mercado'!$A$7:$F$24,3,0)),"ND")</f>
      </c>
      <c r="K211" s="226" t="str">
        <f t="shared" si="32"/>
        <v/>
      </c>
      <c r="L211" s="225" t="str">
        <f t="shared" si="33"/>
        <v/>
      </c>
      <c r="M211" s="230" t="str">
        <f>IFERROR(IF($E211="","",VLOOKUP($E211,'Data Mercado'!$A$7:$F$24,4,0)),"ND")</f>
      </c>
      <c r="N211" s="226" t="str">
        <f t="shared" si="34"/>
        <v/>
      </c>
      <c r="O211" s="225" t="str">
        <f t="shared" si="35"/>
        <v/>
      </c>
      <c r="P211" s="230" t="str">
        <f>IFERROR(IF($E211="","",VLOOKUP($E211,'Data Mercado'!$A$7:$F$24,5,0)),"ND")</f>
      </c>
      <c r="Q211" s="226" t="str">
        <f t="shared" si="36"/>
        <v/>
      </c>
      <c r="R211" s="225" t="str">
        <f t="shared" si="37"/>
        <v/>
      </c>
      <c r="S211" s="230" t="str">
        <f>IFERROR(IF($E211="","",VLOOKUP($E211,'Data Mercado'!$A$7:$F$24,6,0)),"ND")</f>
      </c>
      <c r="T211" s="226" t="str">
        <f t="shared" si="38"/>
        <v/>
      </c>
      <c r="U211" s="225" t="str">
        <f t="shared" si="39"/>
        <v/>
      </c>
    </row>
    <row r="212" spans="1:21" s="227" customFormat="1" ht="19" customHeight="1">
      <c r="A212" s="231"/>
      <c r="B212" s="232"/>
      <c r="C212" s="183"/>
      <c r="D212" s="183"/>
      <c r="E212" s="183"/>
      <c r="F212" s="229"/>
      <c r="G212" s="230" t="str">
        <f>IFERROR(IF($E212="","",VLOOKUP($E212,'Data Mercado'!$A$7:$F$24,2,0)),"ND")</f>
      </c>
      <c r="H212" s="226" t="str">
        <f t="shared" si="30"/>
        <v/>
      </c>
      <c r="I212" s="225" t="str">
        <f t="shared" si="31"/>
        <v/>
      </c>
      <c r="J212" s="230" t="str">
        <f>IFERROR(IF($E212="","",VLOOKUP($E212,'Data Mercado'!$A$7:$F$24,3,0)),"ND")</f>
      </c>
      <c r="K212" s="226" t="str">
        <f t="shared" si="32"/>
        <v/>
      </c>
      <c r="L212" s="225" t="str">
        <f t="shared" si="33"/>
        <v/>
      </c>
      <c r="M212" s="230" t="str">
        <f>IFERROR(IF($E212="","",VLOOKUP($E212,'Data Mercado'!$A$7:$F$24,4,0)),"ND")</f>
      </c>
      <c r="N212" s="226" t="str">
        <f t="shared" si="34"/>
        <v/>
      </c>
      <c r="O212" s="225" t="str">
        <f t="shared" si="35"/>
        <v/>
      </c>
      <c r="P212" s="230" t="str">
        <f>IFERROR(IF($E212="","",VLOOKUP($E212,'Data Mercado'!$A$7:$F$24,5,0)),"ND")</f>
      </c>
      <c r="Q212" s="226" t="str">
        <f t="shared" si="36"/>
        <v/>
      </c>
      <c r="R212" s="225" t="str">
        <f t="shared" si="37"/>
        <v/>
      </c>
      <c r="S212" s="230" t="str">
        <f>IFERROR(IF($E212="","",VLOOKUP($E212,'Data Mercado'!$A$7:$F$24,6,0)),"ND")</f>
      </c>
      <c r="T212" s="226" t="str">
        <f t="shared" si="38"/>
        <v/>
      </c>
      <c r="U212" s="225" t="str">
        <f t="shared" si="39"/>
        <v/>
      </c>
    </row>
    <row r="213" spans="1:21" s="227" customFormat="1" ht="19" customHeight="1">
      <c r="A213" s="231"/>
      <c r="B213" s="232"/>
      <c r="C213" s="183"/>
      <c r="D213" s="183"/>
      <c r="E213" s="183"/>
      <c r="F213" s="229"/>
      <c r="G213" s="230" t="str">
        <f>IFERROR(IF($E213="","",VLOOKUP($E213,'Data Mercado'!$A$7:$F$24,2,0)),"ND")</f>
      </c>
      <c r="H213" s="226" t="str">
        <f t="shared" si="30"/>
        <v/>
      </c>
      <c r="I213" s="225" t="str">
        <f t="shared" si="31"/>
        <v/>
      </c>
      <c r="J213" s="230" t="str">
        <f>IFERROR(IF($E213="","",VLOOKUP($E213,'Data Mercado'!$A$7:$F$24,3,0)),"ND")</f>
      </c>
      <c r="K213" s="226" t="str">
        <f t="shared" si="32"/>
        <v/>
      </c>
      <c r="L213" s="225" t="str">
        <f t="shared" si="33"/>
        <v/>
      </c>
      <c r="M213" s="230" t="str">
        <f>IFERROR(IF($E213="","",VLOOKUP($E213,'Data Mercado'!$A$7:$F$24,4,0)),"ND")</f>
      </c>
      <c r="N213" s="226" t="str">
        <f t="shared" si="34"/>
        <v/>
      </c>
      <c r="O213" s="225" t="str">
        <f t="shared" si="35"/>
        <v/>
      </c>
      <c r="P213" s="230" t="str">
        <f>IFERROR(IF($E213="","",VLOOKUP($E213,'Data Mercado'!$A$7:$F$24,5,0)),"ND")</f>
      </c>
      <c r="Q213" s="226" t="str">
        <f t="shared" si="36"/>
        <v/>
      </c>
      <c r="R213" s="225" t="str">
        <f t="shared" si="37"/>
        <v/>
      </c>
      <c r="S213" s="230" t="str">
        <f>IFERROR(IF($E213="","",VLOOKUP($E213,'Data Mercado'!$A$7:$F$24,6,0)),"ND")</f>
      </c>
      <c r="T213" s="226" t="str">
        <f t="shared" si="38"/>
        <v/>
      </c>
      <c r="U213" s="225" t="str">
        <f t="shared" si="39"/>
        <v/>
      </c>
    </row>
    <row r="214" spans="1:21" s="227" customFormat="1" ht="19" customHeight="1">
      <c r="A214" s="231"/>
      <c r="B214" s="232"/>
      <c r="C214" s="183"/>
      <c r="D214" s="183"/>
      <c r="E214" s="183"/>
      <c r="F214" s="229"/>
      <c r="G214" s="230" t="str">
        <f>IFERROR(IF($E214="","",VLOOKUP($E214,'Data Mercado'!$A$7:$F$24,2,0)),"ND")</f>
      </c>
      <c r="H214" s="226" t="str">
        <f t="shared" si="30"/>
        <v/>
      </c>
      <c r="I214" s="225" t="str">
        <f t="shared" si="31"/>
        <v/>
      </c>
      <c r="J214" s="230" t="str">
        <f>IFERROR(IF($E214="","",VLOOKUP($E214,'Data Mercado'!$A$7:$F$24,3,0)),"ND")</f>
      </c>
      <c r="K214" s="226" t="str">
        <f t="shared" si="32"/>
        <v/>
      </c>
      <c r="L214" s="225" t="str">
        <f t="shared" si="33"/>
        <v/>
      </c>
      <c r="M214" s="230" t="str">
        <f>IFERROR(IF($E214="","",VLOOKUP($E214,'Data Mercado'!$A$7:$F$24,4,0)),"ND")</f>
      </c>
      <c r="N214" s="226" t="str">
        <f t="shared" si="34"/>
        <v/>
      </c>
      <c r="O214" s="225" t="str">
        <f t="shared" si="35"/>
        <v/>
      </c>
      <c r="P214" s="230" t="str">
        <f>IFERROR(IF($E214="","",VLOOKUP($E214,'Data Mercado'!$A$7:$F$24,5,0)),"ND")</f>
      </c>
      <c r="Q214" s="226" t="str">
        <f t="shared" si="36"/>
        <v/>
      </c>
      <c r="R214" s="225" t="str">
        <f t="shared" si="37"/>
        <v/>
      </c>
      <c r="S214" s="230" t="str">
        <f>IFERROR(IF($E214="","",VLOOKUP($E214,'Data Mercado'!$A$7:$F$24,6,0)),"ND")</f>
      </c>
      <c r="T214" s="226" t="str">
        <f t="shared" si="38"/>
        <v/>
      </c>
      <c r="U214" s="225" t="str">
        <f t="shared" si="39"/>
        <v/>
      </c>
    </row>
    <row r="215" spans="1:21" s="227" customFormat="1" ht="19" customHeight="1">
      <c r="A215" s="231"/>
      <c r="B215" s="232"/>
      <c r="C215" s="183"/>
      <c r="D215" s="183"/>
      <c r="E215" s="183"/>
      <c r="F215" s="229"/>
      <c r="G215" s="230" t="str">
        <f>IFERROR(IF($E215="","",VLOOKUP($E215,'Data Mercado'!$A$7:$F$24,2,0)),"ND")</f>
      </c>
      <c r="H215" s="226" t="str">
        <f t="shared" si="30"/>
        <v/>
      </c>
      <c r="I215" s="225" t="str">
        <f t="shared" si="31"/>
        <v/>
      </c>
      <c r="J215" s="230" t="str">
        <f>IFERROR(IF($E215="","",VLOOKUP($E215,'Data Mercado'!$A$7:$F$24,3,0)),"ND")</f>
      </c>
      <c r="K215" s="226" t="str">
        <f t="shared" si="32"/>
        <v/>
      </c>
      <c r="L215" s="225" t="str">
        <f t="shared" si="33"/>
        <v/>
      </c>
      <c r="M215" s="230" t="str">
        <f>IFERROR(IF($E215="","",VLOOKUP($E215,'Data Mercado'!$A$7:$F$24,4,0)),"ND")</f>
      </c>
      <c r="N215" s="226" t="str">
        <f t="shared" si="34"/>
        <v/>
      </c>
      <c r="O215" s="225" t="str">
        <f t="shared" si="35"/>
        <v/>
      </c>
      <c r="P215" s="230" t="str">
        <f>IFERROR(IF($E215="","",VLOOKUP($E215,'Data Mercado'!$A$7:$F$24,5,0)),"ND")</f>
      </c>
      <c r="Q215" s="226" t="str">
        <f t="shared" si="36"/>
        <v/>
      </c>
      <c r="R215" s="225" t="str">
        <f t="shared" si="37"/>
        <v/>
      </c>
      <c r="S215" s="230" t="str">
        <f>IFERROR(IF($E215="","",VLOOKUP($E215,'Data Mercado'!$A$7:$F$24,6,0)),"ND")</f>
      </c>
      <c r="T215" s="226" t="str">
        <f t="shared" si="38"/>
        <v/>
      </c>
      <c r="U215" s="225" t="str">
        <f t="shared" si="39"/>
        <v/>
      </c>
    </row>
    <row r="216" spans="1:21" s="227" customFormat="1" ht="19" customHeight="1">
      <c r="A216" s="231"/>
      <c r="B216" s="232"/>
      <c r="C216" s="183"/>
      <c r="D216" s="183"/>
      <c r="E216" s="183"/>
      <c r="F216" s="229"/>
      <c r="G216" s="230" t="str">
        <f>IFERROR(IF($E216="","",VLOOKUP($E216,'Data Mercado'!$A$7:$F$24,2,0)),"ND")</f>
      </c>
      <c r="H216" s="226" t="str">
        <f t="shared" si="30"/>
        <v/>
      </c>
      <c r="I216" s="225" t="str">
        <f t="shared" si="31"/>
        <v/>
      </c>
      <c r="J216" s="230" t="str">
        <f>IFERROR(IF($E216="","",VLOOKUP($E216,'Data Mercado'!$A$7:$F$24,3,0)),"ND")</f>
      </c>
      <c r="K216" s="226" t="str">
        <f t="shared" si="32"/>
        <v/>
      </c>
      <c r="L216" s="225" t="str">
        <f t="shared" si="33"/>
        <v/>
      </c>
      <c r="M216" s="230" t="str">
        <f>IFERROR(IF($E216="","",VLOOKUP($E216,'Data Mercado'!$A$7:$F$24,4,0)),"ND")</f>
      </c>
      <c r="N216" s="226" t="str">
        <f t="shared" si="34"/>
        <v/>
      </c>
      <c r="O216" s="225" t="str">
        <f t="shared" si="35"/>
        <v/>
      </c>
      <c r="P216" s="230" t="str">
        <f>IFERROR(IF($E216="","",VLOOKUP($E216,'Data Mercado'!$A$7:$F$24,5,0)),"ND")</f>
      </c>
      <c r="Q216" s="226" t="str">
        <f t="shared" si="36"/>
        <v/>
      </c>
      <c r="R216" s="225" t="str">
        <f t="shared" si="37"/>
        <v/>
      </c>
      <c r="S216" s="230" t="str">
        <f>IFERROR(IF($E216="","",VLOOKUP($E216,'Data Mercado'!$A$7:$F$24,6,0)),"ND")</f>
      </c>
      <c r="T216" s="226" t="str">
        <f t="shared" si="38"/>
        <v/>
      </c>
      <c r="U216" s="225" t="str">
        <f t="shared" si="39"/>
        <v/>
      </c>
    </row>
    <row r="217" spans="1:21" s="227" customFormat="1" ht="19" customHeight="1">
      <c r="A217" s="231"/>
      <c r="B217" s="232"/>
      <c r="C217" s="183"/>
      <c r="D217" s="183"/>
      <c r="E217" s="183"/>
      <c r="F217" s="229"/>
      <c r="G217" s="230" t="str">
        <f>IFERROR(IF($E217="","",VLOOKUP($E217,'Data Mercado'!$A$7:$F$24,2,0)),"ND")</f>
      </c>
      <c r="H217" s="226" t="str">
        <f t="shared" si="30"/>
        <v/>
      </c>
      <c r="I217" s="225" t="str">
        <f t="shared" si="31"/>
        <v/>
      </c>
      <c r="J217" s="230" t="str">
        <f>IFERROR(IF($E217="","",VLOOKUP($E217,'Data Mercado'!$A$7:$F$24,3,0)),"ND")</f>
      </c>
      <c r="K217" s="226" t="str">
        <f t="shared" si="32"/>
        <v/>
      </c>
      <c r="L217" s="225" t="str">
        <f t="shared" si="33"/>
        <v/>
      </c>
      <c r="M217" s="230" t="str">
        <f>IFERROR(IF($E217="","",VLOOKUP($E217,'Data Mercado'!$A$7:$F$24,4,0)),"ND")</f>
      </c>
      <c r="N217" s="226" t="str">
        <f t="shared" si="34"/>
        <v/>
      </c>
      <c r="O217" s="225" t="str">
        <f t="shared" si="35"/>
        <v/>
      </c>
      <c r="P217" s="230" t="str">
        <f>IFERROR(IF($E217="","",VLOOKUP($E217,'Data Mercado'!$A$7:$F$24,5,0)),"ND")</f>
      </c>
      <c r="Q217" s="226" t="str">
        <f t="shared" si="36"/>
        <v/>
      </c>
      <c r="R217" s="225" t="str">
        <f t="shared" si="37"/>
        <v/>
      </c>
      <c r="S217" s="230" t="str">
        <f>IFERROR(IF($E217="","",VLOOKUP($E217,'Data Mercado'!$A$7:$F$24,6,0)),"ND")</f>
      </c>
      <c r="T217" s="226" t="str">
        <f t="shared" si="38"/>
        <v/>
      </c>
      <c r="U217" s="225" t="str">
        <f t="shared" si="39"/>
        <v/>
      </c>
    </row>
    <row r="218" spans="1:21" s="227" customFormat="1" ht="19" customHeight="1">
      <c r="A218" s="231"/>
      <c r="B218" s="232"/>
      <c r="C218" s="183"/>
      <c r="D218" s="183"/>
      <c r="E218" s="183"/>
      <c r="F218" s="229"/>
      <c r="G218" s="230" t="str">
        <f>IFERROR(IF($E218="","",VLOOKUP($E218,'Data Mercado'!$A$7:$F$24,2,0)),"ND")</f>
      </c>
      <c r="H218" s="226" t="str">
        <f t="shared" si="30"/>
        <v/>
      </c>
      <c r="I218" s="225" t="str">
        <f t="shared" si="31"/>
        <v/>
      </c>
      <c r="J218" s="230" t="str">
        <f>IFERROR(IF($E218="","",VLOOKUP($E218,'Data Mercado'!$A$7:$F$24,3,0)),"ND")</f>
      </c>
      <c r="K218" s="226" t="str">
        <f t="shared" si="32"/>
        <v/>
      </c>
      <c r="L218" s="225" t="str">
        <f t="shared" si="33"/>
        <v/>
      </c>
      <c r="M218" s="230" t="str">
        <f>IFERROR(IF($E218="","",VLOOKUP($E218,'Data Mercado'!$A$7:$F$24,4,0)),"ND")</f>
      </c>
      <c r="N218" s="226" t="str">
        <f t="shared" si="34"/>
        <v/>
      </c>
      <c r="O218" s="225" t="str">
        <f t="shared" si="35"/>
        <v/>
      </c>
      <c r="P218" s="230" t="str">
        <f>IFERROR(IF($E218="","",VLOOKUP($E218,'Data Mercado'!$A$7:$F$24,5,0)),"ND")</f>
      </c>
      <c r="Q218" s="226" t="str">
        <f t="shared" si="36"/>
        <v/>
      </c>
      <c r="R218" s="225" t="str">
        <f t="shared" si="37"/>
        <v/>
      </c>
      <c r="S218" s="230" t="str">
        <f>IFERROR(IF($E218="","",VLOOKUP($E218,'Data Mercado'!$A$7:$F$24,6,0)),"ND")</f>
      </c>
      <c r="T218" s="226" t="str">
        <f t="shared" si="38"/>
        <v/>
      </c>
      <c r="U218" s="225" t="str">
        <f t="shared" si="39"/>
        <v/>
      </c>
    </row>
    <row r="219" spans="1:21" s="227" customFormat="1" ht="19" customHeight="1">
      <c r="A219" s="231"/>
      <c r="B219" s="232"/>
      <c r="C219" s="183"/>
      <c r="D219" s="183"/>
      <c r="E219" s="183"/>
      <c r="F219" s="229"/>
      <c r="G219" s="230" t="str">
        <f>IFERROR(IF($E219="","",VLOOKUP($E219,'Data Mercado'!$A$7:$F$24,2,0)),"ND")</f>
      </c>
      <c r="H219" s="226" t="str">
        <f t="shared" si="30"/>
        <v/>
      </c>
      <c r="I219" s="225" t="str">
        <f t="shared" si="31"/>
        <v/>
      </c>
      <c r="J219" s="230" t="str">
        <f>IFERROR(IF($E219="","",VLOOKUP($E219,'Data Mercado'!$A$7:$F$24,3,0)),"ND")</f>
      </c>
      <c r="K219" s="226" t="str">
        <f t="shared" si="32"/>
        <v/>
      </c>
      <c r="L219" s="225" t="str">
        <f t="shared" si="33"/>
        <v/>
      </c>
      <c r="M219" s="230" t="str">
        <f>IFERROR(IF($E219="","",VLOOKUP($E219,'Data Mercado'!$A$7:$F$24,4,0)),"ND")</f>
      </c>
      <c r="N219" s="226" t="str">
        <f t="shared" si="34"/>
        <v/>
      </c>
      <c r="O219" s="225" t="str">
        <f t="shared" si="35"/>
        <v/>
      </c>
      <c r="P219" s="230" t="str">
        <f>IFERROR(IF($E219="","",VLOOKUP($E219,'Data Mercado'!$A$7:$F$24,5,0)),"ND")</f>
      </c>
      <c r="Q219" s="226" t="str">
        <f t="shared" si="36"/>
        <v/>
      </c>
      <c r="R219" s="225" t="str">
        <f t="shared" si="37"/>
        <v/>
      </c>
      <c r="S219" s="230" t="str">
        <f>IFERROR(IF($E219="","",VLOOKUP($E219,'Data Mercado'!$A$7:$F$24,6,0)),"ND")</f>
      </c>
      <c r="T219" s="226" t="str">
        <f t="shared" si="38"/>
        <v/>
      </c>
      <c r="U219" s="225" t="str">
        <f t="shared" si="39"/>
        <v/>
      </c>
    </row>
    <row r="220" spans="1:21" s="227" customFormat="1" ht="19" customHeight="1">
      <c r="A220" s="231"/>
      <c r="B220" s="232"/>
      <c r="C220" s="183"/>
      <c r="D220" s="183"/>
      <c r="E220" s="183"/>
      <c r="F220" s="229"/>
      <c r="G220" s="230" t="str">
        <f>IFERROR(IF($E220="","",VLOOKUP($E220,'Data Mercado'!$A$7:$F$24,2,0)),"ND")</f>
      </c>
      <c r="H220" s="226" t="str">
        <f t="shared" si="30"/>
        <v/>
      </c>
      <c r="I220" s="225" t="str">
        <f t="shared" si="31"/>
        <v/>
      </c>
      <c r="J220" s="230" t="str">
        <f>IFERROR(IF($E220="","",VLOOKUP($E220,'Data Mercado'!$A$7:$F$24,3,0)),"ND")</f>
      </c>
      <c r="K220" s="226" t="str">
        <f t="shared" si="32"/>
        <v/>
      </c>
      <c r="L220" s="225" t="str">
        <f t="shared" si="33"/>
        <v/>
      </c>
      <c r="M220" s="230" t="str">
        <f>IFERROR(IF($E220="","",VLOOKUP($E220,'Data Mercado'!$A$7:$F$24,4,0)),"ND")</f>
      </c>
      <c r="N220" s="226" t="str">
        <f t="shared" si="34"/>
        <v/>
      </c>
      <c r="O220" s="225" t="str">
        <f t="shared" si="35"/>
        <v/>
      </c>
      <c r="P220" s="230" t="str">
        <f>IFERROR(IF($E220="","",VLOOKUP($E220,'Data Mercado'!$A$7:$F$24,5,0)),"ND")</f>
      </c>
      <c r="Q220" s="226" t="str">
        <f t="shared" si="36"/>
        <v/>
      </c>
      <c r="R220" s="225" t="str">
        <f t="shared" si="37"/>
        <v/>
      </c>
      <c r="S220" s="230" t="str">
        <f>IFERROR(IF($E220="","",VLOOKUP($E220,'Data Mercado'!$A$7:$F$24,6,0)),"ND")</f>
      </c>
      <c r="T220" s="226" t="str">
        <f t="shared" si="38"/>
        <v/>
      </c>
      <c r="U220" s="225" t="str">
        <f t="shared" si="39"/>
        <v/>
      </c>
    </row>
    <row r="221" spans="1:21" s="227" customFormat="1" ht="19" customHeight="1">
      <c r="A221" s="231"/>
      <c r="B221" s="232"/>
      <c r="C221" s="183"/>
      <c r="D221" s="183"/>
      <c r="E221" s="183"/>
      <c r="F221" s="229"/>
      <c r="G221" s="230" t="str">
        <f>IFERROR(IF($E221="","",VLOOKUP($E221,'Data Mercado'!$A$7:$F$24,2,0)),"ND")</f>
      </c>
      <c r="H221" s="226" t="str">
        <f t="shared" si="30"/>
        <v/>
      </c>
      <c r="I221" s="225" t="str">
        <f t="shared" si="31"/>
        <v/>
      </c>
      <c r="J221" s="230" t="str">
        <f>IFERROR(IF($E221="","",VLOOKUP($E221,'Data Mercado'!$A$7:$F$24,3,0)),"ND")</f>
      </c>
      <c r="K221" s="226" t="str">
        <f t="shared" si="32"/>
        <v/>
      </c>
      <c r="L221" s="225" t="str">
        <f t="shared" si="33"/>
        <v/>
      </c>
      <c r="M221" s="230" t="str">
        <f>IFERROR(IF($E221="","",VLOOKUP($E221,'Data Mercado'!$A$7:$F$24,4,0)),"ND")</f>
      </c>
      <c r="N221" s="226" t="str">
        <f t="shared" si="34"/>
        <v/>
      </c>
      <c r="O221" s="225" t="str">
        <f t="shared" si="35"/>
        <v/>
      </c>
      <c r="P221" s="230" t="str">
        <f>IFERROR(IF($E221="","",VLOOKUP($E221,'Data Mercado'!$A$7:$F$24,5,0)),"ND")</f>
      </c>
      <c r="Q221" s="226" t="str">
        <f t="shared" si="36"/>
        <v/>
      </c>
      <c r="R221" s="225" t="str">
        <f t="shared" si="37"/>
        <v/>
      </c>
      <c r="S221" s="230" t="str">
        <f>IFERROR(IF($E221="","",VLOOKUP($E221,'Data Mercado'!$A$7:$F$24,6,0)),"ND")</f>
      </c>
      <c r="T221" s="226" t="str">
        <f t="shared" si="38"/>
        <v/>
      </c>
      <c r="U221" s="225" t="str">
        <f t="shared" si="39"/>
        <v/>
      </c>
    </row>
    <row r="222" spans="1:21" s="227" customFormat="1" ht="19" customHeight="1">
      <c r="A222" s="231"/>
      <c r="B222" s="232"/>
      <c r="C222" s="183"/>
      <c r="D222" s="183"/>
      <c r="E222" s="183"/>
      <c r="F222" s="229"/>
      <c r="G222" s="230" t="str">
        <f>IFERROR(IF($E222="","",VLOOKUP($E222,'Data Mercado'!$A$7:$F$24,2,0)),"ND")</f>
      </c>
      <c r="H222" s="226" t="str">
        <f t="shared" si="30"/>
        <v/>
      </c>
      <c r="I222" s="225" t="str">
        <f t="shared" si="31"/>
        <v/>
      </c>
      <c r="J222" s="230" t="str">
        <f>IFERROR(IF($E222="","",VLOOKUP($E222,'Data Mercado'!$A$7:$F$24,3,0)),"ND")</f>
      </c>
      <c r="K222" s="226" t="str">
        <f t="shared" si="32"/>
        <v/>
      </c>
      <c r="L222" s="225" t="str">
        <f t="shared" si="33"/>
        <v/>
      </c>
      <c r="M222" s="230" t="str">
        <f>IFERROR(IF($E222="","",VLOOKUP($E222,'Data Mercado'!$A$7:$F$24,4,0)),"ND")</f>
      </c>
      <c r="N222" s="226" t="str">
        <f t="shared" si="34"/>
        <v/>
      </c>
      <c r="O222" s="225" t="str">
        <f t="shared" si="35"/>
        <v/>
      </c>
      <c r="P222" s="230" t="str">
        <f>IFERROR(IF($E222="","",VLOOKUP($E222,'Data Mercado'!$A$7:$F$24,5,0)),"ND")</f>
      </c>
      <c r="Q222" s="226" t="str">
        <f t="shared" si="36"/>
        <v/>
      </c>
      <c r="R222" s="225" t="str">
        <f t="shared" si="37"/>
        <v/>
      </c>
      <c r="S222" s="230" t="str">
        <f>IFERROR(IF($E222="","",VLOOKUP($E222,'Data Mercado'!$A$7:$F$24,6,0)),"ND")</f>
      </c>
      <c r="T222" s="226" t="str">
        <f t="shared" si="38"/>
        <v/>
      </c>
      <c r="U222" s="225" t="str">
        <f t="shared" si="39"/>
        <v/>
      </c>
    </row>
    <row r="223" spans="1:21" s="227" customFormat="1" ht="19" customHeight="1">
      <c r="A223" s="231"/>
      <c r="B223" s="232"/>
      <c r="C223" s="183"/>
      <c r="D223" s="183"/>
      <c r="E223" s="183"/>
      <c r="F223" s="229"/>
      <c r="G223" s="230" t="str">
        <f>IFERROR(IF($E223="","",VLOOKUP($E223,'Data Mercado'!$A$7:$F$24,2,0)),"ND")</f>
      </c>
      <c r="H223" s="226" t="str">
        <f t="shared" si="30"/>
        <v/>
      </c>
      <c r="I223" s="225" t="str">
        <f t="shared" si="31"/>
        <v/>
      </c>
      <c r="J223" s="230" t="str">
        <f>IFERROR(IF($E223="","",VLOOKUP($E223,'Data Mercado'!$A$7:$F$24,3,0)),"ND")</f>
      </c>
      <c r="K223" s="226" t="str">
        <f t="shared" si="32"/>
        <v/>
      </c>
      <c r="L223" s="225" t="str">
        <f t="shared" si="33"/>
        <v/>
      </c>
      <c r="M223" s="230" t="str">
        <f>IFERROR(IF($E223="","",VLOOKUP($E223,'Data Mercado'!$A$7:$F$24,4,0)),"ND")</f>
      </c>
      <c r="N223" s="226" t="str">
        <f t="shared" si="34"/>
        <v/>
      </c>
      <c r="O223" s="225" t="str">
        <f t="shared" si="35"/>
        <v/>
      </c>
      <c r="P223" s="230" t="str">
        <f>IFERROR(IF($E223="","",VLOOKUP($E223,'Data Mercado'!$A$7:$F$24,5,0)),"ND")</f>
      </c>
      <c r="Q223" s="226" t="str">
        <f t="shared" si="36"/>
        <v/>
      </c>
      <c r="R223" s="225" t="str">
        <f t="shared" si="37"/>
        <v/>
      </c>
      <c r="S223" s="230" t="str">
        <f>IFERROR(IF($E223="","",VLOOKUP($E223,'Data Mercado'!$A$7:$F$24,6,0)),"ND")</f>
      </c>
      <c r="T223" s="226" t="str">
        <f t="shared" si="38"/>
        <v/>
      </c>
      <c r="U223" s="225" t="str">
        <f t="shared" si="39"/>
        <v/>
      </c>
    </row>
    <row r="224" spans="1:21" s="227" customFormat="1" ht="19" customHeight="1">
      <c r="A224" s="231"/>
      <c r="B224" s="232"/>
      <c r="C224" s="183"/>
      <c r="D224" s="183"/>
      <c r="E224" s="183"/>
      <c r="F224" s="229"/>
      <c r="G224" s="230" t="str">
        <f>IFERROR(IF($E224="","",VLOOKUP($E224,'Data Mercado'!$A$7:$F$24,2,0)),"ND")</f>
      </c>
      <c r="H224" s="226" t="str">
        <f t="shared" si="30"/>
        <v/>
      </c>
      <c r="I224" s="225" t="str">
        <f t="shared" si="31"/>
        <v/>
      </c>
      <c r="J224" s="230" t="str">
        <f>IFERROR(IF($E224="","",VLOOKUP($E224,'Data Mercado'!$A$7:$F$24,3,0)),"ND")</f>
      </c>
      <c r="K224" s="226" t="str">
        <f t="shared" si="32"/>
        <v/>
      </c>
      <c r="L224" s="225" t="str">
        <f t="shared" si="33"/>
        <v/>
      </c>
      <c r="M224" s="230" t="str">
        <f>IFERROR(IF($E224="","",VLOOKUP($E224,'Data Mercado'!$A$7:$F$24,4,0)),"ND")</f>
      </c>
      <c r="N224" s="226" t="str">
        <f t="shared" si="34"/>
        <v/>
      </c>
      <c r="O224" s="225" t="str">
        <f t="shared" si="35"/>
        <v/>
      </c>
      <c r="P224" s="230" t="str">
        <f>IFERROR(IF($E224="","",VLOOKUP($E224,'Data Mercado'!$A$7:$F$24,5,0)),"ND")</f>
      </c>
      <c r="Q224" s="226" t="str">
        <f t="shared" si="36"/>
        <v/>
      </c>
      <c r="R224" s="225" t="str">
        <f t="shared" si="37"/>
        <v/>
      </c>
      <c r="S224" s="230" t="str">
        <f>IFERROR(IF($E224="","",VLOOKUP($E224,'Data Mercado'!$A$7:$F$24,6,0)),"ND")</f>
      </c>
      <c r="T224" s="226" t="str">
        <f t="shared" si="38"/>
        <v/>
      </c>
      <c r="U224" s="225" t="str">
        <f t="shared" si="39"/>
        <v/>
      </c>
    </row>
    <row r="225" spans="1:21" s="227" customFormat="1" ht="19" customHeight="1">
      <c r="A225" s="231"/>
      <c r="B225" s="232"/>
      <c r="C225" s="183"/>
      <c r="D225" s="183"/>
      <c r="E225" s="183"/>
      <c r="F225" s="229"/>
      <c r="G225" s="230" t="str">
        <f>IFERROR(IF($E225="","",VLOOKUP($E225,'Data Mercado'!$A$7:$F$24,2,0)),"ND")</f>
      </c>
      <c r="H225" s="226" t="str">
        <f t="shared" si="30"/>
        <v/>
      </c>
      <c r="I225" s="225" t="str">
        <f t="shared" si="31"/>
        <v/>
      </c>
      <c r="J225" s="230" t="str">
        <f>IFERROR(IF($E225="","",VLOOKUP($E225,'Data Mercado'!$A$7:$F$24,3,0)),"ND")</f>
      </c>
      <c r="K225" s="226" t="str">
        <f t="shared" si="32"/>
        <v/>
      </c>
      <c r="L225" s="225" t="str">
        <f t="shared" si="33"/>
        <v/>
      </c>
      <c r="M225" s="230" t="str">
        <f>IFERROR(IF($E225="","",VLOOKUP($E225,'Data Mercado'!$A$7:$F$24,4,0)),"ND")</f>
      </c>
      <c r="N225" s="226" t="str">
        <f t="shared" si="34"/>
        <v/>
      </c>
      <c r="O225" s="225" t="str">
        <f t="shared" si="35"/>
        <v/>
      </c>
      <c r="P225" s="230" t="str">
        <f>IFERROR(IF($E225="","",VLOOKUP($E225,'Data Mercado'!$A$7:$F$24,5,0)),"ND")</f>
      </c>
      <c r="Q225" s="226" t="str">
        <f t="shared" si="36"/>
        <v/>
      </c>
      <c r="R225" s="225" t="str">
        <f t="shared" si="37"/>
        <v/>
      </c>
      <c r="S225" s="230" t="str">
        <f>IFERROR(IF($E225="","",VLOOKUP($E225,'Data Mercado'!$A$7:$F$24,6,0)),"ND")</f>
      </c>
      <c r="T225" s="226" t="str">
        <f t="shared" si="38"/>
        <v/>
      </c>
      <c r="U225" s="225" t="str">
        <f t="shared" si="39"/>
        <v/>
      </c>
    </row>
    <row r="226" spans="1:21" s="227" customFormat="1" ht="19" customHeight="1">
      <c r="A226" s="231"/>
      <c r="B226" s="232"/>
      <c r="C226" s="183"/>
      <c r="D226" s="183"/>
      <c r="E226" s="183"/>
      <c r="F226" s="229"/>
      <c r="G226" s="230" t="str">
        <f>IFERROR(IF($E226="","",VLOOKUP($E226,'Data Mercado'!$A$7:$F$24,2,0)),"ND")</f>
      </c>
      <c r="H226" s="226" t="str">
        <f t="shared" si="30"/>
        <v/>
      </c>
      <c r="I226" s="225" t="str">
        <f t="shared" si="31"/>
        <v/>
      </c>
      <c r="J226" s="230" t="str">
        <f>IFERROR(IF($E226="","",VLOOKUP($E226,'Data Mercado'!$A$7:$F$24,3,0)),"ND")</f>
      </c>
      <c r="K226" s="226" t="str">
        <f t="shared" si="32"/>
        <v/>
      </c>
      <c r="L226" s="225" t="str">
        <f t="shared" si="33"/>
        <v/>
      </c>
      <c r="M226" s="230" t="str">
        <f>IFERROR(IF($E226="","",VLOOKUP($E226,'Data Mercado'!$A$7:$F$24,4,0)),"ND")</f>
      </c>
      <c r="N226" s="226" t="str">
        <f t="shared" si="34"/>
        <v/>
      </c>
      <c r="O226" s="225" t="str">
        <f t="shared" si="35"/>
        <v/>
      </c>
      <c r="P226" s="230" t="str">
        <f>IFERROR(IF($E226="","",VLOOKUP($E226,'Data Mercado'!$A$7:$F$24,5,0)),"ND")</f>
      </c>
      <c r="Q226" s="226" t="str">
        <f t="shared" si="36"/>
        <v/>
      </c>
      <c r="R226" s="225" t="str">
        <f t="shared" si="37"/>
        <v/>
      </c>
      <c r="S226" s="230" t="str">
        <f>IFERROR(IF($E226="","",VLOOKUP($E226,'Data Mercado'!$A$7:$F$24,6,0)),"ND")</f>
      </c>
      <c r="T226" s="226" t="str">
        <f t="shared" si="38"/>
        <v/>
      </c>
      <c r="U226" s="225" t="str">
        <f t="shared" si="39"/>
        <v/>
      </c>
    </row>
    <row r="227" spans="1:21" s="227" customFormat="1" ht="19" customHeight="1">
      <c r="A227" s="231"/>
      <c r="B227" s="232"/>
      <c r="C227" s="183"/>
      <c r="D227" s="183"/>
      <c r="E227" s="183"/>
      <c r="F227" s="229"/>
      <c r="G227" s="230" t="str">
        <f>IFERROR(IF($E227="","",VLOOKUP($E227,'Data Mercado'!$A$7:$F$24,2,0)),"ND")</f>
      </c>
      <c r="H227" s="226" t="str">
        <f t="shared" si="30"/>
        <v/>
      </c>
      <c r="I227" s="225" t="str">
        <f t="shared" si="31"/>
        <v/>
      </c>
      <c r="J227" s="230" t="str">
        <f>IFERROR(IF($E227="","",VLOOKUP($E227,'Data Mercado'!$A$7:$F$24,3,0)),"ND")</f>
      </c>
      <c r="K227" s="226" t="str">
        <f t="shared" si="32"/>
        <v/>
      </c>
      <c r="L227" s="225" t="str">
        <f t="shared" si="33"/>
        <v/>
      </c>
      <c r="M227" s="230" t="str">
        <f>IFERROR(IF($E227="","",VLOOKUP($E227,'Data Mercado'!$A$7:$F$24,4,0)),"ND")</f>
      </c>
      <c r="N227" s="226" t="str">
        <f t="shared" si="34"/>
        <v/>
      </c>
      <c r="O227" s="225" t="str">
        <f t="shared" si="35"/>
        <v/>
      </c>
      <c r="P227" s="230" t="str">
        <f>IFERROR(IF($E227="","",VLOOKUP($E227,'Data Mercado'!$A$7:$F$24,5,0)),"ND")</f>
      </c>
      <c r="Q227" s="226" t="str">
        <f t="shared" si="36"/>
        <v/>
      </c>
      <c r="R227" s="225" t="str">
        <f t="shared" si="37"/>
        <v/>
      </c>
      <c r="S227" s="230" t="str">
        <f>IFERROR(IF($E227="","",VLOOKUP($E227,'Data Mercado'!$A$7:$F$24,6,0)),"ND")</f>
      </c>
      <c r="T227" s="226" t="str">
        <f t="shared" si="38"/>
        <v/>
      </c>
      <c r="U227" s="225" t="str">
        <f t="shared" si="39"/>
        <v/>
      </c>
    </row>
    <row r="228" spans="1:21" s="227" customFormat="1" ht="19" customHeight="1">
      <c r="A228" s="231"/>
      <c r="B228" s="232"/>
      <c r="C228" s="183"/>
      <c r="D228" s="183"/>
      <c r="E228" s="183"/>
      <c r="F228" s="229"/>
      <c r="G228" s="230" t="str">
        <f>IFERROR(IF($E228="","",VLOOKUP($E228,'Data Mercado'!$A$7:$F$24,2,0)),"ND")</f>
      </c>
      <c r="H228" s="226" t="str">
        <f t="shared" si="30"/>
        <v/>
      </c>
      <c r="I228" s="225" t="str">
        <f t="shared" si="31"/>
        <v/>
      </c>
      <c r="J228" s="230" t="str">
        <f>IFERROR(IF($E228="","",VLOOKUP($E228,'Data Mercado'!$A$7:$F$24,3,0)),"ND")</f>
      </c>
      <c r="K228" s="226" t="str">
        <f t="shared" si="32"/>
        <v/>
      </c>
      <c r="L228" s="225" t="str">
        <f t="shared" si="33"/>
        <v/>
      </c>
      <c r="M228" s="230" t="str">
        <f>IFERROR(IF($E228="","",VLOOKUP($E228,'Data Mercado'!$A$7:$F$24,4,0)),"ND")</f>
      </c>
      <c r="N228" s="226" t="str">
        <f t="shared" si="34"/>
        <v/>
      </c>
      <c r="O228" s="225" t="str">
        <f t="shared" si="35"/>
        <v/>
      </c>
      <c r="P228" s="230" t="str">
        <f>IFERROR(IF($E228="","",VLOOKUP($E228,'Data Mercado'!$A$7:$F$24,5,0)),"ND")</f>
      </c>
      <c r="Q228" s="226" t="str">
        <f t="shared" si="36"/>
        <v/>
      </c>
      <c r="R228" s="225" t="str">
        <f t="shared" si="37"/>
        <v/>
      </c>
      <c r="S228" s="230" t="str">
        <f>IFERROR(IF($E228="","",VLOOKUP($E228,'Data Mercado'!$A$7:$F$24,6,0)),"ND")</f>
      </c>
      <c r="T228" s="226" t="str">
        <f t="shared" si="38"/>
        <v/>
      </c>
      <c r="U228" s="225" t="str">
        <f t="shared" si="39"/>
        <v/>
      </c>
    </row>
    <row r="229" spans="1:21" s="227" customFormat="1" ht="19" customHeight="1">
      <c r="A229" s="231"/>
      <c r="B229" s="232"/>
      <c r="C229" s="183"/>
      <c r="D229" s="183"/>
      <c r="E229" s="183"/>
      <c r="F229" s="229"/>
      <c r="G229" s="230" t="str">
        <f>IFERROR(IF($E229="","",VLOOKUP($E229,'Data Mercado'!$A$7:$F$24,2,0)),"ND")</f>
      </c>
      <c r="H229" s="226" t="str">
        <f t="shared" si="30"/>
        <v/>
      </c>
      <c r="I229" s="225" t="str">
        <f t="shared" si="31"/>
        <v/>
      </c>
      <c r="J229" s="230" t="str">
        <f>IFERROR(IF($E229="","",VLOOKUP($E229,'Data Mercado'!$A$7:$F$24,3,0)),"ND")</f>
      </c>
      <c r="K229" s="226" t="str">
        <f t="shared" si="32"/>
        <v/>
      </c>
      <c r="L229" s="225" t="str">
        <f t="shared" si="33"/>
        <v/>
      </c>
      <c r="M229" s="230" t="str">
        <f>IFERROR(IF($E229="","",VLOOKUP($E229,'Data Mercado'!$A$7:$F$24,4,0)),"ND")</f>
      </c>
      <c r="N229" s="226" t="str">
        <f t="shared" si="34"/>
        <v/>
      </c>
      <c r="O229" s="225" t="str">
        <f t="shared" si="35"/>
        <v/>
      </c>
      <c r="P229" s="230" t="str">
        <f>IFERROR(IF($E229="","",VLOOKUP($E229,'Data Mercado'!$A$7:$F$24,5,0)),"ND")</f>
      </c>
      <c r="Q229" s="226" t="str">
        <f t="shared" si="36"/>
        <v/>
      </c>
      <c r="R229" s="225" t="str">
        <f t="shared" si="37"/>
        <v/>
      </c>
      <c r="S229" s="230" t="str">
        <f>IFERROR(IF($E229="","",VLOOKUP($E229,'Data Mercado'!$A$7:$F$24,6,0)),"ND")</f>
      </c>
      <c r="T229" s="226" t="str">
        <f t="shared" si="38"/>
        <v/>
      </c>
      <c r="U229" s="225" t="str">
        <f t="shared" si="39"/>
        <v/>
      </c>
    </row>
    <row r="230" spans="1:21" s="227" customFormat="1" ht="19" customHeight="1">
      <c r="A230" s="231"/>
      <c r="B230" s="232"/>
      <c r="C230" s="183"/>
      <c r="D230" s="183"/>
      <c r="E230" s="183"/>
      <c r="F230" s="229"/>
      <c r="G230" s="230" t="str">
        <f>IFERROR(IF($E230="","",VLOOKUP($E230,'Data Mercado'!$A$7:$F$24,2,0)),"ND")</f>
      </c>
      <c r="H230" s="226" t="str">
        <f t="shared" si="30"/>
        <v/>
      </c>
      <c r="I230" s="225" t="str">
        <f t="shared" si="31"/>
        <v/>
      </c>
      <c r="J230" s="230" t="str">
        <f>IFERROR(IF($E230="","",VLOOKUP($E230,'Data Mercado'!$A$7:$F$24,3,0)),"ND")</f>
      </c>
      <c r="K230" s="226" t="str">
        <f t="shared" si="32"/>
        <v/>
      </c>
      <c r="L230" s="225" t="str">
        <f t="shared" si="33"/>
        <v/>
      </c>
      <c r="M230" s="230" t="str">
        <f>IFERROR(IF($E230="","",VLOOKUP($E230,'Data Mercado'!$A$7:$F$24,4,0)),"ND")</f>
      </c>
      <c r="N230" s="226" t="str">
        <f t="shared" si="34"/>
        <v/>
      </c>
      <c r="O230" s="225" t="str">
        <f t="shared" si="35"/>
        <v/>
      </c>
      <c r="P230" s="230" t="str">
        <f>IFERROR(IF($E230="","",VLOOKUP($E230,'Data Mercado'!$A$7:$F$24,5,0)),"ND")</f>
      </c>
      <c r="Q230" s="226" t="str">
        <f t="shared" si="36"/>
        <v/>
      </c>
      <c r="R230" s="225" t="str">
        <f t="shared" si="37"/>
        <v/>
      </c>
      <c r="S230" s="230" t="str">
        <f>IFERROR(IF($E230="","",VLOOKUP($E230,'Data Mercado'!$A$7:$F$24,6,0)),"ND")</f>
      </c>
      <c r="T230" s="226" t="str">
        <f t="shared" si="38"/>
        <v/>
      </c>
      <c r="U230" s="225" t="str">
        <f t="shared" si="39"/>
        <v/>
      </c>
    </row>
    <row r="231" spans="1:21" s="227" customFormat="1" ht="19" customHeight="1">
      <c r="A231" s="231"/>
      <c r="B231" s="232"/>
      <c r="C231" s="183"/>
      <c r="D231" s="183"/>
      <c r="E231" s="183"/>
      <c r="F231" s="229"/>
      <c r="G231" s="230" t="str">
        <f>IFERROR(IF($E231="","",VLOOKUP($E231,'Data Mercado'!$A$7:$F$24,2,0)),"ND")</f>
      </c>
      <c r="H231" s="226" t="str">
        <f t="shared" si="30"/>
        <v/>
      </c>
      <c r="I231" s="225" t="str">
        <f t="shared" si="31"/>
        <v/>
      </c>
      <c r="J231" s="230" t="str">
        <f>IFERROR(IF($E231="","",VLOOKUP($E231,'Data Mercado'!$A$7:$F$24,3,0)),"ND")</f>
      </c>
      <c r="K231" s="226" t="str">
        <f t="shared" si="32"/>
        <v/>
      </c>
      <c r="L231" s="225" t="str">
        <f t="shared" si="33"/>
        <v/>
      </c>
      <c r="M231" s="230" t="str">
        <f>IFERROR(IF($E231="","",VLOOKUP($E231,'Data Mercado'!$A$7:$F$24,4,0)),"ND")</f>
      </c>
      <c r="N231" s="226" t="str">
        <f t="shared" si="34"/>
        <v/>
      </c>
      <c r="O231" s="225" t="str">
        <f t="shared" si="35"/>
        <v/>
      </c>
      <c r="P231" s="230" t="str">
        <f>IFERROR(IF($E231="","",VLOOKUP($E231,'Data Mercado'!$A$7:$F$24,5,0)),"ND")</f>
      </c>
      <c r="Q231" s="226" t="str">
        <f t="shared" si="36"/>
        <v/>
      </c>
      <c r="R231" s="225" t="str">
        <f t="shared" si="37"/>
        <v/>
      </c>
      <c r="S231" s="230" t="str">
        <f>IFERROR(IF($E231="","",VLOOKUP($E231,'Data Mercado'!$A$7:$F$24,6,0)),"ND")</f>
      </c>
      <c r="T231" s="226" t="str">
        <f t="shared" si="38"/>
        <v/>
      </c>
      <c r="U231" s="225" t="str">
        <f t="shared" si="39"/>
        <v/>
      </c>
    </row>
    <row r="232" spans="1:21" s="227" customFormat="1" ht="19" customHeight="1">
      <c r="A232" s="231"/>
      <c r="B232" s="232"/>
      <c r="C232" s="183"/>
      <c r="D232" s="183"/>
      <c r="E232" s="183"/>
      <c r="F232" s="229"/>
      <c r="G232" s="230" t="str">
        <f>IFERROR(IF($E232="","",VLOOKUP($E232,'Data Mercado'!$A$7:$F$24,2,0)),"ND")</f>
      </c>
      <c r="H232" s="226" t="str">
        <f t="shared" si="30"/>
        <v/>
      </c>
      <c r="I232" s="225" t="str">
        <f t="shared" si="31"/>
        <v/>
      </c>
      <c r="J232" s="230" t="str">
        <f>IFERROR(IF($E232="","",VLOOKUP($E232,'Data Mercado'!$A$7:$F$24,3,0)),"ND")</f>
      </c>
      <c r="K232" s="226" t="str">
        <f t="shared" si="32"/>
        <v/>
      </c>
      <c r="L232" s="225" t="str">
        <f t="shared" si="33"/>
        <v/>
      </c>
      <c r="M232" s="230" t="str">
        <f>IFERROR(IF($E232="","",VLOOKUP($E232,'Data Mercado'!$A$7:$F$24,4,0)),"ND")</f>
      </c>
      <c r="N232" s="226" t="str">
        <f t="shared" si="34"/>
        <v/>
      </c>
      <c r="O232" s="225" t="str">
        <f t="shared" si="35"/>
        <v/>
      </c>
      <c r="P232" s="230" t="str">
        <f>IFERROR(IF($E232="","",VLOOKUP($E232,'Data Mercado'!$A$7:$F$24,5,0)),"ND")</f>
      </c>
      <c r="Q232" s="226" t="str">
        <f t="shared" si="36"/>
        <v/>
      </c>
      <c r="R232" s="225" t="str">
        <f t="shared" si="37"/>
        <v/>
      </c>
      <c r="S232" s="230" t="str">
        <f>IFERROR(IF($E232="","",VLOOKUP($E232,'Data Mercado'!$A$7:$F$24,6,0)),"ND")</f>
      </c>
      <c r="T232" s="226" t="str">
        <f t="shared" si="38"/>
        <v/>
      </c>
      <c r="U232" s="225" t="str">
        <f t="shared" si="39"/>
        <v/>
      </c>
    </row>
    <row r="233" spans="1:21" s="227" customFormat="1" ht="19" customHeight="1">
      <c r="A233" s="231"/>
      <c r="B233" s="232"/>
      <c r="C233" s="183"/>
      <c r="D233" s="183"/>
      <c r="E233" s="183"/>
      <c r="F233" s="229"/>
      <c r="G233" s="230" t="str">
        <f>IFERROR(IF($E233="","",VLOOKUP($E233,'Data Mercado'!$A$7:$F$24,2,0)),"ND")</f>
      </c>
      <c r="H233" s="226" t="str">
        <f t="shared" si="30"/>
        <v/>
      </c>
      <c r="I233" s="225" t="str">
        <f t="shared" si="31"/>
        <v/>
      </c>
      <c r="J233" s="230" t="str">
        <f>IFERROR(IF($E233="","",VLOOKUP($E233,'Data Mercado'!$A$7:$F$24,3,0)),"ND")</f>
      </c>
      <c r="K233" s="226" t="str">
        <f t="shared" si="32"/>
        <v/>
      </c>
      <c r="L233" s="225" t="str">
        <f t="shared" si="33"/>
        <v/>
      </c>
      <c r="M233" s="230" t="str">
        <f>IFERROR(IF($E233="","",VLOOKUP($E233,'Data Mercado'!$A$7:$F$24,4,0)),"ND")</f>
      </c>
      <c r="N233" s="226" t="str">
        <f t="shared" si="34"/>
        <v/>
      </c>
      <c r="O233" s="225" t="str">
        <f t="shared" si="35"/>
        <v/>
      </c>
      <c r="P233" s="230" t="str">
        <f>IFERROR(IF($E233="","",VLOOKUP($E233,'Data Mercado'!$A$7:$F$24,5,0)),"ND")</f>
      </c>
      <c r="Q233" s="226" t="str">
        <f t="shared" si="36"/>
        <v/>
      </c>
      <c r="R233" s="225" t="str">
        <f t="shared" si="37"/>
        <v/>
      </c>
      <c r="S233" s="230" t="str">
        <f>IFERROR(IF($E233="","",VLOOKUP($E233,'Data Mercado'!$A$7:$F$24,6,0)),"ND")</f>
      </c>
      <c r="T233" s="226" t="str">
        <f t="shared" si="38"/>
        <v/>
      </c>
      <c r="U233" s="225" t="str">
        <f t="shared" si="39"/>
        <v/>
      </c>
    </row>
    <row r="234" spans="1:21" s="227" customFormat="1" ht="19" customHeight="1">
      <c r="A234" s="231"/>
      <c r="B234" s="232"/>
      <c r="C234" s="183"/>
      <c r="D234" s="183"/>
      <c r="E234" s="183"/>
      <c r="F234" s="229"/>
      <c r="G234" s="230" t="str">
        <f>IFERROR(IF($E234="","",VLOOKUP($E234,'Data Mercado'!$A$7:$F$24,2,0)),"ND")</f>
      </c>
      <c r="H234" s="226" t="str">
        <f t="shared" si="30"/>
        <v/>
      </c>
      <c r="I234" s="225" t="str">
        <f t="shared" si="31"/>
        <v/>
      </c>
      <c r="J234" s="230" t="str">
        <f>IFERROR(IF($E234="","",VLOOKUP($E234,'Data Mercado'!$A$7:$F$24,3,0)),"ND")</f>
      </c>
      <c r="K234" s="226" t="str">
        <f t="shared" si="32"/>
        <v/>
      </c>
      <c r="L234" s="225" t="str">
        <f t="shared" si="33"/>
        <v/>
      </c>
      <c r="M234" s="230" t="str">
        <f>IFERROR(IF($E234="","",VLOOKUP($E234,'Data Mercado'!$A$7:$F$24,4,0)),"ND")</f>
      </c>
      <c r="N234" s="226" t="str">
        <f t="shared" si="34"/>
        <v/>
      </c>
      <c r="O234" s="225" t="str">
        <f t="shared" si="35"/>
        <v/>
      </c>
      <c r="P234" s="230" t="str">
        <f>IFERROR(IF($E234="","",VLOOKUP($E234,'Data Mercado'!$A$7:$F$24,5,0)),"ND")</f>
      </c>
      <c r="Q234" s="226" t="str">
        <f t="shared" si="36"/>
        <v/>
      </c>
      <c r="R234" s="225" t="str">
        <f t="shared" si="37"/>
        <v/>
      </c>
      <c r="S234" s="230" t="str">
        <f>IFERROR(IF($E234="","",VLOOKUP($E234,'Data Mercado'!$A$7:$F$24,6,0)),"ND")</f>
      </c>
      <c r="T234" s="226" t="str">
        <f t="shared" si="38"/>
        <v/>
      </c>
      <c r="U234" s="225" t="str">
        <f t="shared" si="39"/>
        <v/>
      </c>
    </row>
    <row r="235" spans="1:21" s="227" customFormat="1" ht="19" customHeight="1">
      <c r="A235" s="231"/>
      <c r="B235" s="232"/>
      <c r="C235" s="183"/>
      <c r="D235" s="183"/>
      <c r="E235" s="183"/>
      <c r="F235" s="229"/>
      <c r="G235" s="230" t="str">
        <f>IFERROR(IF($E235="","",VLOOKUP($E235,'Data Mercado'!$A$7:$F$24,2,0)),"ND")</f>
      </c>
      <c r="H235" s="226" t="str">
        <f t="shared" si="30"/>
        <v/>
      </c>
      <c r="I235" s="225" t="str">
        <f t="shared" si="31"/>
        <v/>
      </c>
      <c r="J235" s="230" t="str">
        <f>IFERROR(IF($E235="","",VLOOKUP($E235,'Data Mercado'!$A$7:$F$24,3,0)),"ND")</f>
      </c>
      <c r="K235" s="226" t="str">
        <f t="shared" si="32"/>
        <v/>
      </c>
      <c r="L235" s="225" t="str">
        <f t="shared" si="33"/>
        <v/>
      </c>
      <c r="M235" s="230" t="str">
        <f>IFERROR(IF($E235="","",VLOOKUP($E235,'Data Mercado'!$A$7:$F$24,4,0)),"ND")</f>
      </c>
      <c r="N235" s="226" t="str">
        <f t="shared" si="34"/>
        <v/>
      </c>
      <c r="O235" s="225" t="str">
        <f t="shared" si="35"/>
        <v/>
      </c>
      <c r="P235" s="230" t="str">
        <f>IFERROR(IF($E235="","",VLOOKUP($E235,'Data Mercado'!$A$7:$F$24,5,0)),"ND")</f>
      </c>
      <c r="Q235" s="226" t="str">
        <f t="shared" si="36"/>
        <v/>
      </c>
      <c r="R235" s="225" t="str">
        <f t="shared" si="37"/>
        <v/>
      </c>
      <c r="S235" s="230" t="str">
        <f>IFERROR(IF($E235="","",VLOOKUP($E235,'Data Mercado'!$A$7:$F$24,6,0)),"ND")</f>
      </c>
      <c r="T235" s="226" t="str">
        <f t="shared" si="38"/>
        <v/>
      </c>
      <c r="U235" s="225" t="str">
        <f t="shared" si="39"/>
        <v/>
      </c>
    </row>
    <row r="236" spans="1:21" s="227" customFormat="1" ht="19" customHeight="1">
      <c r="A236" s="231"/>
      <c r="B236" s="232"/>
      <c r="C236" s="183"/>
      <c r="D236" s="183"/>
      <c r="E236" s="183"/>
      <c r="F236" s="229"/>
      <c r="G236" s="230" t="str">
        <f>IFERROR(IF($E236="","",VLOOKUP($E236,'Data Mercado'!$A$7:$F$24,2,0)),"ND")</f>
      </c>
      <c r="H236" s="226" t="str">
        <f t="shared" si="30"/>
        <v/>
      </c>
      <c r="I236" s="225" t="str">
        <f t="shared" si="31"/>
        <v/>
      </c>
      <c r="J236" s="230" t="str">
        <f>IFERROR(IF($E236="","",VLOOKUP($E236,'Data Mercado'!$A$7:$F$24,3,0)),"ND")</f>
      </c>
      <c r="K236" s="226" t="str">
        <f t="shared" si="32"/>
        <v/>
      </c>
      <c r="L236" s="225" t="str">
        <f t="shared" si="33"/>
        <v/>
      </c>
      <c r="M236" s="230" t="str">
        <f>IFERROR(IF($E236="","",VLOOKUP($E236,'Data Mercado'!$A$7:$F$24,4,0)),"ND")</f>
      </c>
      <c r="N236" s="226" t="str">
        <f t="shared" si="34"/>
        <v/>
      </c>
      <c r="O236" s="225" t="str">
        <f t="shared" si="35"/>
        <v/>
      </c>
      <c r="P236" s="230" t="str">
        <f>IFERROR(IF($E236="","",VLOOKUP($E236,'Data Mercado'!$A$7:$F$24,5,0)),"ND")</f>
      </c>
      <c r="Q236" s="226" t="str">
        <f t="shared" si="36"/>
        <v/>
      </c>
      <c r="R236" s="225" t="str">
        <f t="shared" si="37"/>
        <v/>
      </c>
      <c r="S236" s="230" t="str">
        <f>IFERROR(IF($E236="","",VLOOKUP($E236,'Data Mercado'!$A$7:$F$24,6,0)),"ND")</f>
      </c>
      <c r="T236" s="226" t="str">
        <f t="shared" si="38"/>
        <v/>
      </c>
      <c r="U236" s="225" t="str">
        <f t="shared" si="39"/>
        <v/>
      </c>
    </row>
    <row r="237" spans="1:21" s="227" customFormat="1" ht="19" customHeight="1">
      <c r="A237" s="231"/>
      <c r="B237" s="232"/>
      <c r="C237" s="183"/>
      <c r="D237" s="183"/>
      <c r="E237" s="183"/>
      <c r="F237" s="229"/>
      <c r="G237" s="230" t="str">
        <f>IFERROR(IF($E237="","",VLOOKUP($E237,'Data Mercado'!$A$7:$F$24,2,0)),"ND")</f>
      </c>
      <c r="H237" s="226" t="str">
        <f t="shared" si="30"/>
        <v/>
      </c>
      <c r="I237" s="225" t="str">
        <f t="shared" si="31"/>
        <v/>
      </c>
      <c r="J237" s="230" t="str">
        <f>IFERROR(IF($E237="","",VLOOKUP($E237,'Data Mercado'!$A$7:$F$24,3,0)),"ND")</f>
      </c>
      <c r="K237" s="226" t="str">
        <f t="shared" si="32"/>
        <v/>
      </c>
      <c r="L237" s="225" t="str">
        <f t="shared" si="33"/>
        <v/>
      </c>
      <c r="M237" s="230" t="str">
        <f>IFERROR(IF($E237="","",VLOOKUP($E237,'Data Mercado'!$A$7:$F$24,4,0)),"ND")</f>
      </c>
      <c r="N237" s="226" t="str">
        <f t="shared" si="34"/>
        <v/>
      </c>
      <c r="O237" s="225" t="str">
        <f t="shared" si="35"/>
        <v/>
      </c>
      <c r="P237" s="230" t="str">
        <f>IFERROR(IF($E237="","",VLOOKUP($E237,'Data Mercado'!$A$7:$F$24,5,0)),"ND")</f>
      </c>
      <c r="Q237" s="226" t="str">
        <f t="shared" si="36"/>
        <v/>
      </c>
      <c r="R237" s="225" t="str">
        <f t="shared" si="37"/>
        <v/>
      </c>
      <c r="S237" s="230" t="str">
        <f>IFERROR(IF($E237="","",VLOOKUP($E237,'Data Mercado'!$A$7:$F$24,6,0)),"ND")</f>
      </c>
      <c r="T237" s="226" t="str">
        <f t="shared" si="38"/>
        <v/>
      </c>
      <c r="U237" s="225" t="str">
        <f t="shared" si="39"/>
        <v/>
      </c>
    </row>
    <row r="238" spans="1:21" s="227" customFormat="1" ht="19" customHeight="1">
      <c r="A238" s="231"/>
      <c r="B238" s="232"/>
      <c r="C238" s="183"/>
      <c r="D238" s="183"/>
      <c r="E238" s="183"/>
      <c r="F238" s="229"/>
      <c r="G238" s="230" t="str">
        <f>IFERROR(IF($E238="","",VLOOKUP($E238,'Data Mercado'!$A$7:$F$24,2,0)),"ND")</f>
      </c>
      <c r="H238" s="226" t="str">
        <f t="shared" si="30"/>
        <v/>
      </c>
      <c r="I238" s="225" t="str">
        <f t="shared" si="31"/>
        <v/>
      </c>
      <c r="J238" s="230" t="str">
        <f>IFERROR(IF($E238="","",VLOOKUP($E238,'Data Mercado'!$A$7:$F$24,3,0)),"ND")</f>
      </c>
      <c r="K238" s="226" t="str">
        <f t="shared" si="32"/>
        <v/>
      </c>
      <c r="L238" s="225" t="str">
        <f t="shared" si="33"/>
        <v/>
      </c>
      <c r="M238" s="230" t="str">
        <f>IFERROR(IF($E238="","",VLOOKUP($E238,'Data Mercado'!$A$7:$F$24,4,0)),"ND")</f>
      </c>
      <c r="N238" s="226" t="str">
        <f t="shared" si="34"/>
        <v/>
      </c>
      <c r="O238" s="225" t="str">
        <f t="shared" si="35"/>
        <v/>
      </c>
      <c r="P238" s="230" t="str">
        <f>IFERROR(IF($E238="","",VLOOKUP($E238,'Data Mercado'!$A$7:$F$24,5,0)),"ND")</f>
      </c>
      <c r="Q238" s="226" t="str">
        <f t="shared" si="36"/>
        <v/>
      </c>
      <c r="R238" s="225" t="str">
        <f t="shared" si="37"/>
        <v/>
      </c>
      <c r="S238" s="230" t="str">
        <f>IFERROR(IF($E238="","",VLOOKUP($E238,'Data Mercado'!$A$7:$F$24,6,0)),"ND")</f>
      </c>
      <c r="T238" s="226" t="str">
        <f t="shared" si="38"/>
        <v/>
      </c>
      <c r="U238" s="225" t="str">
        <f t="shared" si="39"/>
        <v/>
      </c>
    </row>
    <row r="239" spans="1:21" s="227" customFormat="1" ht="19" customHeight="1">
      <c r="A239" s="231"/>
      <c r="B239" s="232"/>
      <c r="C239" s="183"/>
      <c r="D239" s="183"/>
      <c r="E239" s="183"/>
      <c r="F239" s="229"/>
      <c r="G239" s="230" t="str">
        <f>IFERROR(IF($E239="","",VLOOKUP($E239,'Data Mercado'!$A$7:$F$24,2,0)),"ND")</f>
      </c>
      <c r="H239" s="226" t="str">
        <f t="shared" si="30"/>
        <v/>
      </c>
      <c r="I239" s="225" t="str">
        <f t="shared" si="31"/>
        <v/>
      </c>
      <c r="J239" s="230" t="str">
        <f>IFERROR(IF($E239="","",VLOOKUP($E239,'Data Mercado'!$A$7:$F$24,3,0)),"ND")</f>
      </c>
      <c r="K239" s="226" t="str">
        <f t="shared" si="32"/>
        <v/>
      </c>
      <c r="L239" s="225" t="str">
        <f t="shared" si="33"/>
        <v/>
      </c>
      <c r="M239" s="230" t="str">
        <f>IFERROR(IF($E239="","",VLOOKUP($E239,'Data Mercado'!$A$7:$F$24,4,0)),"ND")</f>
      </c>
      <c r="N239" s="226" t="str">
        <f t="shared" si="34"/>
        <v/>
      </c>
      <c r="O239" s="225" t="str">
        <f t="shared" si="35"/>
        <v/>
      </c>
      <c r="P239" s="230" t="str">
        <f>IFERROR(IF($E239="","",VLOOKUP($E239,'Data Mercado'!$A$7:$F$24,5,0)),"ND")</f>
      </c>
      <c r="Q239" s="226" t="str">
        <f t="shared" si="36"/>
        <v/>
      </c>
      <c r="R239" s="225" t="str">
        <f t="shared" si="37"/>
        <v/>
      </c>
      <c r="S239" s="230" t="str">
        <f>IFERROR(IF($E239="","",VLOOKUP($E239,'Data Mercado'!$A$7:$F$24,6,0)),"ND")</f>
      </c>
      <c r="T239" s="226" t="str">
        <f t="shared" si="38"/>
        <v/>
      </c>
      <c r="U239" s="225" t="str">
        <f t="shared" si="39"/>
        <v/>
      </c>
    </row>
    <row r="240" spans="1:21" s="227" customFormat="1" ht="19" customHeight="1">
      <c r="A240" s="231"/>
      <c r="B240" s="232"/>
      <c r="C240" s="183"/>
      <c r="D240" s="183"/>
      <c r="E240" s="183"/>
      <c r="F240" s="229"/>
      <c r="G240" s="230" t="str">
        <f>IFERROR(IF($E240="","",VLOOKUP($E240,'Data Mercado'!$A$7:$F$24,2,0)),"ND")</f>
      </c>
      <c r="H240" s="226" t="str">
        <f t="shared" si="30"/>
        <v/>
      </c>
      <c r="I240" s="225" t="str">
        <f t="shared" si="31"/>
        <v/>
      </c>
      <c r="J240" s="230" t="str">
        <f>IFERROR(IF($E240="","",VLOOKUP($E240,'Data Mercado'!$A$7:$F$24,3,0)),"ND")</f>
      </c>
      <c r="K240" s="226" t="str">
        <f t="shared" si="32"/>
        <v/>
      </c>
      <c r="L240" s="225" t="str">
        <f t="shared" si="33"/>
        <v/>
      </c>
      <c r="M240" s="230" t="str">
        <f>IFERROR(IF($E240="","",VLOOKUP($E240,'Data Mercado'!$A$7:$F$24,4,0)),"ND")</f>
      </c>
      <c r="N240" s="226" t="str">
        <f t="shared" si="34"/>
        <v/>
      </c>
      <c r="O240" s="225" t="str">
        <f t="shared" si="35"/>
        <v/>
      </c>
      <c r="P240" s="230" t="str">
        <f>IFERROR(IF($E240="","",VLOOKUP($E240,'Data Mercado'!$A$7:$F$24,5,0)),"ND")</f>
      </c>
      <c r="Q240" s="226" t="str">
        <f t="shared" si="36"/>
        <v/>
      </c>
      <c r="R240" s="225" t="str">
        <f t="shared" si="37"/>
        <v/>
      </c>
      <c r="S240" s="230" t="str">
        <f>IFERROR(IF($E240="","",VLOOKUP($E240,'Data Mercado'!$A$7:$F$24,6,0)),"ND")</f>
      </c>
      <c r="T240" s="226" t="str">
        <f t="shared" si="38"/>
        <v/>
      </c>
      <c r="U240" s="225" t="str">
        <f t="shared" si="39"/>
        <v/>
      </c>
    </row>
    <row r="241" spans="1:21" s="227" customFormat="1" ht="19" customHeight="1">
      <c r="A241" s="231"/>
      <c r="B241" s="232"/>
      <c r="C241" s="183"/>
      <c r="D241" s="183"/>
      <c r="E241" s="183"/>
      <c r="F241" s="229"/>
      <c r="G241" s="230" t="str">
        <f>IFERROR(IF($E241="","",VLOOKUP($E241,'Data Mercado'!$A$7:$F$24,2,0)),"ND")</f>
      </c>
      <c r="H241" s="226" t="str">
        <f t="shared" si="30"/>
        <v/>
      </c>
      <c r="I241" s="225" t="str">
        <f t="shared" si="31"/>
        <v/>
      </c>
      <c r="J241" s="230" t="str">
        <f>IFERROR(IF($E241="","",VLOOKUP($E241,'Data Mercado'!$A$7:$F$24,3,0)),"ND")</f>
      </c>
      <c r="K241" s="226" t="str">
        <f t="shared" si="32"/>
        <v/>
      </c>
      <c r="L241" s="225" t="str">
        <f t="shared" si="33"/>
        <v/>
      </c>
      <c r="M241" s="230" t="str">
        <f>IFERROR(IF($E241="","",VLOOKUP($E241,'Data Mercado'!$A$7:$F$24,4,0)),"ND")</f>
      </c>
      <c r="N241" s="226" t="str">
        <f t="shared" si="34"/>
        <v/>
      </c>
      <c r="O241" s="225" t="str">
        <f t="shared" si="35"/>
        <v/>
      </c>
      <c r="P241" s="230" t="str">
        <f>IFERROR(IF($E241="","",VLOOKUP($E241,'Data Mercado'!$A$7:$F$24,5,0)),"ND")</f>
      </c>
      <c r="Q241" s="226" t="str">
        <f t="shared" si="36"/>
        <v/>
      </c>
      <c r="R241" s="225" t="str">
        <f t="shared" si="37"/>
        <v/>
      </c>
      <c r="S241" s="230" t="str">
        <f>IFERROR(IF($E241="","",VLOOKUP($E241,'Data Mercado'!$A$7:$F$24,6,0)),"ND")</f>
      </c>
      <c r="T241" s="226" t="str">
        <f t="shared" si="38"/>
        <v/>
      </c>
      <c r="U241" s="225" t="str">
        <f t="shared" si="39"/>
        <v/>
      </c>
    </row>
    <row r="242" spans="1:21" s="227" customFormat="1" ht="19" customHeight="1">
      <c r="A242" s="231"/>
      <c r="B242" s="232"/>
      <c r="C242" s="183"/>
      <c r="D242" s="183"/>
      <c r="E242" s="183"/>
      <c r="F242" s="229"/>
      <c r="G242" s="230" t="str">
        <f>IFERROR(IF($E242="","",VLOOKUP($E242,'Data Mercado'!$A$7:$F$24,2,0)),"ND")</f>
      </c>
      <c r="H242" s="226" t="str">
        <f t="shared" si="30"/>
        <v/>
      </c>
      <c r="I242" s="225" t="str">
        <f t="shared" si="31"/>
        <v/>
      </c>
      <c r="J242" s="230" t="str">
        <f>IFERROR(IF($E242="","",VLOOKUP($E242,'Data Mercado'!$A$7:$F$24,3,0)),"ND")</f>
      </c>
      <c r="K242" s="226" t="str">
        <f t="shared" si="32"/>
        <v/>
      </c>
      <c r="L242" s="225" t="str">
        <f t="shared" si="33"/>
        <v/>
      </c>
      <c r="M242" s="230" t="str">
        <f>IFERROR(IF($E242="","",VLOOKUP($E242,'Data Mercado'!$A$7:$F$24,4,0)),"ND")</f>
      </c>
      <c r="N242" s="226" t="str">
        <f t="shared" si="34"/>
        <v/>
      </c>
      <c r="O242" s="225" t="str">
        <f t="shared" si="35"/>
        <v/>
      </c>
      <c r="P242" s="230" t="str">
        <f>IFERROR(IF($E242="","",VLOOKUP($E242,'Data Mercado'!$A$7:$F$24,5,0)),"ND")</f>
      </c>
      <c r="Q242" s="226" t="str">
        <f t="shared" si="36"/>
        <v/>
      </c>
      <c r="R242" s="225" t="str">
        <f t="shared" si="37"/>
        <v/>
      </c>
      <c r="S242" s="230" t="str">
        <f>IFERROR(IF($E242="","",VLOOKUP($E242,'Data Mercado'!$A$7:$F$24,6,0)),"ND")</f>
      </c>
      <c r="T242" s="226" t="str">
        <f t="shared" si="38"/>
        <v/>
      </c>
      <c r="U242" s="225" t="str">
        <f t="shared" si="39"/>
        <v/>
      </c>
    </row>
    <row r="243" spans="1:21" s="227" customFormat="1" ht="19" customHeight="1">
      <c r="A243" s="231"/>
      <c r="B243" s="232"/>
      <c r="C243" s="183"/>
      <c r="D243" s="183"/>
      <c r="E243" s="183"/>
      <c r="F243" s="229"/>
      <c r="G243" s="230" t="str">
        <f>IFERROR(IF($E243="","",VLOOKUP($E243,'Data Mercado'!$A$7:$F$24,2,0)),"ND")</f>
      </c>
      <c r="H243" s="226" t="str">
        <f t="shared" si="30"/>
        <v/>
      </c>
      <c r="I243" s="225" t="str">
        <f t="shared" si="31"/>
        <v/>
      </c>
      <c r="J243" s="230" t="str">
        <f>IFERROR(IF($E243="","",VLOOKUP($E243,'Data Mercado'!$A$7:$F$24,3,0)),"ND")</f>
      </c>
      <c r="K243" s="226" t="str">
        <f t="shared" si="32"/>
        <v/>
      </c>
      <c r="L243" s="225" t="str">
        <f t="shared" si="33"/>
        <v/>
      </c>
      <c r="M243" s="230" t="str">
        <f>IFERROR(IF($E243="","",VLOOKUP($E243,'Data Mercado'!$A$7:$F$24,4,0)),"ND")</f>
      </c>
      <c r="N243" s="226" t="str">
        <f t="shared" si="34"/>
        <v/>
      </c>
      <c r="O243" s="225" t="str">
        <f t="shared" si="35"/>
        <v/>
      </c>
      <c r="P243" s="230" t="str">
        <f>IFERROR(IF($E243="","",VLOOKUP($E243,'Data Mercado'!$A$7:$F$24,5,0)),"ND")</f>
      </c>
      <c r="Q243" s="226" t="str">
        <f t="shared" si="36"/>
        <v/>
      </c>
      <c r="R243" s="225" t="str">
        <f t="shared" si="37"/>
        <v/>
      </c>
      <c r="S243" s="230" t="str">
        <f>IFERROR(IF($E243="","",VLOOKUP($E243,'Data Mercado'!$A$7:$F$24,6,0)),"ND")</f>
      </c>
      <c r="T243" s="226" t="str">
        <f t="shared" si="38"/>
        <v/>
      </c>
      <c r="U243" s="225" t="str">
        <f t="shared" si="39"/>
        <v/>
      </c>
    </row>
    <row r="244" spans="1:21" s="227" customFormat="1" ht="19" customHeight="1">
      <c r="A244" s="231"/>
      <c r="B244" s="232"/>
      <c r="C244" s="183"/>
      <c r="D244" s="183"/>
      <c r="E244" s="183"/>
      <c r="F244" s="229"/>
      <c r="G244" s="230" t="str">
        <f>IFERROR(IF($E244="","",VLOOKUP($E244,'Data Mercado'!$A$7:$F$24,2,0)),"ND")</f>
      </c>
      <c r="H244" s="226" t="str">
        <f t="shared" si="30"/>
        <v/>
      </c>
      <c r="I244" s="225" t="str">
        <f t="shared" si="31"/>
        <v/>
      </c>
      <c r="J244" s="230" t="str">
        <f>IFERROR(IF($E244="","",VLOOKUP($E244,'Data Mercado'!$A$7:$F$24,3,0)),"ND")</f>
      </c>
      <c r="K244" s="226" t="str">
        <f t="shared" si="32"/>
        <v/>
      </c>
      <c r="L244" s="225" t="str">
        <f t="shared" si="33"/>
        <v/>
      </c>
      <c r="M244" s="230" t="str">
        <f>IFERROR(IF($E244="","",VLOOKUP($E244,'Data Mercado'!$A$7:$F$24,4,0)),"ND")</f>
      </c>
      <c r="N244" s="226" t="str">
        <f t="shared" si="34"/>
        <v/>
      </c>
      <c r="O244" s="225" t="str">
        <f t="shared" si="35"/>
        <v/>
      </c>
      <c r="P244" s="230" t="str">
        <f>IFERROR(IF($E244="","",VLOOKUP($E244,'Data Mercado'!$A$7:$F$24,5,0)),"ND")</f>
      </c>
      <c r="Q244" s="226" t="str">
        <f t="shared" si="36"/>
        <v/>
      </c>
      <c r="R244" s="225" t="str">
        <f t="shared" si="37"/>
        <v/>
      </c>
      <c r="S244" s="230" t="str">
        <f>IFERROR(IF($E244="","",VLOOKUP($E244,'Data Mercado'!$A$7:$F$24,6,0)),"ND")</f>
      </c>
      <c r="T244" s="226" t="str">
        <f t="shared" si="38"/>
        <v/>
      </c>
      <c r="U244" s="225" t="str">
        <f t="shared" si="39"/>
        <v/>
      </c>
    </row>
    <row r="245" spans="1:21" s="227" customFormat="1" ht="19" customHeight="1">
      <c r="A245" s="231"/>
      <c r="B245" s="232"/>
      <c r="C245" s="183"/>
      <c r="D245" s="183"/>
      <c r="E245" s="183"/>
      <c r="F245" s="229"/>
      <c r="G245" s="230" t="str">
        <f>IFERROR(IF($E245="","",VLOOKUP($E245,'Data Mercado'!$A$7:$F$24,2,0)),"ND")</f>
      </c>
      <c r="H245" s="226" t="str">
        <f t="shared" si="30"/>
        <v/>
      </c>
      <c r="I245" s="225" t="str">
        <f t="shared" si="31"/>
        <v/>
      </c>
      <c r="J245" s="230" t="str">
        <f>IFERROR(IF($E245="","",VLOOKUP($E245,'Data Mercado'!$A$7:$F$24,3,0)),"ND")</f>
      </c>
      <c r="K245" s="226" t="str">
        <f t="shared" si="32"/>
        <v/>
      </c>
      <c r="L245" s="225" t="str">
        <f t="shared" si="33"/>
        <v/>
      </c>
      <c r="M245" s="230" t="str">
        <f>IFERROR(IF($E245="","",VLOOKUP($E245,'Data Mercado'!$A$7:$F$24,4,0)),"ND")</f>
      </c>
      <c r="N245" s="226" t="str">
        <f t="shared" si="34"/>
        <v/>
      </c>
      <c r="O245" s="225" t="str">
        <f t="shared" si="35"/>
        <v/>
      </c>
      <c r="P245" s="230" t="str">
        <f>IFERROR(IF($E245="","",VLOOKUP($E245,'Data Mercado'!$A$7:$F$24,5,0)),"ND")</f>
      </c>
      <c r="Q245" s="226" t="str">
        <f t="shared" si="36"/>
        <v/>
      </c>
      <c r="R245" s="225" t="str">
        <f t="shared" si="37"/>
        <v/>
      </c>
      <c r="S245" s="230" t="str">
        <f>IFERROR(IF($E245="","",VLOOKUP($E245,'Data Mercado'!$A$7:$F$24,6,0)),"ND")</f>
      </c>
      <c r="T245" s="226" t="str">
        <f t="shared" si="38"/>
        <v/>
      </c>
      <c r="U245" s="225" t="str">
        <f t="shared" si="39"/>
        <v/>
      </c>
    </row>
    <row r="246" spans="1:21" s="227" customFormat="1" ht="19" customHeight="1">
      <c r="A246" s="231"/>
      <c r="B246" s="232"/>
      <c r="C246" s="183"/>
      <c r="D246" s="183"/>
      <c r="E246" s="183"/>
      <c r="F246" s="229"/>
      <c r="G246" s="230" t="str">
        <f>IFERROR(IF($E246="","",VLOOKUP($E246,'Data Mercado'!$A$7:$F$24,2,0)),"ND")</f>
      </c>
      <c r="H246" s="226" t="str">
        <f t="shared" si="30"/>
        <v/>
      </c>
      <c r="I246" s="225" t="str">
        <f t="shared" si="31"/>
        <v/>
      </c>
      <c r="J246" s="230" t="str">
        <f>IFERROR(IF($E246="","",VLOOKUP($E246,'Data Mercado'!$A$7:$F$24,3,0)),"ND")</f>
      </c>
      <c r="K246" s="226" t="str">
        <f t="shared" si="32"/>
        <v/>
      </c>
      <c r="L246" s="225" t="str">
        <f t="shared" si="33"/>
        <v/>
      </c>
      <c r="M246" s="230" t="str">
        <f>IFERROR(IF($E246="","",VLOOKUP($E246,'Data Mercado'!$A$7:$F$24,4,0)),"ND")</f>
      </c>
      <c r="N246" s="226" t="str">
        <f t="shared" si="34"/>
        <v/>
      </c>
      <c r="O246" s="225" t="str">
        <f t="shared" si="35"/>
        <v/>
      </c>
      <c r="P246" s="230" t="str">
        <f>IFERROR(IF($E246="","",VLOOKUP($E246,'Data Mercado'!$A$7:$F$24,5,0)),"ND")</f>
      </c>
      <c r="Q246" s="226" t="str">
        <f t="shared" si="36"/>
        <v/>
      </c>
      <c r="R246" s="225" t="str">
        <f t="shared" si="37"/>
        <v/>
      </c>
      <c r="S246" s="230" t="str">
        <f>IFERROR(IF($E246="","",VLOOKUP($E246,'Data Mercado'!$A$7:$F$24,6,0)),"ND")</f>
      </c>
      <c r="T246" s="226" t="str">
        <f t="shared" si="38"/>
        <v/>
      </c>
      <c r="U246" s="225" t="str">
        <f t="shared" si="39"/>
        <v/>
      </c>
    </row>
    <row r="247" spans="1:21" s="227" customFormat="1" ht="19" customHeight="1">
      <c r="A247" s="231"/>
      <c r="B247" s="232"/>
      <c r="C247" s="183"/>
      <c r="D247" s="183"/>
      <c r="E247" s="183"/>
      <c r="F247" s="229"/>
      <c r="G247" s="230" t="str">
        <f>IFERROR(IF($E247="","",VLOOKUP($E247,'Data Mercado'!$A$7:$F$24,2,0)),"ND")</f>
      </c>
      <c r="H247" s="226" t="str">
        <f t="shared" si="30"/>
        <v/>
      </c>
      <c r="I247" s="225" t="str">
        <f t="shared" si="31"/>
        <v/>
      </c>
      <c r="J247" s="230" t="str">
        <f>IFERROR(IF($E247="","",VLOOKUP($E247,'Data Mercado'!$A$7:$F$24,3,0)),"ND")</f>
      </c>
      <c r="K247" s="226" t="str">
        <f t="shared" si="32"/>
        <v/>
      </c>
      <c r="L247" s="225" t="str">
        <f t="shared" si="33"/>
        <v/>
      </c>
      <c r="M247" s="230" t="str">
        <f>IFERROR(IF($E247="","",VLOOKUP($E247,'Data Mercado'!$A$7:$F$24,4,0)),"ND")</f>
      </c>
      <c r="N247" s="226" t="str">
        <f t="shared" si="34"/>
        <v/>
      </c>
      <c r="O247" s="225" t="str">
        <f t="shared" si="35"/>
        <v/>
      </c>
      <c r="P247" s="230" t="str">
        <f>IFERROR(IF($E247="","",VLOOKUP($E247,'Data Mercado'!$A$7:$F$24,5,0)),"ND")</f>
      </c>
      <c r="Q247" s="226" t="str">
        <f t="shared" si="36"/>
        <v/>
      </c>
      <c r="R247" s="225" t="str">
        <f t="shared" si="37"/>
        <v/>
      </c>
      <c r="S247" s="230" t="str">
        <f>IFERROR(IF($E247="","",VLOOKUP($E247,'Data Mercado'!$A$7:$F$24,6,0)),"ND")</f>
      </c>
      <c r="T247" s="226" t="str">
        <f t="shared" si="38"/>
        <v/>
      </c>
      <c r="U247" s="225" t="str">
        <f t="shared" si="39"/>
        <v/>
      </c>
    </row>
    <row r="248" spans="1:21" s="227" customFormat="1" ht="19" customHeight="1">
      <c r="A248" s="231"/>
      <c r="B248" s="232"/>
      <c r="C248" s="183"/>
      <c r="D248" s="183"/>
      <c r="E248" s="183"/>
      <c r="F248" s="229"/>
      <c r="G248" s="230" t="str">
        <f>IFERROR(IF($E248="","",VLOOKUP($E248,'Data Mercado'!$A$7:$F$24,2,0)),"ND")</f>
      </c>
      <c r="H248" s="226" t="str">
        <f t="shared" si="30"/>
        <v/>
      </c>
      <c r="I248" s="225" t="str">
        <f t="shared" si="31"/>
        <v/>
      </c>
      <c r="J248" s="230" t="str">
        <f>IFERROR(IF($E248="","",VLOOKUP($E248,'Data Mercado'!$A$7:$F$24,3,0)),"ND")</f>
      </c>
      <c r="K248" s="226" t="str">
        <f t="shared" si="32"/>
        <v/>
      </c>
      <c r="L248" s="225" t="str">
        <f t="shared" si="33"/>
        <v/>
      </c>
      <c r="M248" s="230" t="str">
        <f>IFERROR(IF($E248="","",VLOOKUP($E248,'Data Mercado'!$A$7:$F$24,4,0)),"ND")</f>
      </c>
      <c r="N248" s="226" t="str">
        <f t="shared" si="34"/>
        <v/>
      </c>
      <c r="O248" s="225" t="str">
        <f t="shared" si="35"/>
        <v/>
      </c>
      <c r="P248" s="230" t="str">
        <f>IFERROR(IF($E248="","",VLOOKUP($E248,'Data Mercado'!$A$7:$F$24,5,0)),"ND")</f>
      </c>
      <c r="Q248" s="226" t="str">
        <f t="shared" si="36"/>
        <v/>
      </c>
      <c r="R248" s="225" t="str">
        <f t="shared" si="37"/>
        <v/>
      </c>
      <c r="S248" s="230" t="str">
        <f>IFERROR(IF($E248="","",VLOOKUP($E248,'Data Mercado'!$A$7:$F$24,6,0)),"ND")</f>
      </c>
      <c r="T248" s="226" t="str">
        <f t="shared" si="38"/>
        <v/>
      </c>
      <c r="U248" s="225" t="str">
        <f t="shared" si="39"/>
        <v/>
      </c>
    </row>
    <row r="249" spans="1:21" s="227" customFormat="1" ht="19" customHeight="1">
      <c r="A249" s="231"/>
      <c r="B249" s="232"/>
      <c r="C249" s="183"/>
      <c r="D249" s="183"/>
      <c r="E249" s="183"/>
      <c r="F249" s="229"/>
      <c r="G249" s="230" t="str">
        <f>IFERROR(IF($E249="","",VLOOKUP($E249,'Data Mercado'!$A$7:$F$24,2,0)),"ND")</f>
      </c>
      <c r="H249" s="226" t="str">
        <f t="shared" si="30"/>
        <v/>
      </c>
      <c r="I249" s="225" t="str">
        <f t="shared" si="31"/>
        <v/>
      </c>
      <c r="J249" s="230" t="str">
        <f>IFERROR(IF($E249="","",VLOOKUP($E249,'Data Mercado'!$A$7:$F$24,3,0)),"ND")</f>
      </c>
      <c r="K249" s="226" t="str">
        <f t="shared" si="32"/>
        <v/>
      </c>
      <c r="L249" s="225" t="str">
        <f t="shared" si="33"/>
        <v/>
      </c>
      <c r="M249" s="230" t="str">
        <f>IFERROR(IF($E249="","",VLOOKUP($E249,'Data Mercado'!$A$7:$F$24,4,0)),"ND")</f>
      </c>
      <c r="N249" s="226" t="str">
        <f t="shared" si="34"/>
        <v/>
      </c>
      <c r="O249" s="225" t="str">
        <f t="shared" si="35"/>
        <v/>
      </c>
      <c r="P249" s="230" t="str">
        <f>IFERROR(IF($E249="","",VLOOKUP($E249,'Data Mercado'!$A$7:$F$24,5,0)),"ND")</f>
      </c>
      <c r="Q249" s="226" t="str">
        <f t="shared" si="36"/>
        <v/>
      </c>
      <c r="R249" s="225" t="str">
        <f t="shared" si="37"/>
        <v/>
      </c>
      <c r="S249" s="230" t="str">
        <f>IFERROR(IF($E249="","",VLOOKUP($E249,'Data Mercado'!$A$7:$F$24,6,0)),"ND")</f>
      </c>
      <c r="T249" s="226" t="str">
        <f t="shared" si="38"/>
        <v/>
      </c>
      <c r="U249" s="225" t="str">
        <f t="shared" si="39"/>
        <v/>
      </c>
    </row>
    <row r="250" spans="1:21" s="227" customFormat="1" ht="19" customHeight="1">
      <c r="A250" s="231"/>
      <c r="B250" s="232"/>
      <c r="C250" s="183"/>
      <c r="D250" s="183"/>
      <c r="E250" s="183"/>
      <c r="F250" s="229"/>
      <c r="G250" s="230" t="str">
        <f>IFERROR(IF($E250="","",VLOOKUP($E250,'Data Mercado'!$A$7:$F$24,2,0)),"ND")</f>
      </c>
      <c r="H250" s="226" t="str">
        <f t="shared" si="30"/>
        <v/>
      </c>
      <c r="I250" s="225" t="str">
        <f t="shared" si="31"/>
        <v/>
      </c>
      <c r="J250" s="230" t="str">
        <f>IFERROR(IF($E250="","",VLOOKUP($E250,'Data Mercado'!$A$7:$F$24,3,0)),"ND")</f>
      </c>
      <c r="K250" s="226" t="str">
        <f t="shared" si="32"/>
        <v/>
      </c>
      <c r="L250" s="225" t="str">
        <f t="shared" si="33"/>
        <v/>
      </c>
      <c r="M250" s="230" t="str">
        <f>IFERROR(IF($E250="","",VLOOKUP($E250,'Data Mercado'!$A$7:$F$24,4,0)),"ND")</f>
      </c>
      <c r="N250" s="226" t="str">
        <f t="shared" si="34"/>
        <v/>
      </c>
      <c r="O250" s="225" t="str">
        <f t="shared" si="35"/>
        <v/>
      </c>
      <c r="P250" s="230" t="str">
        <f>IFERROR(IF($E250="","",VLOOKUP($E250,'Data Mercado'!$A$7:$F$24,5,0)),"ND")</f>
      </c>
      <c r="Q250" s="226" t="str">
        <f t="shared" si="36"/>
        <v/>
      </c>
      <c r="R250" s="225" t="str">
        <f t="shared" si="37"/>
        <v/>
      </c>
      <c r="S250" s="230" t="str">
        <f>IFERROR(IF($E250="","",VLOOKUP($E250,'Data Mercado'!$A$7:$F$24,6,0)),"ND")</f>
      </c>
      <c r="T250" s="226" t="str">
        <f t="shared" si="38"/>
        <v/>
      </c>
      <c r="U250" s="225" t="str">
        <f t="shared" si="39"/>
        <v/>
      </c>
    </row>
    <row r="251" spans="1:21" s="227" customFormat="1" ht="19" customHeight="1">
      <c r="A251" s="231"/>
      <c r="B251" s="232"/>
      <c r="C251" s="183"/>
      <c r="D251" s="183"/>
      <c r="E251" s="183"/>
      <c r="F251" s="229"/>
      <c r="G251" s="230" t="str">
        <f>IFERROR(IF($E251="","",VLOOKUP($E251,'Data Mercado'!$A$7:$F$24,2,0)),"ND")</f>
      </c>
      <c r="H251" s="226" t="str">
        <f t="shared" si="30"/>
        <v/>
      </c>
      <c r="I251" s="225" t="str">
        <f t="shared" si="31"/>
        <v/>
      </c>
      <c r="J251" s="230" t="str">
        <f>IFERROR(IF($E251="","",VLOOKUP($E251,'Data Mercado'!$A$7:$F$24,3,0)),"ND")</f>
      </c>
      <c r="K251" s="226" t="str">
        <f t="shared" si="32"/>
        <v/>
      </c>
      <c r="L251" s="225" t="str">
        <f t="shared" si="33"/>
        <v/>
      </c>
      <c r="M251" s="230" t="str">
        <f>IFERROR(IF($E251="","",VLOOKUP($E251,'Data Mercado'!$A$7:$F$24,4,0)),"ND")</f>
      </c>
      <c r="N251" s="226" t="str">
        <f t="shared" si="34"/>
        <v/>
      </c>
      <c r="O251" s="225" t="str">
        <f t="shared" si="35"/>
        <v/>
      </c>
      <c r="P251" s="230" t="str">
        <f>IFERROR(IF($E251="","",VLOOKUP($E251,'Data Mercado'!$A$7:$F$24,5,0)),"ND")</f>
      </c>
      <c r="Q251" s="226" t="str">
        <f t="shared" si="36"/>
        <v/>
      </c>
      <c r="R251" s="225" t="str">
        <f t="shared" si="37"/>
        <v/>
      </c>
      <c r="S251" s="230" t="str">
        <f>IFERROR(IF($E251="","",VLOOKUP($E251,'Data Mercado'!$A$7:$F$24,6,0)),"ND")</f>
      </c>
      <c r="T251" s="226" t="str">
        <f t="shared" si="38"/>
        <v/>
      </c>
      <c r="U251" s="225" t="str">
        <f t="shared" si="39"/>
        <v/>
      </c>
    </row>
    <row r="252" spans="1:21" s="227" customFormat="1" ht="19" customHeight="1">
      <c r="A252" s="231"/>
      <c r="B252" s="232"/>
      <c r="C252" s="183"/>
      <c r="D252" s="183"/>
      <c r="E252" s="183"/>
      <c r="F252" s="229"/>
      <c r="G252" s="230" t="str">
        <f>IFERROR(IF($E252="","",VLOOKUP($E252,'Data Mercado'!$A$7:$F$24,2,0)),"ND")</f>
      </c>
      <c r="H252" s="226" t="str">
        <f t="shared" si="30"/>
        <v/>
      </c>
      <c r="I252" s="225" t="str">
        <f t="shared" si="31"/>
        <v/>
      </c>
      <c r="J252" s="230" t="str">
        <f>IFERROR(IF($E252="","",VLOOKUP($E252,'Data Mercado'!$A$7:$F$24,3,0)),"ND")</f>
      </c>
      <c r="K252" s="226" t="str">
        <f t="shared" si="32"/>
        <v/>
      </c>
      <c r="L252" s="225" t="str">
        <f t="shared" si="33"/>
        <v/>
      </c>
      <c r="M252" s="230" t="str">
        <f>IFERROR(IF($E252="","",VLOOKUP($E252,'Data Mercado'!$A$7:$F$24,4,0)),"ND")</f>
      </c>
      <c r="N252" s="226" t="str">
        <f t="shared" si="34"/>
        <v/>
      </c>
      <c r="O252" s="225" t="str">
        <f t="shared" si="35"/>
        <v/>
      </c>
      <c r="P252" s="230" t="str">
        <f>IFERROR(IF($E252="","",VLOOKUP($E252,'Data Mercado'!$A$7:$F$24,5,0)),"ND")</f>
      </c>
      <c r="Q252" s="226" t="str">
        <f t="shared" si="36"/>
        <v/>
      </c>
      <c r="R252" s="225" t="str">
        <f t="shared" si="37"/>
        <v/>
      </c>
      <c r="S252" s="230" t="str">
        <f>IFERROR(IF($E252="","",VLOOKUP($E252,'Data Mercado'!$A$7:$F$24,6,0)),"ND")</f>
      </c>
      <c r="T252" s="226" t="str">
        <f t="shared" si="38"/>
        <v/>
      </c>
      <c r="U252" s="225" t="str">
        <f t="shared" si="39"/>
        <v/>
      </c>
    </row>
    <row r="253" spans="1:21" s="227" customFormat="1" ht="19" customHeight="1">
      <c r="A253" s="231"/>
      <c r="B253" s="232"/>
      <c r="C253" s="183"/>
      <c r="D253" s="183"/>
      <c r="E253" s="183"/>
      <c r="F253" s="229"/>
      <c r="G253" s="230" t="str">
        <f>IFERROR(IF($E253="","",VLOOKUP($E253,'Data Mercado'!$A$7:$F$24,2,0)),"ND")</f>
      </c>
      <c r="H253" s="226" t="str">
        <f t="shared" si="30"/>
        <v/>
      </c>
      <c r="I253" s="225" t="str">
        <f t="shared" si="31"/>
        <v/>
      </c>
      <c r="J253" s="230" t="str">
        <f>IFERROR(IF($E253="","",VLOOKUP($E253,'Data Mercado'!$A$7:$F$24,3,0)),"ND")</f>
      </c>
      <c r="K253" s="226" t="str">
        <f t="shared" si="32"/>
        <v/>
      </c>
      <c r="L253" s="225" t="str">
        <f t="shared" si="33"/>
        <v/>
      </c>
      <c r="M253" s="230" t="str">
        <f>IFERROR(IF($E253="","",VLOOKUP($E253,'Data Mercado'!$A$7:$F$24,4,0)),"ND")</f>
      </c>
      <c r="N253" s="226" t="str">
        <f t="shared" si="34"/>
        <v/>
      </c>
      <c r="O253" s="225" t="str">
        <f t="shared" si="35"/>
        <v/>
      </c>
      <c r="P253" s="230" t="str">
        <f>IFERROR(IF($E253="","",VLOOKUP($E253,'Data Mercado'!$A$7:$F$24,5,0)),"ND")</f>
      </c>
      <c r="Q253" s="226" t="str">
        <f t="shared" si="36"/>
        <v/>
      </c>
      <c r="R253" s="225" t="str">
        <f t="shared" si="37"/>
        <v/>
      </c>
      <c r="S253" s="230" t="str">
        <f>IFERROR(IF($E253="","",VLOOKUP($E253,'Data Mercado'!$A$7:$F$24,6,0)),"ND")</f>
      </c>
      <c r="T253" s="226" t="str">
        <f t="shared" si="38"/>
        <v/>
      </c>
      <c r="U253" s="225" t="str">
        <f t="shared" si="39"/>
        <v/>
      </c>
    </row>
    <row r="254" spans="1:21" s="227" customFormat="1" ht="19" customHeight="1">
      <c r="A254" s="231"/>
      <c r="B254" s="232"/>
      <c r="C254" s="183"/>
      <c r="D254" s="183"/>
      <c r="E254" s="183"/>
      <c r="F254" s="229"/>
      <c r="G254" s="230" t="str">
        <f>IFERROR(IF($E254="","",VLOOKUP($E254,'Data Mercado'!$A$7:$F$24,2,0)),"ND")</f>
      </c>
      <c r="H254" s="226" t="str">
        <f t="shared" si="30"/>
        <v/>
      </c>
      <c r="I254" s="225" t="str">
        <f t="shared" si="31"/>
        <v/>
      </c>
      <c r="J254" s="230" t="str">
        <f>IFERROR(IF($E254="","",VLOOKUP($E254,'Data Mercado'!$A$7:$F$24,3,0)),"ND")</f>
      </c>
      <c r="K254" s="226" t="str">
        <f t="shared" si="32"/>
        <v/>
      </c>
      <c r="L254" s="225" t="str">
        <f t="shared" si="33"/>
        <v/>
      </c>
      <c r="M254" s="230" t="str">
        <f>IFERROR(IF($E254="","",VLOOKUP($E254,'Data Mercado'!$A$7:$F$24,4,0)),"ND")</f>
      </c>
      <c r="N254" s="226" t="str">
        <f t="shared" si="34"/>
        <v/>
      </c>
      <c r="O254" s="225" t="str">
        <f t="shared" si="35"/>
        <v/>
      </c>
      <c r="P254" s="230" t="str">
        <f>IFERROR(IF($E254="","",VLOOKUP($E254,'Data Mercado'!$A$7:$F$24,5,0)),"ND")</f>
      </c>
      <c r="Q254" s="226" t="str">
        <f t="shared" si="36"/>
        <v/>
      </c>
      <c r="R254" s="225" t="str">
        <f t="shared" si="37"/>
        <v/>
      </c>
      <c r="S254" s="230" t="str">
        <f>IFERROR(IF($E254="","",VLOOKUP($E254,'Data Mercado'!$A$7:$F$24,6,0)),"ND")</f>
      </c>
      <c r="T254" s="226" t="str">
        <f t="shared" si="38"/>
        <v/>
      </c>
      <c r="U254" s="225" t="str">
        <f t="shared" si="39"/>
        <v/>
      </c>
    </row>
    <row r="255" spans="1:21" s="227" customFormat="1" ht="19" customHeight="1">
      <c r="A255" s="231"/>
      <c r="B255" s="232"/>
      <c r="C255" s="183"/>
      <c r="D255" s="183"/>
      <c r="E255" s="183"/>
      <c r="F255" s="229"/>
      <c r="G255" s="230" t="str">
        <f>IFERROR(IF($E255="","",VLOOKUP($E255,'Data Mercado'!$A$7:$F$24,2,0)),"ND")</f>
      </c>
      <c r="H255" s="226" t="str">
        <f t="shared" si="30"/>
        <v/>
      </c>
      <c r="I255" s="225" t="str">
        <f t="shared" si="31"/>
        <v/>
      </c>
      <c r="J255" s="230" t="str">
        <f>IFERROR(IF($E255="","",VLOOKUP($E255,'Data Mercado'!$A$7:$F$24,3,0)),"ND")</f>
      </c>
      <c r="K255" s="226" t="str">
        <f t="shared" si="32"/>
        <v/>
      </c>
      <c r="L255" s="225" t="str">
        <f t="shared" si="33"/>
        <v/>
      </c>
      <c r="M255" s="230" t="str">
        <f>IFERROR(IF($E255="","",VLOOKUP($E255,'Data Mercado'!$A$7:$F$24,4,0)),"ND")</f>
      </c>
      <c r="N255" s="226" t="str">
        <f t="shared" si="34"/>
        <v/>
      </c>
      <c r="O255" s="225" t="str">
        <f t="shared" si="35"/>
        <v/>
      </c>
      <c r="P255" s="230" t="str">
        <f>IFERROR(IF($E255="","",VLOOKUP($E255,'Data Mercado'!$A$7:$F$24,5,0)),"ND")</f>
      </c>
      <c r="Q255" s="226" t="str">
        <f t="shared" si="36"/>
        <v/>
      </c>
      <c r="R255" s="225" t="str">
        <f t="shared" si="37"/>
        <v/>
      </c>
      <c r="S255" s="230" t="str">
        <f>IFERROR(IF($E255="","",VLOOKUP($E255,'Data Mercado'!$A$7:$F$24,6,0)),"ND")</f>
      </c>
      <c r="T255" s="226" t="str">
        <f t="shared" si="38"/>
        <v/>
      </c>
      <c r="U255" s="225" t="str">
        <f t="shared" si="39"/>
        <v/>
      </c>
    </row>
    <row r="256" spans="1:21" s="227" customFormat="1" ht="19" customHeight="1">
      <c r="A256" s="231"/>
      <c r="B256" s="232"/>
      <c r="C256" s="183"/>
      <c r="D256" s="183"/>
      <c r="E256" s="183"/>
      <c r="F256" s="229"/>
      <c r="G256" s="230" t="str">
        <f>IFERROR(IF($E256="","",VLOOKUP($E256,'Data Mercado'!$A$7:$F$24,2,0)),"ND")</f>
      </c>
      <c r="H256" s="226" t="str">
        <f t="shared" si="30"/>
        <v/>
      </c>
      <c r="I256" s="225" t="str">
        <f t="shared" si="31"/>
        <v/>
      </c>
      <c r="J256" s="230" t="str">
        <f>IFERROR(IF($E256="","",VLOOKUP($E256,'Data Mercado'!$A$7:$F$24,3,0)),"ND")</f>
      </c>
      <c r="K256" s="226" t="str">
        <f t="shared" si="32"/>
        <v/>
      </c>
      <c r="L256" s="225" t="str">
        <f t="shared" si="33"/>
        <v/>
      </c>
      <c r="M256" s="230" t="str">
        <f>IFERROR(IF($E256="","",VLOOKUP($E256,'Data Mercado'!$A$7:$F$24,4,0)),"ND")</f>
      </c>
      <c r="N256" s="226" t="str">
        <f t="shared" si="34"/>
        <v/>
      </c>
      <c r="O256" s="225" t="str">
        <f t="shared" si="35"/>
        <v/>
      </c>
      <c r="P256" s="230" t="str">
        <f>IFERROR(IF($E256="","",VLOOKUP($E256,'Data Mercado'!$A$7:$F$24,5,0)),"ND")</f>
      </c>
      <c r="Q256" s="226" t="str">
        <f t="shared" si="36"/>
        <v/>
      </c>
      <c r="R256" s="225" t="str">
        <f t="shared" si="37"/>
        <v/>
      </c>
      <c r="S256" s="230" t="str">
        <f>IFERROR(IF($E256="","",VLOOKUP($E256,'Data Mercado'!$A$7:$F$24,6,0)),"ND")</f>
      </c>
      <c r="T256" s="226" t="str">
        <f t="shared" si="38"/>
        <v/>
      </c>
      <c r="U256" s="225" t="str">
        <f t="shared" si="39"/>
        <v/>
      </c>
    </row>
    <row r="257" spans="1:21" s="227" customFormat="1" ht="19" customHeight="1">
      <c r="A257" s="231"/>
      <c r="B257" s="232"/>
      <c r="C257" s="183"/>
      <c r="D257" s="183"/>
      <c r="E257" s="183"/>
      <c r="F257" s="229"/>
      <c r="G257" s="230" t="str">
        <f>IFERROR(IF($E257="","",VLOOKUP($E257,'Data Mercado'!$A$7:$F$24,2,0)),"ND")</f>
      </c>
      <c r="H257" s="226" t="str">
        <f t="shared" si="30"/>
        <v/>
      </c>
      <c r="I257" s="225" t="str">
        <f t="shared" si="31"/>
        <v/>
      </c>
      <c r="J257" s="230" t="str">
        <f>IFERROR(IF($E257="","",VLOOKUP($E257,'Data Mercado'!$A$7:$F$24,3,0)),"ND")</f>
      </c>
      <c r="K257" s="226" t="str">
        <f t="shared" si="32"/>
        <v/>
      </c>
      <c r="L257" s="225" t="str">
        <f t="shared" si="33"/>
        <v/>
      </c>
      <c r="M257" s="230" t="str">
        <f>IFERROR(IF($E257="","",VLOOKUP($E257,'Data Mercado'!$A$7:$F$24,4,0)),"ND")</f>
      </c>
      <c r="N257" s="226" t="str">
        <f t="shared" si="34"/>
        <v/>
      </c>
      <c r="O257" s="225" t="str">
        <f t="shared" si="35"/>
        <v/>
      </c>
      <c r="P257" s="230" t="str">
        <f>IFERROR(IF($E257="","",VLOOKUP($E257,'Data Mercado'!$A$7:$F$24,5,0)),"ND")</f>
      </c>
      <c r="Q257" s="226" t="str">
        <f t="shared" si="36"/>
        <v/>
      </c>
      <c r="R257" s="225" t="str">
        <f t="shared" si="37"/>
        <v/>
      </c>
      <c r="S257" s="230" t="str">
        <f>IFERROR(IF($E257="","",VLOOKUP($E257,'Data Mercado'!$A$7:$F$24,6,0)),"ND")</f>
      </c>
      <c r="T257" s="226" t="str">
        <f t="shared" si="38"/>
        <v/>
      </c>
      <c r="U257" s="225" t="str">
        <f t="shared" si="39"/>
        <v/>
      </c>
    </row>
    <row r="258" spans="1:21" s="227" customFormat="1" ht="19" customHeight="1">
      <c r="A258" s="231"/>
      <c r="B258" s="232"/>
      <c r="C258" s="183"/>
      <c r="D258" s="183"/>
      <c r="E258" s="183"/>
      <c r="F258" s="229"/>
      <c r="G258" s="230" t="str">
        <f>IFERROR(IF($E258="","",VLOOKUP($E258,'Data Mercado'!$A$7:$F$24,2,0)),"ND")</f>
      </c>
      <c r="H258" s="226" t="str">
        <f t="shared" si="30"/>
        <v/>
      </c>
      <c r="I258" s="225" t="str">
        <f t="shared" si="31"/>
        <v/>
      </c>
      <c r="J258" s="230" t="str">
        <f>IFERROR(IF($E258="","",VLOOKUP($E258,'Data Mercado'!$A$7:$F$24,3,0)),"ND")</f>
      </c>
      <c r="K258" s="226" t="str">
        <f t="shared" si="32"/>
        <v/>
      </c>
      <c r="L258" s="225" t="str">
        <f t="shared" si="33"/>
        <v/>
      </c>
      <c r="M258" s="230" t="str">
        <f>IFERROR(IF($E258="","",VLOOKUP($E258,'Data Mercado'!$A$7:$F$24,4,0)),"ND")</f>
      </c>
      <c r="N258" s="226" t="str">
        <f t="shared" si="34"/>
        <v/>
      </c>
      <c r="O258" s="225" t="str">
        <f t="shared" si="35"/>
        <v/>
      </c>
      <c r="P258" s="230" t="str">
        <f>IFERROR(IF($E258="","",VLOOKUP($E258,'Data Mercado'!$A$7:$F$24,5,0)),"ND")</f>
      </c>
      <c r="Q258" s="226" t="str">
        <f t="shared" si="36"/>
        <v/>
      </c>
      <c r="R258" s="225" t="str">
        <f t="shared" si="37"/>
        <v/>
      </c>
      <c r="S258" s="230" t="str">
        <f>IFERROR(IF($E258="","",VLOOKUP($E258,'Data Mercado'!$A$7:$F$24,6,0)),"ND")</f>
      </c>
      <c r="T258" s="226" t="str">
        <f t="shared" si="38"/>
        <v/>
      </c>
      <c r="U258" s="225" t="str">
        <f t="shared" si="39"/>
        <v/>
      </c>
    </row>
    <row r="259" spans="1:21" s="227" customFormat="1" ht="19" customHeight="1">
      <c r="A259" s="231"/>
      <c r="B259" s="232"/>
      <c r="C259" s="183"/>
      <c r="D259" s="183"/>
      <c r="E259" s="183"/>
      <c r="F259" s="229"/>
      <c r="G259" s="230" t="str">
        <f>IFERROR(IF($E259="","",VLOOKUP($E259,'Data Mercado'!$A$7:$F$24,2,0)),"ND")</f>
      </c>
      <c r="H259" s="226" t="str">
        <f t="shared" si="30"/>
        <v/>
      </c>
      <c r="I259" s="225" t="str">
        <f t="shared" si="31"/>
        <v/>
      </c>
      <c r="J259" s="230" t="str">
        <f>IFERROR(IF($E259="","",VLOOKUP($E259,'Data Mercado'!$A$7:$F$24,3,0)),"ND")</f>
      </c>
      <c r="K259" s="226" t="str">
        <f t="shared" si="32"/>
        <v/>
      </c>
      <c r="L259" s="225" t="str">
        <f t="shared" si="33"/>
        <v/>
      </c>
      <c r="M259" s="230" t="str">
        <f>IFERROR(IF($E259="","",VLOOKUP($E259,'Data Mercado'!$A$7:$F$24,4,0)),"ND")</f>
      </c>
      <c r="N259" s="226" t="str">
        <f t="shared" si="34"/>
        <v/>
      </c>
      <c r="O259" s="225" t="str">
        <f t="shared" si="35"/>
        <v/>
      </c>
      <c r="P259" s="230" t="str">
        <f>IFERROR(IF($E259="","",VLOOKUP($E259,'Data Mercado'!$A$7:$F$24,5,0)),"ND")</f>
      </c>
      <c r="Q259" s="226" t="str">
        <f t="shared" si="36"/>
        <v/>
      </c>
      <c r="R259" s="225" t="str">
        <f t="shared" si="37"/>
        <v/>
      </c>
      <c r="S259" s="230" t="str">
        <f>IFERROR(IF($E259="","",VLOOKUP($E259,'Data Mercado'!$A$7:$F$24,6,0)),"ND")</f>
      </c>
      <c r="T259" s="226" t="str">
        <f t="shared" si="38"/>
        <v/>
      </c>
      <c r="U259" s="225" t="str">
        <f t="shared" si="39"/>
        <v/>
      </c>
    </row>
    <row r="260" spans="1:21" s="227" customFormat="1" ht="19" customHeight="1">
      <c r="A260" s="231"/>
      <c r="B260" s="232"/>
      <c r="C260" s="183"/>
      <c r="D260" s="183"/>
      <c r="E260" s="183"/>
      <c r="F260" s="229"/>
      <c r="G260" s="230" t="str">
        <f>IFERROR(IF($E260="","",VLOOKUP($E260,'Data Mercado'!$A$7:$F$24,2,0)),"ND")</f>
      </c>
      <c r="H260" s="226" t="str">
        <f t="shared" si="30"/>
        <v/>
      </c>
      <c r="I260" s="225" t="str">
        <f t="shared" si="31"/>
        <v/>
      </c>
      <c r="J260" s="230" t="str">
        <f>IFERROR(IF($E260="","",VLOOKUP($E260,'Data Mercado'!$A$7:$F$24,3,0)),"ND")</f>
      </c>
      <c r="K260" s="226" t="str">
        <f t="shared" si="32"/>
        <v/>
      </c>
      <c r="L260" s="225" t="str">
        <f t="shared" si="33"/>
        <v/>
      </c>
      <c r="M260" s="230" t="str">
        <f>IFERROR(IF($E260="","",VLOOKUP($E260,'Data Mercado'!$A$7:$F$24,4,0)),"ND")</f>
      </c>
      <c r="N260" s="226" t="str">
        <f t="shared" si="34"/>
        <v/>
      </c>
      <c r="O260" s="225" t="str">
        <f t="shared" si="35"/>
        <v/>
      </c>
      <c r="P260" s="230" t="str">
        <f>IFERROR(IF($E260="","",VLOOKUP($E260,'Data Mercado'!$A$7:$F$24,5,0)),"ND")</f>
      </c>
      <c r="Q260" s="226" t="str">
        <f t="shared" si="36"/>
        <v/>
      </c>
      <c r="R260" s="225" t="str">
        <f t="shared" si="37"/>
        <v/>
      </c>
      <c r="S260" s="230" t="str">
        <f>IFERROR(IF($E260="","",VLOOKUP($E260,'Data Mercado'!$A$7:$F$24,6,0)),"ND")</f>
      </c>
      <c r="T260" s="226" t="str">
        <f t="shared" si="38"/>
        <v/>
      </c>
      <c r="U260" s="225" t="str">
        <f t="shared" si="39"/>
        <v/>
      </c>
    </row>
    <row r="261" spans="1:21" s="227" customFormat="1" ht="19" customHeight="1">
      <c r="A261" s="231"/>
      <c r="B261" s="232"/>
      <c r="C261" s="183"/>
      <c r="D261" s="183"/>
      <c r="E261" s="183"/>
      <c r="F261" s="229"/>
      <c r="G261" s="230" t="str">
        <f>IFERROR(IF($E261="","",VLOOKUP($E261,'Data Mercado'!$A$7:$F$24,2,0)),"ND")</f>
      </c>
      <c r="H261" s="226" t="str">
        <f t="shared" si="30"/>
        <v/>
      </c>
      <c r="I261" s="225" t="str">
        <f t="shared" si="31"/>
        <v/>
      </c>
      <c r="J261" s="230" t="str">
        <f>IFERROR(IF($E261="","",VLOOKUP($E261,'Data Mercado'!$A$7:$F$24,3,0)),"ND")</f>
      </c>
      <c r="K261" s="226" t="str">
        <f t="shared" si="32"/>
        <v/>
      </c>
      <c r="L261" s="225" t="str">
        <f t="shared" si="33"/>
        <v/>
      </c>
      <c r="M261" s="230" t="str">
        <f>IFERROR(IF($E261="","",VLOOKUP($E261,'Data Mercado'!$A$7:$F$24,4,0)),"ND")</f>
      </c>
      <c r="N261" s="226" t="str">
        <f t="shared" si="34"/>
        <v/>
      </c>
      <c r="O261" s="225" t="str">
        <f t="shared" si="35"/>
        <v/>
      </c>
      <c r="P261" s="230" t="str">
        <f>IFERROR(IF($E261="","",VLOOKUP($E261,'Data Mercado'!$A$7:$F$24,5,0)),"ND")</f>
      </c>
      <c r="Q261" s="226" t="str">
        <f t="shared" si="36"/>
        <v/>
      </c>
      <c r="R261" s="225" t="str">
        <f t="shared" si="37"/>
        <v/>
      </c>
      <c r="S261" s="230" t="str">
        <f>IFERROR(IF($E261="","",VLOOKUP($E261,'Data Mercado'!$A$7:$F$24,6,0)),"ND")</f>
      </c>
      <c r="T261" s="226" t="str">
        <f t="shared" si="38"/>
        <v/>
      </c>
      <c r="U261" s="225" t="str">
        <f t="shared" si="39"/>
        <v/>
      </c>
    </row>
    <row r="262" spans="1:21" s="227" customFormat="1" ht="19" customHeight="1">
      <c r="A262" s="231"/>
      <c r="B262" s="232"/>
      <c r="C262" s="183"/>
      <c r="D262" s="183"/>
      <c r="E262" s="183"/>
      <c r="F262" s="229"/>
      <c r="G262" s="230" t="str">
        <f>IFERROR(IF($E262="","",VLOOKUP($E262,'Data Mercado'!$A$7:$F$24,2,0)),"ND")</f>
      </c>
      <c r="H262" s="226" t="str">
        <f t="shared" si="30"/>
        <v/>
      </c>
      <c r="I262" s="225" t="str">
        <f t="shared" si="31"/>
        <v/>
      </c>
      <c r="J262" s="230" t="str">
        <f>IFERROR(IF($E262="","",VLOOKUP($E262,'Data Mercado'!$A$7:$F$24,3,0)),"ND")</f>
      </c>
      <c r="K262" s="226" t="str">
        <f t="shared" si="32"/>
        <v/>
      </c>
      <c r="L262" s="225" t="str">
        <f t="shared" si="33"/>
        <v/>
      </c>
      <c r="M262" s="230" t="str">
        <f>IFERROR(IF($E262="","",VLOOKUP($E262,'Data Mercado'!$A$7:$F$24,4,0)),"ND")</f>
      </c>
      <c r="N262" s="226" t="str">
        <f t="shared" si="34"/>
        <v/>
      </c>
      <c r="O262" s="225" t="str">
        <f t="shared" si="35"/>
        <v/>
      </c>
      <c r="P262" s="230" t="str">
        <f>IFERROR(IF($E262="","",VLOOKUP($E262,'Data Mercado'!$A$7:$F$24,5,0)),"ND")</f>
      </c>
      <c r="Q262" s="226" t="str">
        <f t="shared" si="36"/>
        <v/>
      </c>
      <c r="R262" s="225" t="str">
        <f t="shared" si="37"/>
        <v/>
      </c>
      <c r="S262" s="230" t="str">
        <f>IFERROR(IF($E262="","",VLOOKUP($E262,'Data Mercado'!$A$7:$F$24,6,0)),"ND")</f>
      </c>
      <c r="T262" s="226" t="str">
        <f t="shared" si="38"/>
        <v/>
      </c>
      <c r="U262" s="225" t="str">
        <f t="shared" si="39"/>
        <v/>
      </c>
    </row>
    <row r="263" spans="1:21" s="227" customFormat="1" ht="19" customHeight="1">
      <c r="A263" s="231"/>
      <c r="B263" s="232"/>
      <c r="C263" s="183"/>
      <c r="D263" s="183"/>
      <c r="E263" s="183"/>
      <c r="F263" s="229"/>
      <c r="G263" s="230" t="str">
        <f>IFERROR(IF($E263="","",VLOOKUP($E263,'Data Mercado'!$A$7:$F$24,2,0)),"ND")</f>
      </c>
      <c r="H263" s="226" t="str">
        <f t="shared" si="30"/>
        <v/>
      </c>
      <c r="I263" s="225" t="str">
        <f t="shared" si="31"/>
        <v/>
      </c>
      <c r="J263" s="230" t="str">
        <f>IFERROR(IF($E263="","",VLOOKUP($E263,'Data Mercado'!$A$7:$F$24,3,0)),"ND")</f>
      </c>
      <c r="K263" s="226" t="str">
        <f t="shared" si="32"/>
        <v/>
      </c>
      <c r="L263" s="225" t="str">
        <f t="shared" si="33"/>
        <v/>
      </c>
      <c r="M263" s="230" t="str">
        <f>IFERROR(IF($E263="","",VLOOKUP($E263,'Data Mercado'!$A$7:$F$24,4,0)),"ND")</f>
      </c>
      <c r="N263" s="226" t="str">
        <f t="shared" si="34"/>
        <v/>
      </c>
      <c r="O263" s="225" t="str">
        <f t="shared" si="35"/>
        <v/>
      </c>
      <c r="P263" s="230" t="str">
        <f>IFERROR(IF($E263="","",VLOOKUP($E263,'Data Mercado'!$A$7:$F$24,5,0)),"ND")</f>
      </c>
      <c r="Q263" s="226" t="str">
        <f t="shared" si="36"/>
        <v/>
      </c>
      <c r="R263" s="225" t="str">
        <f t="shared" si="37"/>
        <v/>
      </c>
      <c r="S263" s="230" t="str">
        <f>IFERROR(IF($E263="","",VLOOKUP($E263,'Data Mercado'!$A$7:$F$24,6,0)),"ND")</f>
      </c>
      <c r="T263" s="226" t="str">
        <f t="shared" si="38"/>
        <v/>
      </c>
      <c r="U263" s="225" t="str">
        <f t="shared" si="39"/>
        <v/>
      </c>
    </row>
    <row r="264" spans="1:21" s="227" customFormat="1" ht="19" customHeight="1">
      <c r="A264" s="231"/>
      <c r="B264" s="232"/>
      <c r="C264" s="183"/>
      <c r="D264" s="183"/>
      <c r="E264" s="183"/>
      <c r="F264" s="229"/>
      <c r="G264" s="230" t="str">
        <f>IFERROR(IF($E264="","",VLOOKUP($E264,'Data Mercado'!$A$7:$F$24,2,0)),"ND")</f>
      </c>
      <c r="H264" s="226" t="str">
        <f t="shared" si="30"/>
        <v/>
      </c>
      <c r="I264" s="225" t="str">
        <f t="shared" si="31"/>
        <v/>
      </c>
      <c r="J264" s="230" t="str">
        <f>IFERROR(IF($E264="","",VLOOKUP($E264,'Data Mercado'!$A$7:$F$24,3,0)),"ND")</f>
      </c>
      <c r="K264" s="226" t="str">
        <f t="shared" si="32"/>
        <v/>
      </c>
      <c r="L264" s="225" t="str">
        <f t="shared" si="33"/>
        <v/>
      </c>
      <c r="M264" s="230" t="str">
        <f>IFERROR(IF($E264="","",VLOOKUP($E264,'Data Mercado'!$A$7:$F$24,4,0)),"ND")</f>
      </c>
      <c r="N264" s="226" t="str">
        <f t="shared" si="34"/>
        <v/>
      </c>
      <c r="O264" s="225" t="str">
        <f t="shared" si="35"/>
        <v/>
      </c>
      <c r="P264" s="230" t="str">
        <f>IFERROR(IF($E264="","",VLOOKUP($E264,'Data Mercado'!$A$7:$F$24,5,0)),"ND")</f>
      </c>
      <c r="Q264" s="226" t="str">
        <f t="shared" si="36"/>
        <v/>
      </c>
      <c r="R264" s="225" t="str">
        <f t="shared" si="37"/>
        <v/>
      </c>
      <c r="S264" s="230" t="str">
        <f>IFERROR(IF($E264="","",VLOOKUP($E264,'Data Mercado'!$A$7:$F$24,6,0)),"ND")</f>
      </c>
      <c r="T264" s="226" t="str">
        <f t="shared" si="38"/>
        <v/>
      </c>
      <c r="U264" s="225" t="str">
        <f t="shared" si="39"/>
        <v/>
      </c>
    </row>
    <row r="265" spans="1:21" s="227" customFormat="1" ht="19" customHeight="1">
      <c r="A265" s="231"/>
      <c r="B265" s="232"/>
      <c r="C265" s="183"/>
      <c r="D265" s="183"/>
      <c r="E265" s="183"/>
      <c r="F265" s="229"/>
      <c r="G265" s="230" t="str">
        <f>IFERROR(IF($E265="","",VLOOKUP($E265,'Data Mercado'!$A$7:$F$24,2,0)),"ND")</f>
      </c>
      <c r="H265" s="226" t="str">
        <f t="shared" si="30"/>
        <v/>
      </c>
      <c r="I265" s="225" t="str">
        <f t="shared" si="31"/>
        <v/>
      </c>
      <c r="J265" s="230" t="str">
        <f>IFERROR(IF($E265="","",VLOOKUP($E265,'Data Mercado'!$A$7:$F$24,3,0)),"ND")</f>
      </c>
      <c r="K265" s="226" t="str">
        <f t="shared" si="32"/>
        <v/>
      </c>
      <c r="L265" s="225" t="str">
        <f t="shared" si="33"/>
        <v/>
      </c>
      <c r="M265" s="230" t="str">
        <f>IFERROR(IF($E265="","",VLOOKUP($E265,'Data Mercado'!$A$7:$F$24,4,0)),"ND")</f>
      </c>
      <c r="N265" s="226" t="str">
        <f t="shared" si="34"/>
        <v/>
      </c>
      <c r="O265" s="225" t="str">
        <f t="shared" si="35"/>
        <v/>
      </c>
      <c r="P265" s="230" t="str">
        <f>IFERROR(IF($E265="","",VLOOKUP($E265,'Data Mercado'!$A$7:$F$24,5,0)),"ND")</f>
      </c>
      <c r="Q265" s="226" t="str">
        <f t="shared" si="36"/>
        <v/>
      </c>
      <c r="R265" s="225" t="str">
        <f t="shared" si="37"/>
        <v/>
      </c>
      <c r="S265" s="230" t="str">
        <f>IFERROR(IF($E265="","",VLOOKUP($E265,'Data Mercado'!$A$7:$F$24,6,0)),"ND")</f>
      </c>
      <c r="T265" s="226" t="str">
        <f t="shared" si="38"/>
        <v/>
      </c>
      <c r="U265" s="225" t="str">
        <f t="shared" si="39"/>
        <v/>
      </c>
    </row>
    <row r="266" spans="1:21" s="227" customFormat="1" ht="19" customHeight="1">
      <c r="A266" s="231"/>
      <c r="B266" s="232"/>
      <c r="C266" s="183"/>
      <c r="D266" s="183"/>
      <c r="E266" s="183"/>
      <c r="F266" s="229"/>
      <c r="G266" s="230" t="str">
        <f>IFERROR(IF($E266="","",VLOOKUP($E266,'Data Mercado'!$A$7:$F$24,2,0)),"ND")</f>
      </c>
      <c r="H266" s="226" t="str">
        <f t="shared" si="30"/>
        <v/>
      </c>
      <c r="I266" s="225" t="str">
        <f t="shared" si="31"/>
        <v/>
      </c>
      <c r="J266" s="230" t="str">
        <f>IFERROR(IF($E266="","",VLOOKUP($E266,'Data Mercado'!$A$7:$F$24,3,0)),"ND")</f>
      </c>
      <c r="K266" s="226" t="str">
        <f t="shared" si="32"/>
        <v/>
      </c>
      <c r="L266" s="225" t="str">
        <f t="shared" si="33"/>
        <v/>
      </c>
      <c r="M266" s="230" t="str">
        <f>IFERROR(IF($E266="","",VLOOKUP($E266,'Data Mercado'!$A$7:$F$24,4,0)),"ND")</f>
      </c>
      <c r="N266" s="226" t="str">
        <f t="shared" si="34"/>
        <v/>
      </c>
      <c r="O266" s="225" t="str">
        <f t="shared" si="35"/>
        <v/>
      </c>
      <c r="P266" s="230" t="str">
        <f>IFERROR(IF($E266="","",VLOOKUP($E266,'Data Mercado'!$A$7:$F$24,5,0)),"ND")</f>
      </c>
      <c r="Q266" s="226" t="str">
        <f t="shared" si="36"/>
        <v/>
      </c>
      <c r="R266" s="225" t="str">
        <f t="shared" si="37"/>
        <v/>
      </c>
      <c r="S266" s="230" t="str">
        <f>IFERROR(IF($E266="","",VLOOKUP($E266,'Data Mercado'!$A$7:$F$24,6,0)),"ND")</f>
      </c>
      <c r="T266" s="226" t="str">
        <f t="shared" si="38"/>
        <v/>
      </c>
      <c r="U266" s="225" t="str">
        <f t="shared" si="39"/>
        <v/>
      </c>
    </row>
    <row r="267" spans="1:21" s="227" customFormat="1" ht="19" customHeight="1">
      <c r="A267" s="231"/>
      <c r="B267" s="232"/>
      <c r="C267" s="183"/>
      <c r="D267" s="183"/>
      <c r="E267" s="183"/>
      <c r="F267" s="229"/>
      <c r="G267" s="230" t="str">
        <f>IFERROR(IF($E267="","",VLOOKUP($E267,'Data Mercado'!$A$7:$F$24,2,0)),"ND")</f>
      </c>
      <c r="H267" s="226" t="str">
        <f t="shared" si="30"/>
        <v/>
      </c>
      <c r="I267" s="225" t="str">
        <f t="shared" si="31"/>
        <v/>
      </c>
      <c r="J267" s="230" t="str">
        <f>IFERROR(IF($E267="","",VLOOKUP($E267,'Data Mercado'!$A$7:$F$24,3,0)),"ND")</f>
      </c>
      <c r="K267" s="226" t="str">
        <f t="shared" si="32"/>
        <v/>
      </c>
      <c r="L267" s="225" t="str">
        <f t="shared" si="33"/>
        <v/>
      </c>
      <c r="M267" s="230" t="str">
        <f>IFERROR(IF($E267="","",VLOOKUP($E267,'Data Mercado'!$A$7:$F$24,4,0)),"ND")</f>
      </c>
      <c r="N267" s="226" t="str">
        <f t="shared" si="34"/>
        <v/>
      </c>
      <c r="O267" s="225" t="str">
        <f t="shared" si="35"/>
        <v/>
      </c>
      <c r="P267" s="230" t="str">
        <f>IFERROR(IF($E267="","",VLOOKUP($E267,'Data Mercado'!$A$7:$F$24,5,0)),"ND")</f>
      </c>
      <c r="Q267" s="226" t="str">
        <f t="shared" si="36"/>
        <v/>
      </c>
      <c r="R267" s="225" t="str">
        <f t="shared" si="37"/>
        <v/>
      </c>
      <c r="S267" s="230" t="str">
        <f>IFERROR(IF($E267="","",VLOOKUP($E267,'Data Mercado'!$A$7:$F$24,6,0)),"ND")</f>
      </c>
      <c r="T267" s="226" t="str">
        <f t="shared" si="38"/>
        <v/>
      </c>
      <c r="U267" s="225" t="str">
        <f t="shared" si="39"/>
        <v/>
      </c>
    </row>
    <row r="268" spans="1:21" s="227" customFormat="1" ht="19" customHeight="1">
      <c r="A268" s="231"/>
      <c r="B268" s="232"/>
      <c r="C268" s="183"/>
      <c r="D268" s="183"/>
      <c r="E268" s="183"/>
      <c r="F268" s="229"/>
      <c r="G268" s="230" t="str">
        <f>IFERROR(IF($E268="","",VLOOKUP($E268,'Data Mercado'!$A$7:$F$24,2,0)),"ND")</f>
      </c>
      <c r="H268" s="226" t="str">
        <f>IFERROR(IF($E268="","",IF($G268&gt;$F268,($F268/$G268)-1,"")),"")</f>
      </c>
      <c r="I268" s="225" t="str">
        <f t="shared" ref="I268:I331" si="41">IF(AND($F268&lt;&gt;"",$G268&lt;&gt;""),IF($H268="","",$G268-$F268),"")</f>
        <v/>
      </c>
      <c r="J268" s="230" t="str">
        <f>IFERROR(IF($E268="","",VLOOKUP($E268,'Data Mercado'!$A$7:$F$24,3,0)),"ND")</f>
      </c>
      <c r="K268" s="226" t="str">
        <f>IFERROR(IF($E268="","",IF($J268&gt;$F268,($F268/$J268)-1,"")),"")</f>
      </c>
      <c r="L268" s="225" t="str">
        <f t="shared" ref="L268:L331" si="43">IF(AND($F268&lt;&gt;"",$J268&lt;&gt;""),IF($K268="","",$J268-$F268),"")</f>
        <v/>
      </c>
      <c r="M268" s="230" t="str">
        <f>IFERROR(IF($E268="","",VLOOKUP($E268,'Data Mercado'!$A$7:$F$24,4,0)),"ND")</f>
      </c>
      <c r="N268" s="226" t="str">
        <f>IFERROR(IF($E268="","",IF($M268&gt;$F268,($F268/$M268)-1,"")),"")</f>
      </c>
      <c r="O268" s="225" t="str">
        <f t="shared" ref="O268:O331" si="45">IF(AND($F268&lt;&gt;"",$M268&lt;&gt;""),IF($N268="","",$M268-$F268),"")</f>
        <v/>
      </c>
      <c r="P268" s="230" t="str">
        <f>IFERROR(IF($E268="","",VLOOKUP($E268,'Data Mercado'!$A$7:$F$24,5,0)),"ND")</f>
      </c>
      <c r="Q268" s="226" t="str">
        <f>IFERROR(IF($E268="","",IF($P268&gt;$F268,($F268/$P268)-1,"")),"")</f>
      </c>
      <c r="R268" s="225" t="str">
        <f t="shared" ref="R268:R331" si="47">IF(AND($F268&lt;&gt;"",$P268&lt;&gt;""),IF($Q268="","",$P268-$F268),"")</f>
        <v/>
      </c>
      <c r="S268" s="230" t="str">
        <f>IFERROR(IF($E268="","",VLOOKUP($E268,'Data Mercado'!$A$7:$F$24,6,0)),"ND")</f>
      </c>
      <c r="T268" s="226" t="str">
        <f>IFERROR(IF($E268="","",IF($S268&gt;$F268,($F268/$S268)-1,"")),"")</f>
      </c>
      <c r="U268" s="225" t="str">
        <f t="shared" ref="U268:U331" si="49">IF(AND($F268&lt;&gt;"",$S268&lt;&gt;""),IF($T268="","",$S268-$F268),"")</f>
        <v/>
      </c>
    </row>
    <row r="269" spans="1:21" s="227" customFormat="1" ht="19" customHeight="1">
      <c r="A269" s="231"/>
      <c r="B269" s="232"/>
      <c r="C269" s="183"/>
      <c r="D269" s="183"/>
      <c r="E269" s="183"/>
      <c r="F269" s="229"/>
      <c r="G269" s="230" t="str">
        <f>IFERROR(IF($E269="","",VLOOKUP($E269,'Data Mercado'!$A$7:$F$24,2,0)),"ND")</f>
      </c>
      <c r="H269" s="226" t="str">
        <f t="shared" si="40"/>
        <v/>
      </c>
      <c r="I269" s="225" t="str">
        <f t="shared" si="41"/>
        <v/>
      </c>
      <c r="J269" s="230" t="str">
        <f>IFERROR(IF($E269="","",VLOOKUP($E269,'Data Mercado'!$A$7:$F$24,3,0)),"ND")</f>
      </c>
      <c r="K269" s="226" t="str">
        <f t="shared" si="42"/>
        <v/>
      </c>
      <c r="L269" s="225" t="str">
        <f t="shared" si="43"/>
        <v/>
      </c>
      <c r="M269" s="230" t="str">
        <f>IFERROR(IF($E269="","",VLOOKUP($E269,'Data Mercado'!$A$7:$F$24,4,0)),"ND")</f>
      </c>
      <c r="N269" s="226" t="str">
        <f t="shared" si="44"/>
        <v/>
      </c>
      <c r="O269" s="225" t="str">
        <f t="shared" si="45"/>
        <v/>
      </c>
      <c r="P269" s="230" t="str">
        <f>IFERROR(IF($E269="","",VLOOKUP($E269,'Data Mercado'!$A$7:$F$24,5,0)),"ND")</f>
      </c>
      <c r="Q269" s="226" t="str">
        <f t="shared" si="46"/>
        <v/>
      </c>
      <c r="R269" s="225" t="str">
        <f t="shared" si="47"/>
        <v/>
      </c>
      <c r="S269" s="230" t="str">
        <f>IFERROR(IF($E269="","",VLOOKUP($E269,'Data Mercado'!$A$7:$F$24,6,0)),"ND")</f>
      </c>
      <c r="T269" s="226" t="str">
        <f t="shared" si="48"/>
        <v/>
      </c>
      <c r="U269" s="225" t="str">
        <f t="shared" si="49"/>
        <v/>
      </c>
    </row>
    <row r="270" spans="1:21" s="227" customFormat="1" ht="19" customHeight="1">
      <c r="A270" s="231"/>
      <c r="B270" s="232"/>
      <c r="C270" s="183"/>
      <c r="D270" s="183"/>
      <c r="E270" s="183"/>
      <c r="F270" s="229"/>
      <c r="G270" s="230" t="str">
        <f>IFERROR(IF($E270="","",VLOOKUP($E270,'Data Mercado'!$A$7:$F$24,2,0)),"ND")</f>
      </c>
      <c r="H270" s="226" t="str">
        <f t="shared" si="40"/>
        <v/>
      </c>
      <c r="I270" s="225" t="str">
        <f t="shared" si="41"/>
        <v/>
      </c>
      <c r="J270" s="230" t="str">
        <f>IFERROR(IF($E270="","",VLOOKUP($E270,'Data Mercado'!$A$7:$F$24,3,0)),"ND")</f>
      </c>
      <c r="K270" s="226" t="str">
        <f t="shared" si="42"/>
        <v/>
      </c>
      <c r="L270" s="225" t="str">
        <f t="shared" si="43"/>
        <v/>
      </c>
      <c r="M270" s="230" t="str">
        <f>IFERROR(IF($E270="","",VLOOKUP($E270,'Data Mercado'!$A$7:$F$24,4,0)),"ND")</f>
      </c>
      <c r="N270" s="226" t="str">
        <f t="shared" si="44"/>
        <v/>
      </c>
      <c r="O270" s="225" t="str">
        <f t="shared" si="45"/>
        <v/>
      </c>
      <c r="P270" s="230" t="str">
        <f>IFERROR(IF($E270="","",VLOOKUP($E270,'Data Mercado'!$A$7:$F$24,5,0)),"ND")</f>
      </c>
      <c r="Q270" s="226" t="str">
        <f t="shared" si="46"/>
        <v/>
      </c>
      <c r="R270" s="225" t="str">
        <f t="shared" si="47"/>
        <v/>
      </c>
      <c r="S270" s="230" t="str">
        <f>IFERROR(IF($E270="","",VLOOKUP($E270,'Data Mercado'!$A$7:$F$24,6,0)),"ND")</f>
      </c>
      <c r="T270" s="226" t="str">
        <f t="shared" si="48"/>
        <v/>
      </c>
      <c r="U270" s="225" t="str">
        <f t="shared" si="49"/>
        <v/>
      </c>
    </row>
    <row r="271" spans="1:21" s="227" customFormat="1" ht="19" customHeight="1">
      <c r="A271" s="231"/>
      <c r="B271" s="232"/>
      <c r="C271" s="183"/>
      <c r="D271" s="183"/>
      <c r="E271" s="183"/>
      <c r="F271" s="229"/>
      <c r="G271" s="230" t="str">
        <f>IFERROR(IF($E271="","",VLOOKUP($E271,'Data Mercado'!$A$7:$F$24,2,0)),"ND")</f>
      </c>
      <c r="H271" s="226" t="str">
        <f t="shared" si="40"/>
        <v/>
      </c>
      <c r="I271" s="225" t="str">
        <f t="shared" si="41"/>
        <v/>
      </c>
      <c r="J271" s="230" t="str">
        <f>IFERROR(IF($E271="","",VLOOKUP($E271,'Data Mercado'!$A$7:$F$24,3,0)),"ND")</f>
      </c>
      <c r="K271" s="226" t="str">
        <f t="shared" si="42"/>
        <v/>
      </c>
      <c r="L271" s="225" t="str">
        <f t="shared" si="43"/>
        <v/>
      </c>
      <c r="M271" s="230" t="str">
        <f>IFERROR(IF($E271="","",VLOOKUP($E271,'Data Mercado'!$A$7:$F$24,4,0)),"ND")</f>
      </c>
      <c r="N271" s="226" t="str">
        <f t="shared" si="44"/>
        <v/>
      </c>
      <c r="O271" s="225" t="str">
        <f t="shared" si="45"/>
        <v/>
      </c>
      <c r="P271" s="230" t="str">
        <f>IFERROR(IF($E271="","",VLOOKUP($E271,'Data Mercado'!$A$7:$F$24,5,0)),"ND")</f>
      </c>
      <c r="Q271" s="226" t="str">
        <f t="shared" si="46"/>
        <v/>
      </c>
      <c r="R271" s="225" t="str">
        <f t="shared" si="47"/>
        <v/>
      </c>
      <c r="S271" s="230" t="str">
        <f>IFERROR(IF($E271="","",VLOOKUP($E271,'Data Mercado'!$A$7:$F$24,6,0)),"ND")</f>
      </c>
      <c r="T271" s="226" t="str">
        <f t="shared" si="48"/>
        <v/>
      </c>
      <c r="U271" s="225" t="str">
        <f t="shared" si="49"/>
        <v/>
      </c>
    </row>
    <row r="272" spans="1:21" s="227" customFormat="1" ht="19" customHeight="1">
      <c r="A272" s="231"/>
      <c r="B272" s="232"/>
      <c r="C272" s="183"/>
      <c r="D272" s="183"/>
      <c r="E272" s="183"/>
      <c r="F272" s="229"/>
      <c r="G272" s="230" t="str">
        <f>IFERROR(IF($E272="","",VLOOKUP($E272,'Data Mercado'!$A$7:$F$24,2,0)),"ND")</f>
      </c>
      <c r="H272" s="226" t="str">
        <f t="shared" si="40"/>
        <v/>
      </c>
      <c r="I272" s="225" t="str">
        <f t="shared" si="41"/>
        <v/>
      </c>
      <c r="J272" s="230" t="str">
        <f>IFERROR(IF($E272="","",VLOOKUP($E272,'Data Mercado'!$A$7:$F$24,3,0)),"ND")</f>
      </c>
      <c r="K272" s="226" t="str">
        <f t="shared" si="42"/>
        <v/>
      </c>
      <c r="L272" s="225" t="str">
        <f t="shared" si="43"/>
        <v/>
      </c>
      <c r="M272" s="230" t="str">
        <f>IFERROR(IF($E272="","",VLOOKUP($E272,'Data Mercado'!$A$7:$F$24,4,0)),"ND")</f>
      </c>
      <c r="N272" s="226" t="str">
        <f t="shared" si="44"/>
        <v/>
      </c>
      <c r="O272" s="225" t="str">
        <f t="shared" si="45"/>
        <v/>
      </c>
      <c r="P272" s="230" t="str">
        <f>IFERROR(IF($E272="","",VLOOKUP($E272,'Data Mercado'!$A$7:$F$24,5,0)),"ND")</f>
      </c>
      <c r="Q272" s="226" t="str">
        <f t="shared" si="46"/>
        <v/>
      </c>
      <c r="R272" s="225" t="str">
        <f t="shared" si="47"/>
        <v/>
      </c>
      <c r="S272" s="230" t="str">
        <f>IFERROR(IF($E272="","",VLOOKUP($E272,'Data Mercado'!$A$7:$F$24,6,0)),"ND")</f>
      </c>
      <c r="T272" s="226" t="str">
        <f t="shared" si="48"/>
        <v/>
      </c>
      <c r="U272" s="225" t="str">
        <f t="shared" si="49"/>
        <v/>
      </c>
    </row>
    <row r="273" spans="1:21" s="227" customFormat="1" ht="19" customHeight="1">
      <c r="A273" s="231"/>
      <c r="B273" s="232"/>
      <c r="C273" s="183"/>
      <c r="D273" s="183"/>
      <c r="E273" s="183"/>
      <c r="F273" s="229"/>
      <c r="G273" s="230" t="str">
        <f>IFERROR(IF($E273="","",VLOOKUP($E273,'Data Mercado'!$A$7:$F$24,2,0)),"ND")</f>
      </c>
      <c r="H273" s="226" t="str">
        <f t="shared" si="40"/>
        <v/>
      </c>
      <c r="I273" s="225" t="str">
        <f t="shared" si="41"/>
        <v/>
      </c>
      <c r="J273" s="230" t="str">
        <f>IFERROR(IF($E273="","",VLOOKUP($E273,'Data Mercado'!$A$7:$F$24,3,0)),"ND")</f>
      </c>
      <c r="K273" s="226" t="str">
        <f t="shared" si="42"/>
        <v/>
      </c>
      <c r="L273" s="225" t="str">
        <f t="shared" si="43"/>
        <v/>
      </c>
      <c r="M273" s="230" t="str">
        <f>IFERROR(IF($E273="","",VLOOKUP($E273,'Data Mercado'!$A$7:$F$24,4,0)),"ND")</f>
      </c>
      <c r="N273" s="226" t="str">
        <f t="shared" si="44"/>
        <v/>
      </c>
      <c r="O273" s="225" t="str">
        <f t="shared" si="45"/>
        <v/>
      </c>
      <c r="P273" s="230" t="str">
        <f>IFERROR(IF($E273="","",VLOOKUP($E273,'Data Mercado'!$A$7:$F$24,5,0)),"ND")</f>
      </c>
      <c r="Q273" s="226" t="str">
        <f t="shared" si="46"/>
        <v/>
      </c>
      <c r="R273" s="225" t="str">
        <f t="shared" si="47"/>
        <v/>
      </c>
      <c r="S273" s="230" t="str">
        <f>IFERROR(IF($E273="","",VLOOKUP($E273,'Data Mercado'!$A$7:$F$24,6,0)),"ND")</f>
      </c>
      <c r="T273" s="226" t="str">
        <f t="shared" si="48"/>
        <v/>
      </c>
      <c r="U273" s="225" t="str">
        <f t="shared" si="49"/>
        <v/>
      </c>
    </row>
    <row r="274" spans="1:21" s="227" customFormat="1" ht="19" customHeight="1">
      <c r="A274" s="231"/>
      <c r="B274" s="232"/>
      <c r="C274" s="183"/>
      <c r="D274" s="183"/>
      <c r="E274" s="183"/>
      <c r="F274" s="229"/>
      <c r="G274" s="230" t="str">
        <f>IFERROR(IF($E274="","",VLOOKUP($E274,'Data Mercado'!$A$7:$F$24,2,0)),"ND")</f>
      </c>
      <c r="H274" s="226" t="str">
        <f t="shared" si="40"/>
        <v/>
      </c>
      <c r="I274" s="225" t="str">
        <f t="shared" si="41"/>
        <v/>
      </c>
      <c r="J274" s="230" t="str">
        <f>IFERROR(IF($E274="","",VLOOKUP($E274,'Data Mercado'!$A$7:$F$24,3,0)),"ND")</f>
      </c>
      <c r="K274" s="226" t="str">
        <f t="shared" si="42"/>
        <v/>
      </c>
      <c r="L274" s="225" t="str">
        <f t="shared" si="43"/>
        <v/>
      </c>
      <c r="M274" s="230" t="str">
        <f>IFERROR(IF($E274="","",VLOOKUP($E274,'Data Mercado'!$A$7:$F$24,4,0)),"ND")</f>
      </c>
      <c r="N274" s="226" t="str">
        <f t="shared" si="44"/>
        <v/>
      </c>
      <c r="O274" s="225" t="str">
        <f t="shared" si="45"/>
        <v/>
      </c>
      <c r="P274" s="230" t="str">
        <f>IFERROR(IF($E274="","",VLOOKUP($E274,'Data Mercado'!$A$7:$F$24,5,0)),"ND")</f>
      </c>
      <c r="Q274" s="226" t="str">
        <f t="shared" si="46"/>
        <v/>
      </c>
      <c r="R274" s="225" t="str">
        <f t="shared" si="47"/>
        <v/>
      </c>
      <c r="S274" s="230" t="str">
        <f>IFERROR(IF($E274="","",VLOOKUP($E274,'Data Mercado'!$A$7:$F$24,6,0)),"ND")</f>
      </c>
      <c r="T274" s="226" t="str">
        <f t="shared" si="48"/>
        <v/>
      </c>
      <c r="U274" s="225" t="str">
        <f t="shared" si="49"/>
        <v/>
      </c>
    </row>
    <row r="275" spans="1:21" s="227" customFormat="1" ht="19" customHeight="1">
      <c r="A275" s="231"/>
      <c r="B275" s="232"/>
      <c r="C275" s="183"/>
      <c r="D275" s="183"/>
      <c r="E275" s="183"/>
      <c r="F275" s="229"/>
      <c r="G275" s="230" t="str">
        <f>IFERROR(IF($E275="","",VLOOKUP($E275,'Data Mercado'!$A$7:$F$24,2,0)),"ND")</f>
      </c>
      <c r="H275" s="226" t="str">
        <f t="shared" si="40"/>
        <v/>
      </c>
      <c r="I275" s="225" t="str">
        <f t="shared" si="41"/>
        <v/>
      </c>
      <c r="J275" s="230" t="str">
        <f>IFERROR(IF($E275="","",VLOOKUP($E275,'Data Mercado'!$A$7:$F$24,3,0)),"ND")</f>
      </c>
      <c r="K275" s="226" t="str">
        <f t="shared" si="42"/>
        <v/>
      </c>
      <c r="L275" s="225" t="str">
        <f t="shared" si="43"/>
        <v/>
      </c>
      <c r="M275" s="230" t="str">
        <f>IFERROR(IF($E275="","",VLOOKUP($E275,'Data Mercado'!$A$7:$F$24,4,0)),"ND")</f>
      </c>
      <c r="N275" s="226" t="str">
        <f t="shared" si="44"/>
        <v/>
      </c>
      <c r="O275" s="225" t="str">
        <f t="shared" si="45"/>
        <v/>
      </c>
      <c r="P275" s="230" t="str">
        <f>IFERROR(IF($E275="","",VLOOKUP($E275,'Data Mercado'!$A$7:$F$24,5,0)),"ND")</f>
      </c>
      <c r="Q275" s="226" t="str">
        <f t="shared" si="46"/>
        <v/>
      </c>
      <c r="R275" s="225" t="str">
        <f t="shared" si="47"/>
        <v/>
      </c>
      <c r="S275" s="230" t="str">
        <f>IFERROR(IF($E275="","",VLOOKUP($E275,'Data Mercado'!$A$7:$F$24,6,0)),"ND")</f>
      </c>
      <c r="T275" s="226" t="str">
        <f t="shared" si="48"/>
        <v/>
      </c>
      <c r="U275" s="225" t="str">
        <f t="shared" si="49"/>
        <v/>
      </c>
    </row>
    <row r="276" spans="1:21" s="227" customFormat="1" ht="19" customHeight="1">
      <c r="A276" s="231"/>
      <c r="B276" s="232"/>
      <c r="C276" s="183"/>
      <c r="D276" s="183"/>
      <c r="E276" s="183"/>
      <c r="F276" s="229"/>
      <c r="G276" s="230" t="str">
        <f>IFERROR(IF($E276="","",VLOOKUP($E276,'Data Mercado'!$A$7:$F$24,2,0)),"ND")</f>
      </c>
      <c r="H276" s="226" t="str">
        <f t="shared" si="40"/>
        <v/>
      </c>
      <c r="I276" s="225" t="str">
        <f t="shared" si="41"/>
        <v/>
      </c>
      <c r="J276" s="230" t="str">
        <f>IFERROR(IF($E276="","",VLOOKUP($E276,'Data Mercado'!$A$7:$F$24,3,0)),"ND")</f>
      </c>
      <c r="K276" s="226" t="str">
        <f t="shared" si="42"/>
        <v/>
      </c>
      <c r="L276" s="225" t="str">
        <f t="shared" si="43"/>
        <v/>
      </c>
      <c r="M276" s="230" t="str">
        <f>IFERROR(IF($E276="","",VLOOKUP($E276,'Data Mercado'!$A$7:$F$24,4,0)),"ND")</f>
      </c>
      <c r="N276" s="226" t="str">
        <f t="shared" si="44"/>
        <v/>
      </c>
      <c r="O276" s="225" t="str">
        <f t="shared" si="45"/>
        <v/>
      </c>
      <c r="P276" s="230" t="str">
        <f>IFERROR(IF($E276="","",VLOOKUP($E276,'Data Mercado'!$A$7:$F$24,5,0)),"ND")</f>
      </c>
      <c r="Q276" s="226" t="str">
        <f t="shared" si="46"/>
        <v/>
      </c>
      <c r="R276" s="225" t="str">
        <f t="shared" si="47"/>
        <v/>
      </c>
      <c r="S276" s="230" t="str">
        <f>IFERROR(IF($E276="","",VLOOKUP($E276,'Data Mercado'!$A$7:$F$24,6,0)),"ND")</f>
      </c>
      <c r="T276" s="226" t="str">
        <f t="shared" si="48"/>
        <v/>
      </c>
      <c r="U276" s="225" t="str">
        <f t="shared" si="49"/>
        <v/>
      </c>
    </row>
    <row r="277" spans="1:21" s="227" customFormat="1" ht="19" customHeight="1">
      <c r="A277" s="231"/>
      <c r="B277" s="232"/>
      <c r="C277" s="183"/>
      <c r="D277" s="183"/>
      <c r="E277" s="183"/>
      <c r="F277" s="229"/>
      <c r="G277" s="230" t="str">
        <f>IFERROR(IF($E277="","",VLOOKUP($E277,'Data Mercado'!$A$7:$F$24,2,0)),"ND")</f>
      </c>
      <c r="H277" s="226" t="str">
        <f t="shared" si="40"/>
        <v/>
      </c>
      <c r="I277" s="225" t="str">
        <f t="shared" si="41"/>
        <v/>
      </c>
      <c r="J277" s="230" t="str">
        <f>IFERROR(IF($E277="","",VLOOKUP($E277,'Data Mercado'!$A$7:$F$24,3,0)),"ND")</f>
      </c>
      <c r="K277" s="226" t="str">
        <f t="shared" si="42"/>
        <v/>
      </c>
      <c r="L277" s="225" t="str">
        <f t="shared" si="43"/>
        <v/>
      </c>
      <c r="M277" s="230" t="str">
        <f>IFERROR(IF($E277="","",VLOOKUP($E277,'Data Mercado'!$A$7:$F$24,4,0)),"ND")</f>
      </c>
      <c r="N277" s="226" t="str">
        <f t="shared" si="44"/>
        <v/>
      </c>
      <c r="O277" s="225" t="str">
        <f t="shared" si="45"/>
        <v/>
      </c>
      <c r="P277" s="230" t="str">
        <f>IFERROR(IF($E277="","",VLOOKUP($E277,'Data Mercado'!$A$7:$F$24,5,0)),"ND")</f>
      </c>
      <c r="Q277" s="226" t="str">
        <f t="shared" si="46"/>
        <v/>
      </c>
      <c r="R277" s="225" t="str">
        <f t="shared" si="47"/>
        <v/>
      </c>
      <c r="S277" s="230" t="str">
        <f>IFERROR(IF($E277="","",VLOOKUP($E277,'Data Mercado'!$A$7:$F$24,6,0)),"ND")</f>
      </c>
      <c r="T277" s="226" t="str">
        <f t="shared" si="48"/>
        <v/>
      </c>
      <c r="U277" s="225" t="str">
        <f t="shared" si="49"/>
        <v/>
      </c>
    </row>
    <row r="278" spans="1:21" s="227" customFormat="1" ht="19" customHeight="1">
      <c r="A278" s="231"/>
      <c r="B278" s="232"/>
      <c r="C278" s="183"/>
      <c r="D278" s="183"/>
      <c r="E278" s="183"/>
      <c r="F278" s="229"/>
      <c r="G278" s="230" t="str">
        <f>IFERROR(IF($E278="","",VLOOKUP($E278,'Data Mercado'!$A$7:$F$24,2,0)),"ND")</f>
      </c>
      <c r="H278" s="226" t="str">
        <f t="shared" si="40"/>
        <v/>
      </c>
      <c r="I278" s="225" t="str">
        <f t="shared" si="41"/>
        <v/>
      </c>
      <c r="J278" s="230" t="str">
        <f>IFERROR(IF($E278="","",VLOOKUP($E278,'Data Mercado'!$A$7:$F$24,3,0)),"ND")</f>
      </c>
      <c r="K278" s="226" t="str">
        <f t="shared" si="42"/>
        <v/>
      </c>
      <c r="L278" s="225" t="str">
        <f t="shared" si="43"/>
        <v/>
      </c>
      <c r="M278" s="230" t="str">
        <f>IFERROR(IF($E278="","",VLOOKUP($E278,'Data Mercado'!$A$7:$F$24,4,0)),"ND")</f>
      </c>
      <c r="N278" s="226" t="str">
        <f t="shared" si="44"/>
        <v/>
      </c>
      <c r="O278" s="225" t="str">
        <f t="shared" si="45"/>
        <v/>
      </c>
      <c r="P278" s="230" t="str">
        <f>IFERROR(IF($E278="","",VLOOKUP($E278,'Data Mercado'!$A$7:$F$24,5,0)),"ND")</f>
      </c>
      <c r="Q278" s="226" t="str">
        <f t="shared" si="46"/>
        <v/>
      </c>
      <c r="R278" s="225" t="str">
        <f t="shared" si="47"/>
        <v/>
      </c>
      <c r="S278" s="230" t="str">
        <f>IFERROR(IF($E278="","",VLOOKUP($E278,'Data Mercado'!$A$7:$F$24,6,0)),"ND")</f>
      </c>
      <c r="T278" s="226" t="str">
        <f t="shared" si="48"/>
        <v/>
      </c>
      <c r="U278" s="225" t="str">
        <f t="shared" si="49"/>
        <v/>
      </c>
    </row>
    <row r="279" spans="1:21" s="227" customFormat="1" ht="19" customHeight="1">
      <c r="A279" s="231"/>
      <c r="B279" s="232"/>
      <c r="C279" s="183"/>
      <c r="D279" s="183"/>
      <c r="E279" s="183"/>
      <c r="F279" s="229"/>
      <c r="G279" s="230" t="str">
        <f>IFERROR(IF($E279="","",VLOOKUP($E279,'Data Mercado'!$A$7:$F$24,2,0)),"ND")</f>
      </c>
      <c r="H279" s="226" t="str">
        <f t="shared" si="40"/>
        <v/>
      </c>
      <c r="I279" s="225" t="str">
        <f t="shared" si="41"/>
        <v/>
      </c>
      <c r="J279" s="230" t="str">
        <f>IFERROR(IF($E279="","",VLOOKUP($E279,'Data Mercado'!$A$7:$F$24,3,0)),"ND")</f>
      </c>
      <c r="K279" s="226" t="str">
        <f t="shared" si="42"/>
        <v/>
      </c>
      <c r="L279" s="225" t="str">
        <f t="shared" si="43"/>
        <v/>
      </c>
      <c r="M279" s="230" t="str">
        <f>IFERROR(IF($E279="","",VLOOKUP($E279,'Data Mercado'!$A$7:$F$24,4,0)),"ND")</f>
      </c>
      <c r="N279" s="226" t="str">
        <f t="shared" si="44"/>
        <v/>
      </c>
      <c r="O279" s="225" t="str">
        <f t="shared" si="45"/>
        <v/>
      </c>
      <c r="P279" s="230" t="str">
        <f>IFERROR(IF($E279="","",VLOOKUP($E279,'Data Mercado'!$A$7:$F$24,5,0)),"ND")</f>
      </c>
      <c r="Q279" s="226" t="str">
        <f t="shared" si="46"/>
        <v/>
      </c>
      <c r="R279" s="225" t="str">
        <f t="shared" si="47"/>
        <v/>
      </c>
      <c r="S279" s="230" t="str">
        <f>IFERROR(IF($E279="","",VLOOKUP($E279,'Data Mercado'!$A$7:$F$24,6,0)),"ND")</f>
      </c>
      <c r="T279" s="226" t="str">
        <f t="shared" si="48"/>
        <v/>
      </c>
      <c r="U279" s="225" t="str">
        <f t="shared" si="49"/>
        <v/>
      </c>
    </row>
    <row r="280" spans="1:21" s="227" customFormat="1" ht="19" customHeight="1">
      <c r="A280" s="231"/>
      <c r="B280" s="232"/>
      <c r="C280" s="183"/>
      <c r="D280" s="183"/>
      <c r="E280" s="183"/>
      <c r="F280" s="229"/>
      <c r="G280" s="230" t="str">
        <f>IFERROR(IF($E280="","",VLOOKUP($E280,'Data Mercado'!$A$7:$F$24,2,0)),"ND")</f>
      </c>
      <c r="H280" s="226" t="str">
        <f t="shared" si="40"/>
        <v/>
      </c>
      <c r="I280" s="225" t="str">
        <f t="shared" si="41"/>
        <v/>
      </c>
      <c r="J280" s="230" t="str">
        <f>IFERROR(IF($E280="","",VLOOKUP($E280,'Data Mercado'!$A$7:$F$24,3,0)),"ND")</f>
      </c>
      <c r="K280" s="226" t="str">
        <f t="shared" si="42"/>
        <v/>
      </c>
      <c r="L280" s="225" t="str">
        <f t="shared" si="43"/>
        <v/>
      </c>
      <c r="M280" s="230" t="str">
        <f>IFERROR(IF($E280="","",VLOOKUP($E280,'Data Mercado'!$A$7:$F$24,4,0)),"ND")</f>
      </c>
      <c r="N280" s="226" t="str">
        <f t="shared" si="44"/>
        <v/>
      </c>
      <c r="O280" s="225" t="str">
        <f t="shared" si="45"/>
        <v/>
      </c>
      <c r="P280" s="230" t="str">
        <f>IFERROR(IF($E280="","",VLOOKUP($E280,'Data Mercado'!$A$7:$F$24,5,0)),"ND")</f>
      </c>
      <c r="Q280" s="226" t="str">
        <f t="shared" si="46"/>
        <v/>
      </c>
      <c r="R280" s="225" t="str">
        <f t="shared" si="47"/>
        <v/>
      </c>
      <c r="S280" s="230" t="str">
        <f>IFERROR(IF($E280="","",VLOOKUP($E280,'Data Mercado'!$A$7:$F$24,6,0)),"ND")</f>
      </c>
      <c r="T280" s="226" t="str">
        <f t="shared" si="48"/>
        <v/>
      </c>
      <c r="U280" s="225" t="str">
        <f t="shared" si="49"/>
        <v/>
      </c>
    </row>
    <row r="281" spans="1:21" s="227" customFormat="1" ht="19" customHeight="1">
      <c r="A281" s="231"/>
      <c r="B281" s="232"/>
      <c r="C281" s="183"/>
      <c r="D281" s="183"/>
      <c r="E281" s="183"/>
      <c r="F281" s="229"/>
      <c r="G281" s="230" t="str">
        <f>IFERROR(IF($E281="","",VLOOKUP($E281,'Data Mercado'!$A$7:$F$24,2,0)),"ND")</f>
      </c>
      <c r="H281" s="226" t="str">
        <f t="shared" si="40"/>
        <v/>
      </c>
      <c r="I281" s="225" t="str">
        <f t="shared" si="41"/>
        <v/>
      </c>
      <c r="J281" s="230" t="str">
        <f>IFERROR(IF($E281="","",VLOOKUP($E281,'Data Mercado'!$A$7:$F$24,3,0)),"ND")</f>
      </c>
      <c r="K281" s="226" t="str">
        <f t="shared" si="42"/>
        <v/>
      </c>
      <c r="L281" s="225" t="str">
        <f t="shared" si="43"/>
        <v/>
      </c>
      <c r="M281" s="230" t="str">
        <f>IFERROR(IF($E281="","",VLOOKUP($E281,'Data Mercado'!$A$7:$F$24,4,0)),"ND")</f>
      </c>
      <c r="N281" s="226" t="str">
        <f t="shared" si="44"/>
        <v/>
      </c>
      <c r="O281" s="225" t="str">
        <f t="shared" si="45"/>
        <v/>
      </c>
      <c r="P281" s="230" t="str">
        <f>IFERROR(IF($E281="","",VLOOKUP($E281,'Data Mercado'!$A$7:$F$24,5,0)),"ND")</f>
      </c>
      <c r="Q281" s="226" t="str">
        <f t="shared" si="46"/>
        <v/>
      </c>
      <c r="R281" s="225" t="str">
        <f t="shared" si="47"/>
        <v/>
      </c>
      <c r="S281" s="230" t="str">
        <f>IFERROR(IF($E281="","",VLOOKUP($E281,'Data Mercado'!$A$7:$F$24,6,0)),"ND")</f>
      </c>
      <c r="T281" s="226" t="str">
        <f t="shared" si="48"/>
        <v/>
      </c>
      <c r="U281" s="225" t="str">
        <f t="shared" si="49"/>
        <v/>
      </c>
    </row>
    <row r="282" spans="1:21" s="227" customFormat="1" ht="19" customHeight="1">
      <c r="A282" s="231"/>
      <c r="B282" s="232"/>
      <c r="C282" s="183"/>
      <c r="D282" s="183"/>
      <c r="E282" s="183"/>
      <c r="F282" s="229"/>
      <c r="G282" s="230" t="str">
        <f>IFERROR(IF($E282="","",VLOOKUP($E282,'Data Mercado'!$A$7:$F$24,2,0)),"ND")</f>
      </c>
      <c r="H282" s="226" t="str">
        <f t="shared" si="40"/>
        <v/>
      </c>
      <c r="I282" s="225" t="str">
        <f t="shared" si="41"/>
        <v/>
      </c>
      <c r="J282" s="230" t="str">
        <f>IFERROR(IF($E282="","",VLOOKUP($E282,'Data Mercado'!$A$7:$F$24,3,0)),"ND")</f>
      </c>
      <c r="K282" s="226" t="str">
        <f t="shared" si="42"/>
        <v/>
      </c>
      <c r="L282" s="225" t="str">
        <f t="shared" si="43"/>
        <v/>
      </c>
      <c r="M282" s="230" t="str">
        <f>IFERROR(IF($E282="","",VLOOKUP($E282,'Data Mercado'!$A$7:$F$24,4,0)),"ND")</f>
      </c>
      <c r="N282" s="226" t="str">
        <f t="shared" si="44"/>
        <v/>
      </c>
      <c r="O282" s="225" t="str">
        <f t="shared" si="45"/>
        <v/>
      </c>
      <c r="P282" s="230" t="str">
        <f>IFERROR(IF($E282="","",VLOOKUP($E282,'Data Mercado'!$A$7:$F$24,5,0)),"ND")</f>
      </c>
      <c r="Q282" s="226" t="str">
        <f t="shared" si="46"/>
        <v/>
      </c>
      <c r="R282" s="225" t="str">
        <f t="shared" si="47"/>
        <v/>
      </c>
      <c r="S282" s="230" t="str">
        <f>IFERROR(IF($E282="","",VLOOKUP($E282,'Data Mercado'!$A$7:$F$24,6,0)),"ND")</f>
      </c>
      <c r="T282" s="226" t="str">
        <f t="shared" si="48"/>
        <v/>
      </c>
      <c r="U282" s="225" t="str">
        <f t="shared" si="49"/>
        <v/>
      </c>
    </row>
    <row r="283" spans="1:21" s="227" customFormat="1" ht="19" customHeight="1">
      <c r="A283" s="231"/>
      <c r="B283" s="232"/>
      <c r="C283" s="183"/>
      <c r="D283" s="183"/>
      <c r="E283" s="183"/>
      <c r="F283" s="229"/>
      <c r="G283" s="230" t="str">
        <f>IFERROR(IF($E283="","",VLOOKUP($E283,'Data Mercado'!$A$7:$F$24,2,0)),"ND")</f>
      </c>
      <c r="H283" s="226" t="str">
        <f t="shared" si="40"/>
        <v/>
      </c>
      <c r="I283" s="225" t="str">
        <f t="shared" si="41"/>
        <v/>
      </c>
      <c r="J283" s="230" t="str">
        <f>IFERROR(IF($E283="","",VLOOKUP($E283,'Data Mercado'!$A$7:$F$24,3,0)),"ND")</f>
      </c>
      <c r="K283" s="226" t="str">
        <f t="shared" si="42"/>
        <v/>
      </c>
      <c r="L283" s="225" t="str">
        <f t="shared" si="43"/>
        <v/>
      </c>
      <c r="M283" s="230" t="str">
        <f>IFERROR(IF($E283="","",VLOOKUP($E283,'Data Mercado'!$A$7:$F$24,4,0)),"ND")</f>
      </c>
      <c r="N283" s="226" t="str">
        <f t="shared" si="44"/>
        <v/>
      </c>
      <c r="O283" s="225" t="str">
        <f t="shared" si="45"/>
        <v/>
      </c>
      <c r="P283" s="230" t="str">
        <f>IFERROR(IF($E283="","",VLOOKUP($E283,'Data Mercado'!$A$7:$F$24,5,0)),"ND")</f>
      </c>
      <c r="Q283" s="226" t="str">
        <f t="shared" si="46"/>
        <v/>
      </c>
      <c r="R283" s="225" t="str">
        <f t="shared" si="47"/>
        <v/>
      </c>
      <c r="S283" s="230" t="str">
        <f>IFERROR(IF($E283="","",VLOOKUP($E283,'Data Mercado'!$A$7:$F$24,6,0)),"ND")</f>
      </c>
      <c r="T283" s="226" t="str">
        <f t="shared" si="48"/>
        <v/>
      </c>
      <c r="U283" s="225" t="str">
        <f t="shared" si="49"/>
        <v/>
      </c>
    </row>
    <row r="284" spans="1:21" s="227" customFormat="1" ht="19" customHeight="1">
      <c r="A284" s="231"/>
      <c r="B284" s="232"/>
      <c r="C284" s="183"/>
      <c r="D284" s="183"/>
      <c r="E284" s="183"/>
      <c r="F284" s="229"/>
      <c r="G284" s="230" t="str">
        <f>IFERROR(IF($E284="","",VLOOKUP($E284,'Data Mercado'!$A$7:$F$24,2,0)),"ND")</f>
      </c>
      <c r="H284" s="226" t="str">
        <f t="shared" si="40"/>
        <v/>
      </c>
      <c r="I284" s="225" t="str">
        <f t="shared" si="41"/>
        <v/>
      </c>
      <c r="J284" s="230" t="str">
        <f>IFERROR(IF($E284="","",VLOOKUP($E284,'Data Mercado'!$A$7:$F$24,3,0)),"ND")</f>
      </c>
      <c r="K284" s="226" t="str">
        <f t="shared" si="42"/>
        <v/>
      </c>
      <c r="L284" s="225" t="str">
        <f t="shared" si="43"/>
        <v/>
      </c>
      <c r="M284" s="230" t="str">
        <f>IFERROR(IF($E284="","",VLOOKUP($E284,'Data Mercado'!$A$7:$F$24,4,0)),"ND")</f>
      </c>
      <c r="N284" s="226" t="str">
        <f t="shared" si="44"/>
        <v/>
      </c>
      <c r="O284" s="225" t="str">
        <f t="shared" si="45"/>
        <v/>
      </c>
      <c r="P284" s="230" t="str">
        <f>IFERROR(IF($E284="","",VLOOKUP($E284,'Data Mercado'!$A$7:$F$24,5,0)),"ND")</f>
      </c>
      <c r="Q284" s="226" t="str">
        <f t="shared" si="46"/>
        <v/>
      </c>
      <c r="R284" s="225" t="str">
        <f t="shared" si="47"/>
        <v/>
      </c>
      <c r="S284" s="230" t="str">
        <f>IFERROR(IF($E284="","",VLOOKUP($E284,'Data Mercado'!$A$7:$F$24,6,0)),"ND")</f>
      </c>
      <c r="T284" s="226" t="str">
        <f t="shared" si="48"/>
        <v/>
      </c>
      <c r="U284" s="225" t="str">
        <f t="shared" si="49"/>
        <v/>
      </c>
    </row>
    <row r="285" spans="1:21" s="227" customFormat="1" ht="19" customHeight="1">
      <c r="A285" s="231"/>
      <c r="B285" s="232"/>
      <c r="C285" s="183"/>
      <c r="D285" s="183"/>
      <c r="E285" s="183"/>
      <c r="F285" s="229"/>
      <c r="G285" s="230" t="str">
        <f>IFERROR(IF($E285="","",VLOOKUP($E285,'Data Mercado'!$A$7:$F$24,2,0)),"ND")</f>
      </c>
      <c r="H285" s="226" t="str">
        <f t="shared" si="40"/>
        <v/>
      </c>
      <c r="I285" s="225" t="str">
        <f t="shared" si="41"/>
        <v/>
      </c>
      <c r="J285" s="230" t="str">
        <f>IFERROR(IF($E285="","",VLOOKUP($E285,'Data Mercado'!$A$7:$F$24,3,0)),"ND")</f>
      </c>
      <c r="K285" s="226" t="str">
        <f t="shared" si="42"/>
        <v/>
      </c>
      <c r="L285" s="225" t="str">
        <f t="shared" si="43"/>
        <v/>
      </c>
      <c r="M285" s="230" t="str">
        <f>IFERROR(IF($E285="","",VLOOKUP($E285,'Data Mercado'!$A$7:$F$24,4,0)),"ND")</f>
      </c>
      <c r="N285" s="226" t="str">
        <f t="shared" si="44"/>
        <v/>
      </c>
      <c r="O285" s="225" t="str">
        <f t="shared" si="45"/>
        <v/>
      </c>
      <c r="P285" s="230" t="str">
        <f>IFERROR(IF($E285="","",VLOOKUP($E285,'Data Mercado'!$A$7:$F$24,5,0)),"ND")</f>
      </c>
      <c r="Q285" s="226" t="str">
        <f t="shared" si="46"/>
        <v/>
      </c>
      <c r="R285" s="225" t="str">
        <f t="shared" si="47"/>
        <v/>
      </c>
      <c r="S285" s="230" t="str">
        <f>IFERROR(IF($E285="","",VLOOKUP($E285,'Data Mercado'!$A$7:$F$24,6,0)),"ND")</f>
      </c>
      <c r="T285" s="226" t="str">
        <f t="shared" si="48"/>
        <v/>
      </c>
      <c r="U285" s="225" t="str">
        <f t="shared" si="49"/>
        <v/>
      </c>
    </row>
    <row r="286" spans="1:21" s="227" customFormat="1" ht="19" customHeight="1">
      <c r="A286" s="231"/>
      <c r="B286" s="232"/>
      <c r="C286" s="183"/>
      <c r="D286" s="183"/>
      <c r="E286" s="183"/>
      <c r="F286" s="229"/>
      <c r="G286" s="230" t="str">
        <f>IFERROR(IF($E286="","",VLOOKUP($E286,'Data Mercado'!$A$7:$F$24,2,0)),"ND")</f>
      </c>
      <c r="H286" s="226" t="str">
        <f t="shared" si="40"/>
        <v/>
      </c>
      <c r="I286" s="225" t="str">
        <f t="shared" si="41"/>
        <v/>
      </c>
      <c r="J286" s="230" t="str">
        <f>IFERROR(IF($E286="","",VLOOKUP($E286,'Data Mercado'!$A$7:$F$24,3,0)),"ND")</f>
      </c>
      <c r="K286" s="226" t="str">
        <f t="shared" si="42"/>
        <v/>
      </c>
      <c r="L286" s="225" t="str">
        <f t="shared" si="43"/>
        <v/>
      </c>
      <c r="M286" s="230" t="str">
        <f>IFERROR(IF($E286="","",VLOOKUP($E286,'Data Mercado'!$A$7:$F$24,4,0)),"ND")</f>
      </c>
      <c r="N286" s="226" t="str">
        <f t="shared" si="44"/>
        <v/>
      </c>
      <c r="O286" s="225" t="str">
        <f t="shared" si="45"/>
        <v/>
      </c>
      <c r="P286" s="230" t="str">
        <f>IFERROR(IF($E286="","",VLOOKUP($E286,'Data Mercado'!$A$7:$F$24,5,0)),"ND")</f>
      </c>
      <c r="Q286" s="226" t="str">
        <f t="shared" si="46"/>
        <v/>
      </c>
      <c r="R286" s="225" t="str">
        <f t="shared" si="47"/>
        <v/>
      </c>
      <c r="S286" s="230" t="str">
        <f>IFERROR(IF($E286="","",VLOOKUP($E286,'Data Mercado'!$A$7:$F$24,6,0)),"ND")</f>
      </c>
      <c r="T286" s="226" t="str">
        <f t="shared" si="48"/>
        <v/>
      </c>
      <c r="U286" s="225" t="str">
        <f t="shared" si="49"/>
        <v/>
      </c>
    </row>
    <row r="287" spans="1:21" s="227" customFormat="1" ht="19" customHeight="1">
      <c r="A287" s="231"/>
      <c r="B287" s="232"/>
      <c r="C287" s="183"/>
      <c r="D287" s="183"/>
      <c r="E287" s="183"/>
      <c r="F287" s="229"/>
      <c r="G287" s="230" t="str">
        <f>IFERROR(IF($E287="","",VLOOKUP($E287,'Data Mercado'!$A$7:$F$24,2,0)),"ND")</f>
      </c>
      <c r="H287" s="226" t="str">
        <f t="shared" si="40"/>
        <v/>
      </c>
      <c r="I287" s="225" t="str">
        <f t="shared" si="41"/>
        <v/>
      </c>
      <c r="J287" s="230" t="str">
        <f>IFERROR(IF($E287="","",VLOOKUP($E287,'Data Mercado'!$A$7:$F$24,3,0)),"ND")</f>
      </c>
      <c r="K287" s="226" t="str">
        <f t="shared" si="42"/>
        <v/>
      </c>
      <c r="L287" s="225" t="str">
        <f t="shared" si="43"/>
        <v/>
      </c>
      <c r="M287" s="230" t="str">
        <f>IFERROR(IF($E287="","",VLOOKUP($E287,'Data Mercado'!$A$7:$F$24,4,0)),"ND")</f>
      </c>
      <c r="N287" s="226" t="str">
        <f t="shared" si="44"/>
        <v/>
      </c>
      <c r="O287" s="225" t="str">
        <f t="shared" si="45"/>
        <v/>
      </c>
      <c r="P287" s="230" t="str">
        <f>IFERROR(IF($E287="","",VLOOKUP($E287,'Data Mercado'!$A$7:$F$24,5,0)),"ND")</f>
      </c>
      <c r="Q287" s="226" t="str">
        <f t="shared" si="46"/>
        <v/>
      </c>
      <c r="R287" s="225" t="str">
        <f t="shared" si="47"/>
        <v/>
      </c>
      <c r="S287" s="230" t="str">
        <f>IFERROR(IF($E287="","",VLOOKUP($E287,'Data Mercado'!$A$7:$F$24,6,0)),"ND")</f>
      </c>
      <c r="T287" s="226" t="str">
        <f t="shared" si="48"/>
        <v/>
      </c>
      <c r="U287" s="225" t="str">
        <f t="shared" si="49"/>
        <v/>
      </c>
    </row>
    <row r="288" spans="1:21" s="227" customFormat="1" ht="19" customHeight="1">
      <c r="A288" s="231"/>
      <c r="B288" s="232"/>
      <c r="C288" s="183"/>
      <c r="D288" s="183"/>
      <c r="E288" s="183"/>
      <c r="F288" s="229"/>
      <c r="G288" s="230" t="str">
        <f>IFERROR(IF($E288="","",VLOOKUP($E288,'Data Mercado'!$A$7:$F$24,2,0)),"ND")</f>
      </c>
      <c r="H288" s="226" t="str">
        <f t="shared" si="40"/>
        <v/>
      </c>
      <c r="I288" s="225" t="str">
        <f t="shared" si="41"/>
        <v/>
      </c>
      <c r="J288" s="230" t="str">
        <f>IFERROR(IF($E288="","",VLOOKUP($E288,'Data Mercado'!$A$7:$F$24,3,0)),"ND")</f>
      </c>
      <c r="K288" s="226" t="str">
        <f t="shared" si="42"/>
        <v/>
      </c>
      <c r="L288" s="225" t="str">
        <f t="shared" si="43"/>
        <v/>
      </c>
      <c r="M288" s="230" t="str">
        <f>IFERROR(IF($E288="","",VLOOKUP($E288,'Data Mercado'!$A$7:$F$24,4,0)),"ND")</f>
      </c>
      <c r="N288" s="226" t="str">
        <f t="shared" si="44"/>
        <v/>
      </c>
      <c r="O288" s="225" t="str">
        <f t="shared" si="45"/>
        <v/>
      </c>
      <c r="P288" s="230" t="str">
        <f>IFERROR(IF($E288="","",VLOOKUP($E288,'Data Mercado'!$A$7:$F$24,5,0)),"ND")</f>
      </c>
      <c r="Q288" s="226" t="str">
        <f t="shared" si="46"/>
        <v/>
      </c>
      <c r="R288" s="225" t="str">
        <f t="shared" si="47"/>
        <v/>
      </c>
      <c r="S288" s="230" t="str">
        <f>IFERROR(IF($E288="","",VLOOKUP($E288,'Data Mercado'!$A$7:$F$24,6,0)),"ND")</f>
      </c>
      <c r="T288" s="226" t="str">
        <f t="shared" si="48"/>
        <v/>
      </c>
      <c r="U288" s="225" t="str">
        <f t="shared" si="49"/>
        <v/>
      </c>
    </row>
    <row r="289" spans="1:21" s="227" customFormat="1" ht="19" customHeight="1">
      <c r="A289" s="231"/>
      <c r="B289" s="232"/>
      <c r="C289" s="183"/>
      <c r="D289" s="183"/>
      <c r="E289" s="183"/>
      <c r="F289" s="229"/>
      <c r="G289" s="230" t="str">
        <f>IFERROR(IF($E289="","",VLOOKUP($E289,'Data Mercado'!$A$7:$F$24,2,0)),"ND")</f>
      </c>
      <c r="H289" s="226" t="str">
        <f t="shared" si="40"/>
        <v/>
      </c>
      <c r="I289" s="225" t="str">
        <f t="shared" si="41"/>
        <v/>
      </c>
      <c r="J289" s="230" t="str">
        <f>IFERROR(IF($E289="","",VLOOKUP($E289,'Data Mercado'!$A$7:$F$24,3,0)),"ND")</f>
      </c>
      <c r="K289" s="226" t="str">
        <f t="shared" si="42"/>
        <v/>
      </c>
      <c r="L289" s="225" t="str">
        <f t="shared" si="43"/>
        <v/>
      </c>
      <c r="M289" s="230" t="str">
        <f>IFERROR(IF($E289="","",VLOOKUP($E289,'Data Mercado'!$A$7:$F$24,4,0)),"ND")</f>
      </c>
      <c r="N289" s="226" t="str">
        <f t="shared" si="44"/>
        <v/>
      </c>
      <c r="O289" s="225" t="str">
        <f t="shared" si="45"/>
        <v/>
      </c>
      <c r="P289" s="230" t="str">
        <f>IFERROR(IF($E289="","",VLOOKUP($E289,'Data Mercado'!$A$7:$F$24,5,0)),"ND")</f>
      </c>
      <c r="Q289" s="226" t="str">
        <f t="shared" si="46"/>
        <v/>
      </c>
      <c r="R289" s="225" t="str">
        <f t="shared" si="47"/>
        <v/>
      </c>
      <c r="S289" s="230" t="str">
        <f>IFERROR(IF($E289="","",VLOOKUP($E289,'Data Mercado'!$A$7:$F$24,6,0)),"ND")</f>
      </c>
      <c r="T289" s="226" t="str">
        <f t="shared" si="48"/>
        <v/>
      </c>
      <c r="U289" s="225" t="str">
        <f t="shared" si="49"/>
        <v/>
      </c>
    </row>
    <row r="290" spans="1:21" s="227" customFormat="1" ht="19" customHeight="1">
      <c r="A290" s="231"/>
      <c r="B290" s="232"/>
      <c r="C290" s="183"/>
      <c r="D290" s="183"/>
      <c r="E290" s="183"/>
      <c r="F290" s="229"/>
      <c r="G290" s="230" t="str">
        <f>IFERROR(IF($E290="","",VLOOKUP($E290,'Data Mercado'!$A$7:$F$24,2,0)),"ND")</f>
      </c>
      <c r="H290" s="226" t="str">
        <f t="shared" si="40"/>
        <v/>
      </c>
      <c r="I290" s="225" t="str">
        <f t="shared" si="41"/>
        <v/>
      </c>
      <c r="J290" s="230" t="str">
        <f>IFERROR(IF($E290="","",VLOOKUP($E290,'Data Mercado'!$A$7:$F$24,3,0)),"ND")</f>
      </c>
      <c r="K290" s="226" t="str">
        <f t="shared" si="42"/>
        <v/>
      </c>
      <c r="L290" s="225" t="str">
        <f t="shared" si="43"/>
        <v/>
      </c>
      <c r="M290" s="230" t="str">
        <f>IFERROR(IF($E290="","",VLOOKUP($E290,'Data Mercado'!$A$7:$F$24,4,0)),"ND")</f>
      </c>
      <c r="N290" s="226" t="str">
        <f t="shared" si="44"/>
        <v/>
      </c>
      <c r="O290" s="225" t="str">
        <f t="shared" si="45"/>
        <v/>
      </c>
      <c r="P290" s="230" t="str">
        <f>IFERROR(IF($E290="","",VLOOKUP($E290,'Data Mercado'!$A$7:$F$24,5,0)),"ND")</f>
      </c>
      <c r="Q290" s="226" t="str">
        <f t="shared" si="46"/>
        <v/>
      </c>
      <c r="R290" s="225" t="str">
        <f t="shared" si="47"/>
        <v/>
      </c>
      <c r="S290" s="230" t="str">
        <f>IFERROR(IF($E290="","",VLOOKUP($E290,'Data Mercado'!$A$7:$F$24,6,0)),"ND")</f>
      </c>
      <c r="T290" s="226" t="str">
        <f t="shared" si="48"/>
        <v/>
      </c>
      <c r="U290" s="225" t="str">
        <f t="shared" si="49"/>
        <v/>
      </c>
    </row>
    <row r="291" spans="1:21" s="227" customFormat="1" ht="19" customHeight="1">
      <c r="A291" s="231"/>
      <c r="B291" s="232"/>
      <c r="C291" s="183"/>
      <c r="D291" s="183"/>
      <c r="E291" s="183"/>
      <c r="F291" s="229"/>
      <c r="G291" s="230" t="str">
        <f>IFERROR(IF($E291="","",VLOOKUP($E291,'Data Mercado'!$A$7:$F$24,2,0)),"ND")</f>
      </c>
      <c r="H291" s="226" t="str">
        <f t="shared" si="40"/>
        <v/>
      </c>
      <c r="I291" s="225" t="str">
        <f t="shared" si="41"/>
        <v/>
      </c>
      <c r="J291" s="230" t="str">
        <f>IFERROR(IF($E291="","",VLOOKUP($E291,'Data Mercado'!$A$7:$F$24,3,0)),"ND")</f>
      </c>
      <c r="K291" s="226" t="str">
        <f t="shared" si="42"/>
        <v/>
      </c>
      <c r="L291" s="225" t="str">
        <f t="shared" si="43"/>
        <v/>
      </c>
      <c r="M291" s="230" t="str">
        <f>IFERROR(IF($E291="","",VLOOKUP($E291,'Data Mercado'!$A$7:$F$24,4,0)),"ND")</f>
      </c>
      <c r="N291" s="226" t="str">
        <f t="shared" si="44"/>
        <v/>
      </c>
      <c r="O291" s="225" t="str">
        <f t="shared" si="45"/>
        <v/>
      </c>
      <c r="P291" s="230" t="str">
        <f>IFERROR(IF($E291="","",VLOOKUP($E291,'Data Mercado'!$A$7:$F$24,5,0)),"ND")</f>
      </c>
      <c r="Q291" s="226" t="str">
        <f t="shared" si="46"/>
        <v/>
      </c>
      <c r="R291" s="225" t="str">
        <f t="shared" si="47"/>
        <v/>
      </c>
      <c r="S291" s="230" t="str">
        <f>IFERROR(IF($E291="","",VLOOKUP($E291,'Data Mercado'!$A$7:$F$24,6,0)),"ND")</f>
      </c>
      <c r="T291" s="226" t="str">
        <f t="shared" si="48"/>
        <v/>
      </c>
      <c r="U291" s="225" t="str">
        <f t="shared" si="49"/>
        <v/>
      </c>
    </row>
    <row r="292" spans="1:21" s="227" customFormat="1" ht="19" customHeight="1">
      <c r="A292" s="231"/>
      <c r="B292" s="232"/>
      <c r="C292" s="183"/>
      <c r="D292" s="183"/>
      <c r="E292" s="183"/>
      <c r="F292" s="229"/>
      <c r="G292" s="230" t="str">
        <f>IFERROR(IF($E292="","",VLOOKUP($E292,'Data Mercado'!$A$7:$F$24,2,0)),"ND")</f>
      </c>
      <c r="H292" s="226" t="str">
        <f t="shared" si="40"/>
        <v/>
      </c>
      <c r="I292" s="225" t="str">
        <f t="shared" si="41"/>
        <v/>
      </c>
      <c r="J292" s="230" t="str">
        <f>IFERROR(IF($E292="","",VLOOKUP($E292,'Data Mercado'!$A$7:$F$24,3,0)),"ND")</f>
      </c>
      <c r="K292" s="226" t="str">
        <f t="shared" si="42"/>
        <v/>
      </c>
      <c r="L292" s="225" t="str">
        <f t="shared" si="43"/>
        <v/>
      </c>
      <c r="M292" s="230" t="str">
        <f>IFERROR(IF($E292="","",VLOOKUP($E292,'Data Mercado'!$A$7:$F$24,4,0)),"ND")</f>
      </c>
      <c r="N292" s="226" t="str">
        <f t="shared" si="44"/>
        <v/>
      </c>
      <c r="O292" s="225" t="str">
        <f t="shared" si="45"/>
        <v/>
      </c>
      <c r="P292" s="230" t="str">
        <f>IFERROR(IF($E292="","",VLOOKUP($E292,'Data Mercado'!$A$7:$F$24,5,0)),"ND")</f>
      </c>
      <c r="Q292" s="226" t="str">
        <f t="shared" si="46"/>
        <v/>
      </c>
      <c r="R292" s="225" t="str">
        <f t="shared" si="47"/>
        <v/>
      </c>
      <c r="S292" s="230" t="str">
        <f>IFERROR(IF($E292="","",VLOOKUP($E292,'Data Mercado'!$A$7:$F$24,6,0)),"ND")</f>
      </c>
      <c r="T292" s="226" t="str">
        <f t="shared" si="48"/>
        <v/>
      </c>
      <c r="U292" s="225" t="str">
        <f t="shared" si="49"/>
        <v/>
      </c>
    </row>
    <row r="293" spans="1:21" s="227" customFormat="1" ht="19" customHeight="1">
      <c r="A293" s="231"/>
      <c r="B293" s="232"/>
      <c r="C293" s="183"/>
      <c r="D293" s="183"/>
      <c r="E293" s="183"/>
      <c r="F293" s="229"/>
      <c r="G293" s="230" t="str">
        <f>IFERROR(IF($E293="","",VLOOKUP($E293,'Data Mercado'!$A$7:$F$24,2,0)),"ND")</f>
      </c>
      <c r="H293" s="226" t="str">
        <f t="shared" si="40"/>
        <v/>
      </c>
      <c r="I293" s="225" t="str">
        <f t="shared" si="41"/>
        <v/>
      </c>
      <c r="J293" s="230" t="str">
        <f>IFERROR(IF($E293="","",VLOOKUP($E293,'Data Mercado'!$A$7:$F$24,3,0)),"ND")</f>
      </c>
      <c r="K293" s="226" t="str">
        <f t="shared" si="42"/>
        <v/>
      </c>
      <c r="L293" s="225" t="str">
        <f t="shared" si="43"/>
        <v/>
      </c>
      <c r="M293" s="230" t="str">
        <f>IFERROR(IF($E293="","",VLOOKUP($E293,'Data Mercado'!$A$7:$F$24,4,0)),"ND")</f>
      </c>
      <c r="N293" s="226" t="str">
        <f t="shared" si="44"/>
        <v/>
      </c>
      <c r="O293" s="225" t="str">
        <f t="shared" si="45"/>
        <v/>
      </c>
      <c r="P293" s="230" t="str">
        <f>IFERROR(IF($E293="","",VLOOKUP($E293,'Data Mercado'!$A$7:$F$24,5,0)),"ND")</f>
      </c>
      <c r="Q293" s="226" t="str">
        <f t="shared" si="46"/>
        <v/>
      </c>
      <c r="R293" s="225" t="str">
        <f t="shared" si="47"/>
        <v/>
      </c>
      <c r="S293" s="230" t="str">
        <f>IFERROR(IF($E293="","",VLOOKUP($E293,'Data Mercado'!$A$7:$F$24,6,0)),"ND")</f>
      </c>
      <c r="T293" s="226" t="str">
        <f t="shared" si="48"/>
        <v/>
      </c>
      <c r="U293" s="225" t="str">
        <f t="shared" si="49"/>
        <v/>
      </c>
    </row>
    <row r="294" spans="1:21" s="227" customFormat="1" ht="19" customHeight="1">
      <c r="A294" s="231"/>
      <c r="B294" s="232"/>
      <c r="C294" s="183"/>
      <c r="D294" s="183"/>
      <c r="E294" s="183"/>
      <c r="F294" s="229"/>
      <c r="G294" s="230" t="str">
        <f>IFERROR(IF($E294="","",VLOOKUP($E294,'Data Mercado'!$A$7:$F$24,2,0)),"ND")</f>
      </c>
      <c r="H294" s="226" t="str">
        <f t="shared" si="40"/>
        <v/>
      </c>
      <c r="I294" s="225" t="str">
        <f t="shared" si="41"/>
        <v/>
      </c>
      <c r="J294" s="230" t="str">
        <f>IFERROR(IF($E294="","",VLOOKUP($E294,'Data Mercado'!$A$7:$F$24,3,0)),"ND")</f>
      </c>
      <c r="K294" s="226" t="str">
        <f t="shared" si="42"/>
        <v/>
      </c>
      <c r="L294" s="225" t="str">
        <f t="shared" si="43"/>
        <v/>
      </c>
      <c r="M294" s="230" t="str">
        <f>IFERROR(IF($E294="","",VLOOKUP($E294,'Data Mercado'!$A$7:$F$24,4,0)),"ND")</f>
      </c>
      <c r="N294" s="226" t="str">
        <f t="shared" si="44"/>
        <v/>
      </c>
      <c r="O294" s="225" t="str">
        <f t="shared" si="45"/>
        <v/>
      </c>
      <c r="P294" s="230" t="str">
        <f>IFERROR(IF($E294="","",VLOOKUP($E294,'Data Mercado'!$A$7:$F$24,5,0)),"ND")</f>
      </c>
      <c r="Q294" s="226" t="str">
        <f t="shared" si="46"/>
        <v/>
      </c>
      <c r="R294" s="225" t="str">
        <f t="shared" si="47"/>
        <v/>
      </c>
      <c r="S294" s="230" t="str">
        <f>IFERROR(IF($E294="","",VLOOKUP($E294,'Data Mercado'!$A$7:$F$24,6,0)),"ND")</f>
      </c>
      <c r="T294" s="226" t="str">
        <f t="shared" si="48"/>
        <v/>
      </c>
      <c r="U294" s="225" t="str">
        <f t="shared" si="49"/>
        <v/>
      </c>
    </row>
    <row r="295" spans="1:21" s="227" customFormat="1" ht="19" customHeight="1">
      <c r="A295" s="231"/>
      <c r="B295" s="232"/>
      <c r="C295" s="183"/>
      <c r="D295" s="183"/>
      <c r="E295" s="183"/>
      <c r="F295" s="229"/>
      <c r="G295" s="230" t="str">
        <f>IFERROR(IF($E295="","",VLOOKUP($E295,'Data Mercado'!$A$7:$F$24,2,0)),"ND")</f>
      </c>
      <c r="H295" s="226" t="str">
        <f t="shared" si="40"/>
        <v/>
      </c>
      <c r="I295" s="225" t="str">
        <f t="shared" si="41"/>
        <v/>
      </c>
      <c r="J295" s="230" t="str">
        <f>IFERROR(IF($E295="","",VLOOKUP($E295,'Data Mercado'!$A$7:$F$24,3,0)),"ND")</f>
      </c>
      <c r="K295" s="226" t="str">
        <f t="shared" si="42"/>
        <v/>
      </c>
      <c r="L295" s="225" t="str">
        <f t="shared" si="43"/>
        <v/>
      </c>
      <c r="M295" s="230" t="str">
        <f>IFERROR(IF($E295="","",VLOOKUP($E295,'Data Mercado'!$A$7:$F$24,4,0)),"ND")</f>
      </c>
      <c r="N295" s="226" t="str">
        <f t="shared" si="44"/>
        <v/>
      </c>
      <c r="O295" s="225" t="str">
        <f t="shared" si="45"/>
        <v/>
      </c>
      <c r="P295" s="230" t="str">
        <f>IFERROR(IF($E295="","",VLOOKUP($E295,'Data Mercado'!$A$7:$F$24,5,0)),"ND")</f>
      </c>
      <c r="Q295" s="226" t="str">
        <f t="shared" si="46"/>
        <v/>
      </c>
      <c r="R295" s="225" t="str">
        <f t="shared" si="47"/>
        <v/>
      </c>
      <c r="S295" s="230" t="str">
        <f>IFERROR(IF($E295="","",VLOOKUP($E295,'Data Mercado'!$A$7:$F$24,6,0)),"ND")</f>
      </c>
      <c r="T295" s="226" t="str">
        <f t="shared" si="48"/>
        <v/>
      </c>
      <c r="U295" s="225" t="str">
        <f t="shared" si="49"/>
        <v/>
      </c>
    </row>
    <row r="296" spans="1:21" s="227" customFormat="1" ht="19" customHeight="1">
      <c r="A296" s="231"/>
      <c r="B296" s="232"/>
      <c r="C296" s="183"/>
      <c r="D296" s="183"/>
      <c r="E296" s="183"/>
      <c r="F296" s="229"/>
      <c r="G296" s="230" t="str">
        <f>IFERROR(IF($E296="","",VLOOKUP($E296,'Data Mercado'!$A$7:$F$24,2,0)),"ND")</f>
      </c>
      <c r="H296" s="226" t="str">
        <f t="shared" si="40"/>
        <v/>
      </c>
      <c r="I296" s="225" t="str">
        <f t="shared" si="41"/>
        <v/>
      </c>
      <c r="J296" s="230" t="str">
        <f>IFERROR(IF($E296="","",VLOOKUP($E296,'Data Mercado'!$A$7:$F$24,3,0)),"ND")</f>
      </c>
      <c r="K296" s="226" t="str">
        <f t="shared" si="42"/>
        <v/>
      </c>
      <c r="L296" s="225" t="str">
        <f t="shared" si="43"/>
        <v/>
      </c>
      <c r="M296" s="230" t="str">
        <f>IFERROR(IF($E296="","",VLOOKUP($E296,'Data Mercado'!$A$7:$F$24,4,0)),"ND")</f>
      </c>
      <c r="N296" s="226" t="str">
        <f t="shared" si="44"/>
        <v/>
      </c>
      <c r="O296" s="225" t="str">
        <f t="shared" si="45"/>
        <v/>
      </c>
      <c r="P296" s="230" t="str">
        <f>IFERROR(IF($E296="","",VLOOKUP($E296,'Data Mercado'!$A$7:$F$24,5,0)),"ND")</f>
      </c>
      <c r="Q296" s="226" t="str">
        <f t="shared" si="46"/>
        <v/>
      </c>
      <c r="R296" s="225" t="str">
        <f t="shared" si="47"/>
        <v/>
      </c>
      <c r="S296" s="230" t="str">
        <f>IFERROR(IF($E296="","",VLOOKUP($E296,'Data Mercado'!$A$7:$F$24,6,0)),"ND")</f>
      </c>
      <c r="T296" s="226" t="str">
        <f t="shared" si="48"/>
        <v/>
      </c>
      <c r="U296" s="225" t="str">
        <f t="shared" si="49"/>
        <v/>
      </c>
    </row>
    <row r="297" spans="1:21" s="227" customFormat="1" ht="19" customHeight="1">
      <c r="A297" s="231"/>
      <c r="B297" s="232"/>
      <c r="C297" s="183"/>
      <c r="D297" s="183"/>
      <c r="E297" s="183"/>
      <c r="F297" s="229"/>
      <c r="G297" s="230" t="str">
        <f>IFERROR(IF($E297="","",VLOOKUP($E297,'Data Mercado'!$A$7:$F$24,2,0)),"ND")</f>
      </c>
      <c r="H297" s="226" t="str">
        <f t="shared" si="40"/>
        <v/>
      </c>
      <c r="I297" s="225" t="str">
        <f t="shared" si="41"/>
        <v/>
      </c>
      <c r="J297" s="230" t="str">
        <f>IFERROR(IF($E297="","",VLOOKUP($E297,'Data Mercado'!$A$7:$F$24,3,0)),"ND")</f>
      </c>
      <c r="K297" s="226" t="str">
        <f t="shared" si="42"/>
        <v/>
      </c>
      <c r="L297" s="225" t="str">
        <f t="shared" si="43"/>
        <v/>
      </c>
      <c r="M297" s="230" t="str">
        <f>IFERROR(IF($E297="","",VLOOKUP($E297,'Data Mercado'!$A$7:$F$24,4,0)),"ND")</f>
      </c>
      <c r="N297" s="226" t="str">
        <f t="shared" si="44"/>
        <v/>
      </c>
      <c r="O297" s="225" t="str">
        <f t="shared" si="45"/>
        <v/>
      </c>
      <c r="P297" s="230" t="str">
        <f>IFERROR(IF($E297="","",VLOOKUP($E297,'Data Mercado'!$A$7:$F$24,5,0)),"ND")</f>
      </c>
      <c r="Q297" s="226" t="str">
        <f t="shared" si="46"/>
        <v/>
      </c>
      <c r="R297" s="225" t="str">
        <f t="shared" si="47"/>
        <v/>
      </c>
      <c r="S297" s="230" t="str">
        <f>IFERROR(IF($E297="","",VLOOKUP($E297,'Data Mercado'!$A$7:$F$24,6,0)),"ND")</f>
      </c>
      <c r="T297" s="226" t="str">
        <f t="shared" si="48"/>
        <v/>
      </c>
      <c r="U297" s="225" t="str">
        <f t="shared" si="49"/>
        <v/>
      </c>
    </row>
    <row r="298" spans="1:21" s="227" customFormat="1" ht="19" customHeight="1">
      <c r="A298" s="231"/>
      <c r="B298" s="232"/>
      <c r="C298" s="183"/>
      <c r="D298" s="183"/>
      <c r="E298" s="183"/>
      <c r="F298" s="229"/>
      <c r="G298" s="230" t="str">
        <f>IFERROR(IF($E298="","",VLOOKUP($E298,'Data Mercado'!$A$7:$F$24,2,0)),"ND")</f>
      </c>
      <c r="H298" s="226" t="str">
        <f t="shared" si="40"/>
        <v/>
      </c>
      <c r="I298" s="225" t="str">
        <f t="shared" si="41"/>
        <v/>
      </c>
      <c r="J298" s="230" t="str">
        <f>IFERROR(IF($E298="","",VLOOKUP($E298,'Data Mercado'!$A$7:$F$24,3,0)),"ND")</f>
      </c>
      <c r="K298" s="226" t="str">
        <f t="shared" si="42"/>
        <v/>
      </c>
      <c r="L298" s="225" t="str">
        <f t="shared" si="43"/>
        <v/>
      </c>
      <c r="M298" s="230" t="str">
        <f>IFERROR(IF($E298="","",VLOOKUP($E298,'Data Mercado'!$A$7:$F$24,4,0)),"ND")</f>
      </c>
      <c r="N298" s="226" t="str">
        <f t="shared" si="44"/>
        <v/>
      </c>
      <c r="O298" s="225" t="str">
        <f t="shared" si="45"/>
        <v/>
      </c>
      <c r="P298" s="230" t="str">
        <f>IFERROR(IF($E298="","",VLOOKUP($E298,'Data Mercado'!$A$7:$F$24,5,0)),"ND")</f>
      </c>
      <c r="Q298" s="226" t="str">
        <f t="shared" si="46"/>
        <v/>
      </c>
      <c r="R298" s="225" t="str">
        <f t="shared" si="47"/>
        <v/>
      </c>
      <c r="S298" s="230" t="str">
        <f>IFERROR(IF($E298="","",VLOOKUP($E298,'Data Mercado'!$A$7:$F$24,6,0)),"ND")</f>
      </c>
      <c r="T298" s="226" t="str">
        <f t="shared" si="48"/>
        <v/>
      </c>
      <c r="U298" s="225" t="str">
        <f t="shared" si="49"/>
        <v/>
      </c>
    </row>
    <row r="299" spans="1:21" s="227" customFormat="1" ht="19" customHeight="1">
      <c r="A299" s="231"/>
      <c r="B299" s="232"/>
      <c r="C299" s="183"/>
      <c r="D299" s="183"/>
      <c r="E299" s="183"/>
      <c r="F299" s="229"/>
      <c r="G299" s="230" t="str">
        <f>IFERROR(IF($E299="","",VLOOKUP($E299,'Data Mercado'!$A$7:$F$24,2,0)),"ND")</f>
      </c>
      <c r="H299" s="226" t="str">
        <f t="shared" si="40"/>
        <v/>
      </c>
      <c r="I299" s="225" t="str">
        <f t="shared" si="41"/>
        <v/>
      </c>
      <c r="J299" s="230" t="str">
        <f>IFERROR(IF($E299="","",VLOOKUP($E299,'Data Mercado'!$A$7:$F$24,3,0)),"ND")</f>
      </c>
      <c r="K299" s="226" t="str">
        <f t="shared" si="42"/>
        <v/>
      </c>
      <c r="L299" s="225" t="str">
        <f t="shared" si="43"/>
        <v/>
      </c>
      <c r="M299" s="230" t="str">
        <f>IFERROR(IF($E299="","",VLOOKUP($E299,'Data Mercado'!$A$7:$F$24,4,0)),"ND")</f>
      </c>
      <c r="N299" s="226" t="str">
        <f t="shared" si="44"/>
        <v/>
      </c>
      <c r="O299" s="225" t="str">
        <f t="shared" si="45"/>
        <v/>
      </c>
      <c r="P299" s="230" t="str">
        <f>IFERROR(IF($E299="","",VLOOKUP($E299,'Data Mercado'!$A$7:$F$24,5,0)),"ND")</f>
      </c>
      <c r="Q299" s="226" t="str">
        <f t="shared" si="46"/>
        <v/>
      </c>
      <c r="R299" s="225" t="str">
        <f t="shared" si="47"/>
        <v/>
      </c>
      <c r="S299" s="230" t="str">
        <f>IFERROR(IF($E299="","",VLOOKUP($E299,'Data Mercado'!$A$7:$F$24,6,0)),"ND")</f>
      </c>
      <c r="T299" s="226" t="str">
        <f t="shared" si="48"/>
        <v/>
      </c>
      <c r="U299" s="225" t="str">
        <f t="shared" si="49"/>
        <v/>
      </c>
    </row>
    <row r="300" spans="1:21" s="227" customFormat="1" ht="19" customHeight="1">
      <c r="A300" s="231"/>
      <c r="B300" s="232"/>
      <c r="C300" s="183"/>
      <c r="D300" s="183"/>
      <c r="E300" s="183"/>
      <c r="F300" s="229"/>
      <c r="G300" s="230" t="str">
        <f>IFERROR(IF($E300="","",VLOOKUP($E300,'Data Mercado'!$A$7:$F$24,2,0)),"ND")</f>
      </c>
      <c r="H300" s="226" t="str">
        <f t="shared" si="40"/>
        <v/>
      </c>
      <c r="I300" s="225" t="str">
        <f t="shared" si="41"/>
        <v/>
      </c>
      <c r="J300" s="230" t="str">
        <f>IFERROR(IF($E300="","",VLOOKUP($E300,'Data Mercado'!$A$7:$F$24,3,0)),"ND")</f>
      </c>
      <c r="K300" s="226" t="str">
        <f t="shared" si="42"/>
        <v/>
      </c>
      <c r="L300" s="225" t="str">
        <f t="shared" si="43"/>
        <v/>
      </c>
      <c r="M300" s="230" t="str">
        <f>IFERROR(IF($E300="","",VLOOKUP($E300,'Data Mercado'!$A$7:$F$24,4,0)),"ND")</f>
      </c>
      <c r="N300" s="226" t="str">
        <f t="shared" si="44"/>
        <v/>
      </c>
      <c r="O300" s="225" t="str">
        <f t="shared" si="45"/>
        <v/>
      </c>
      <c r="P300" s="230" t="str">
        <f>IFERROR(IF($E300="","",VLOOKUP($E300,'Data Mercado'!$A$7:$F$24,5,0)),"ND")</f>
      </c>
      <c r="Q300" s="226" t="str">
        <f t="shared" si="46"/>
        <v/>
      </c>
      <c r="R300" s="225" t="str">
        <f t="shared" si="47"/>
        <v/>
      </c>
      <c r="S300" s="230" t="str">
        <f>IFERROR(IF($E300="","",VLOOKUP($E300,'Data Mercado'!$A$7:$F$24,6,0)),"ND")</f>
      </c>
      <c r="T300" s="226" t="str">
        <f t="shared" si="48"/>
        <v/>
      </c>
      <c r="U300" s="225" t="str">
        <f t="shared" si="49"/>
        <v/>
      </c>
    </row>
    <row r="301" spans="1:21" s="227" customFormat="1" ht="19" customHeight="1">
      <c r="A301" s="231"/>
      <c r="B301" s="232"/>
      <c r="C301" s="183"/>
      <c r="D301" s="183"/>
      <c r="E301" s="183"/>
      <c r="F301" s="229"/>
      <c r="G301" s="230" t="str">
        <f>IFERROR(IF($E301="","",VLOOKUP($E301,'Data Mercado'!$A$7:$F$24,2,0)),"ND")</f>
      </c>
      <c r="H301" s="226" t="str">
        <f t="shared" si="40"/>
        <v/>
      </c>
      <c r="I301" s="225" t="str">
        <f t="shared" si="41"/>
        <v/>
      </c>
      <c r="J301" s="230" t="str">
        <f>IFERROR(IF($E301="","",VLOOKUP($E301,'Data Mercado'!$A$7:$F$24,3,0)),"ND")</f>
      </c>
      <c r="K301" s="226" t="str">
        <f t="shared" si="42"/>
        <v/>
      </c>
      <c r="L301" s="225" t="str">
        <f t="shared" si="43"/>
        <v/>
      </c>
      <c r="M301" s="230" t="str">
        <f>IFERROR(IF($E301="","",VLOOKUP($E301,'Data Mercado'!$A$7:$F$24,4,0)),"ND")</f>
      </c>
      <c r="N301" s="226" t="str">
        <f t="shared" si="44"/>
        <v/>
      </c>
      <c r="O301" s="225" t="str">
        <f t="shared" si="45"/>
        <v/>
      </c>
      <c r="P301" s="230" t="str">
        <f>IFERROR(IF($E301="","",VLOOKUP($E301,'Data Mercado'!$A$7:$F$24,5,0)),"ND")</f>
      </c>
      <c r="Q301" s="226" t="str">
        <f t="shared" si="46"/>
        <v/>
      </c>
      <c r="R301" s="225" t="str">
        <f t="shared" si="47"/>
        <v/>
      </c>
      <c r="S301" s="230" t="str">
        <f>IFERROR(IF($E301="","",VLOOKUP($E301,'Data Mercado'!$A$7:$F$24,6,0)),"ND")</f>
      </c>
      <c r="T301" s="226" t="str">
        <f t="shared" si="48"/>
        <v/>
      </c>
      <c r="U301" s="225" t="str">
        <f t="shared" si="49"/>
        <v/>
      </c>
    </row>
    <row r="302" spans="1:21" s="227" customFormat="1" ht="19" customHeight="1">
      <c r="A302" s="231"/>
      <c r="B302" s="232"/>
      <c r="C302" s="183"/>
      <c r="D302" s="183"/>
      <c r="E302" s="183"/>
      <c r="F302" s="229"/>
      <c r="G302" s="230" t="str">
        <f>IFERROR(IF($E302="","",VLOOKUP($E302,'Data Mercado'!$A$7:$F$24,2,0)),"ND")</f>
      </c>
      <c r="H302" s="226" t="str">
        <f t="shared" si="40"/>
        <v/>
      </c>
      <c r="I302" s="225" t="str">
        <f t="shared" si="41"/>
        <v/>
      </c>
      <c r="J302" s="230" t="str">
        <f>IFERROR(IF($E302="","",VLOOKUP($E302,'Data Mercado'!$A$7:$F$24,3,0)),"ND")</f>
      </c>
      <c r="K302" s="226" t="str">
        <f t="shared" si="42"/>
        <v/>
      </c>
      <c r="L302" s="225" t="str">
        <f t="shared" si="43"/>
        <v/>
      </c>
      <c r="M302" s="230" t="str">
        <f>IFERROR(IF($E302="","",VLOOKUP($E302,'Data Mercado'!$A$7:$F$24,4,0)),"ND")</f>
      </c>
      <c r="N302" s="226" t="str">
        <f t="shared" si="44"/>
        <v/>
      </c>
      <c r="O302" s="225" t="str">
        <f t="shared" si="45"/>
        <v/>
      </c>
      <c r="P302" s="230" t="str">
        <f>IFERROR(IF($E302="","",VLOOKUP($E302,'Data Mercado'!$A$7:$F$24,5,0)),"ND")</f>
      </c>
      <c r="Q302" s="226" t="str">
        <f t="shared" si="46"/>
        <v/>
      </c>
      <c r="R302" s="225" t="str">
        <f t="shared" si="47"/>
        <v/>
      </c>
      <c r="S302" s="230" t="str">
        <f>IFERROR(IF($E302="","",VLOOKUP($E302,'Data Mercado'!$A$7:$F$24,6,0)),"ND")</f>
      </c>
      <c r="T302" s="226" t="str">
        <f t="shared" si="48"/>
        <v/>
      </c>
      <c r="U302" s="225" t="str">
        <f t="shared" si="49"/>
        <v/>
      </c>
    </row>
    <row r="303" spans="1:21" s="227" customFormat="1" ht="19" customHeight="1">
      <c r="A303" s="231"/>
      <c r="B303" s="232"/>
      <c r="C303" s="183"/>
      <c r="D303" s="183"/>
      <c r="E303" s="183"/>
      <c r="F303" s="229"/>
      <c r="G303" s="230" t="str">
        <f>IFERROR(IF($E303="","",VLOOKUP($E303,'Data Mercado'!$A$7:$F$24,2,0)),"ND")</f>
      </c>
      <c r="H303" s="226" t="str">
        <f t="shared" si="40"/>
        <v/>
      </c>
      <c r="I303" s="225" t="str">
        <f t="shared" si="41"/>
        <v/>
      </c>
      <c r="J303" s="230" t="str">
        <f>IFERROR(IF($E303="","",VLOOKUP($E303,'Data Mercado'!$A$7:$F$24,3,0)),"ND")</f>
      </c>
      <c r="K303" s="226" t="str">
        <f t="shared" si="42"/>
        <v/>
      </c>
      <c r="L303" s="225" t="str">
        <f t="shared" si="43"/>
        <v/>
      </c>
      <c r="M303" s="230" t="str">
        <f>IFERROR(IF($E303="","",VLOOKUP($E303,'Data Mercado'!$A$7:$F$24,4,0)),"ND")</f>
      </c>
      <c r="N303" s="226" t="str">
        <f t="shared" si="44"/>
        <v/>
      </c>
      <c r="O303" s="225" t="str">
        <f t="shared" si="45"/>
        <v/>
      </c>
      <c r="P303" s="230" t="str">
        <f>IFERROR(IF($E303="","",VLOOKUP($E303,'Data Mercado'!$A$7:$F$24,5,0)),"ND")</f>
      </c>
      <c r="Q303" s="226" t="str">
        <f t="shared" si="46"/>
        <v/>
      </c>
      <c r="R303" s="225" t="str">
        <f t="shared" si="47"/>
        <v/>
      </c>
      <c r="S303" s="230" t="str">
        <f>IFERROR(IF($E303="","",VLOOKUP($E303,'Data Mercado'!$A$7:$F$24,6,0)),"ND")</f>
      </c>
      <c r="T303" s="226" t="str">
        <f t="shared" si="48"/>
        <v/>
      </c>
      <c r="U303" s="225" t="str">
        <f t="shared" si="49"/>
        <v/>
      </c>
    </row>
    <row r="304" spans="1:21" s="227" customFormat="1" ht="19" customHeight="1">
      <c r="A304" s="231"/>
      <c r="B304" s="232"/>
      <c r="C304" s="183"/>
      <c r="D304" s="183"/>
      <c r="E304" s="183"/>
      <c r="F304" s="229"/>
      <c r="G304" s="230" t="str">
        <f>IFERROR(IF($E304="","",VLOOKUP($E304,'Data Mercado'!$A$7:$F$24,2,0)),"ND")</f>
      </c>
      <c r="H304" s="226" t="str">
        <f t="shared" si="40"/>
        <v/>
      </c>
      <c r="I304" s="225" t="str">
        <f t="shared" si="41"/>
        <v/>
      </c>
      <c r="J304" s="230" t="str">
        <f>IFERROR(IF($E304="","",VLOOKUP($E304,'Data Mercado'!$A$7:$F$24,3,0)),"ND")</f>
      </c>
      <c r="K304" s="226" t="str">
        <f t="shared" si="42"/>
        <v/>
      </c>
      <c r="L304" s="225" t="str">
        <f t="shared" si="43"/>
        <v/>
      </c>
      <c r="M304" s="230" t="str">
        <f>IFERROR(IF($E304="","",VLOOKUP($E304,'Data Mercado'!$A$7:$F$24,4,0)),"ND")</f>
      </c>
      <c r="N304" s="226" t="str">
        <f t="shared" si="44"/>
        <v/>
      </c>
      <c r="O304" s="225" t="str">
        <f t="shared" si="45"/>
        <v/>
      </c>
      <c r="P304" s="230" t="str">
        <f>IFERROR(IF($E304="","",VLOOKUP($E304,'Data Mercado'!$A$7:$F$24,5,0)),"ND")</f>
      </c>
      <c r="Q304" s="226" t="str">
        <f t="shared" si="46"/>
        <v/>
      </c>
      <c r="R304" s="225" t="str">
        <f t="shared" si="47"/>
        <v/>
      </c>
      <c r="S304" s="230" t="str">
        <f>IFERROR(IF($E304="","",VLOOKUP($E304,'Data Mercado'!$A$7:$F$24,6,0)),"ND")</f>
      </c>
      <c r="T304" s="226" t="str">
        <f t="shared" si="48"/>
        <v/>
      </c>
      <c r="U304" s="225" t="str">
        <f t="shared" si="49"/>
        <v/>
      </c>
    </row>
    <row r="305" spans="1:21" s="227" customFormat="1" ht="19" customHeight="1">
      <c r="A305" s="231"/>
      <c r="B305" s="232"/>
      <c r="C305" s="183"/>
      <c r="D305" s="183"/>
      <c r="E305" s="183"/>
      <c r="F305" s="229"/>
      <c r="G305" s="230" t="str">
        <f>IFERROR(IF($E305="","",VLOOKUP($E305,'Data Mercado'!$A$7:$F$24,2,0)),"ND")</f>
      </c>
      <c r="H305" s="226" t="str">
        <f t="shared" si="40"/>
        <v/>
      </c>
      <c r="I305" s="225" t="str">
        <f t="shared" si="41"/>
        <v/>
      </c>
      <c r="J305" s="230" t="str">
        <f>IFERROR(IF($E305="","",VLOOKUP($E305,'Data Mercado'!$A$7:$F$24,3,0)),"ND")</f>
      </c>
      <c r="K305" s="226" t="str">
        <f t="shared" si="42"/>
        <v/>
      </c>
      <c r="L305" s="225" t="str">
        <f t="shared" si="43"/>
        <v/>
      </c>
      <c r="M305" s="230" t="str">
        <f>IFERROR(IF($E305="","",VLOOKUP($E305,'Data Mercado'!$A$7:$F$24,4,0)),"ND")</f>
      </c>
      <c r="N305" s="226" t="str">
        <f t="shared" si="44"/>
        <v/>
      </c>
      <c r="O305" s="225" t="str">
        <f t="shared" si="45"/>
        <v/>
      </c>
      <c r="P305" s="230" t="str">
        <f>IFERROR(IF($E305="","",VLOOKUP($E305,'Data Mercado'!$A$7:$F$24,5,0)),"ND")</f>
      </c>
      <c r="Q305" s="226" t="str">
        <f t="shared" si="46"/>
        <v/>
      </c>
      <c r="R305" s="225" t="str">
        <f t="shared" si="47"/>
        <v/>
      </c>
      <c r="S305" s="230" t="str">
        <f>IFERROR(IF($E305="","",VLOOKUP($E305,'Data Mercado'!$A$7:$F$24,6,0)),"ND")</f>
      </c>
      <c r="T305" s="226" t="str">
        <f t="shared" si="48"/>
        <v/>
      </c>
      <c r="U305" s="225" t="str">
        <f t="shared" si="49"/>
        <v/>
      </c>
    </row>
    <row r="306" spans="1:21" s="227" customFormat="1" ht="19" customHeight="1">
      <c r="A306" s="231"/>
      <c r="B306" s="232"/>
      <c r="C306" s="183"/>
      <c r="D306" s="183"/>
      <c r="E306" s="183"/>
      <c r="F306" s="229"/>
      <c r="G306" s="230" t="str">
        <f>IFERROR(IF($E306="","",VLOOKUP($E306,'Data Mercado'!$A$7:$F$24,2,0)),"ND")</f>
      </c>
      <c r="H306" s="226" t="str">
        <f t="shared" si="40"/>
        <v/>
      </c>
      <c r="I306" s="225" t="str">
        <f t="shared" si="41"/>
        <v/>
      </c>
      <c r="J306" s="230" t="str">
        <f>IFERROR(IF($E306="","",VLOOKUP($E306,'Data Mercado'!$A$7:$F$24,3,0)),"ND")</f>
      </c>
      <c r="K306" s="226" t="str">
        <f t="shared" si="42"/>
        <v/>
      </c>
      <c r="L306" s="225" t="str">
        <f t="shared" si="43"/>
        <v/>
      </c>
      <c r="M306" s="230" t="str">
        <f>IFERROR(IF($E306="","",VLOOKUP($E306,'Data Mercado'!$A$7:$F$24,4,0)),"ND")</f>
      </c>
      <c r="N306" s="226" t="str">
        <f t="shared" si="44"/>
        <v/>
      </c>
      <c r="O306" s="225" t="str">
        <f t="shared" si="45"/>
        <v/>
      </c>
      <c r="P306" s="230" t="str">
        <f>IFERROR(IF($E306="","",VLOOKUP($E306,'Data Mercado'!$A$7:$F$24,5,0)),"ND")</f>
      </c>
      <c r="Q306" s="226" t="str">
        <f t="shared" si="46"/>
        <v/>
      </c>
      <c r="R306" s="225" t="str">
        <f t="shared" si="47"/>
        <v/>
      </c>
      <c r="S306" s="230" t="str">
        <f>IFERROR(IF($E306="","",VLOOKUP($E306,'Data Mercado'!$A$7:$F$24,6,0)),"ND")</f>
      </c>
      <c r="T306" s="226" t="str">
        <f t="shared" si="48"/>
        <v/>
      </c>
      <c r="U306" s="225" t="str">
        <f t="shared" si="49"/>
        <v/>
      </c>
    </row>
    <row r="307" spans="1:21" s="227" customFormat="1" ht="19" customHeight="1">
      <c r="A307" s="231"/>
      <c r="B307" s="232"/>
      <c r="C307" s="183"/>
      <c r="D307" s="183"/>
      <c r="E307" s="183"/>
      <c r="F307" s="229"/>
      <c r="G307" s="230" t="str">
        <f>IFERROR(IF($E307="","",VLOOKUP($E307,'Data Mercado'!$A$7:$F$24,2,0)),"ND")</f>
      </c>
      <c r="H307" s="226" t="str">
        <f t="shared" si="40"/>
        <v/>
      </c>
      <c r="I307" s="225" t="str">
        <f t="shared" si="41"/>
        <v/>
      </c>
      <c r="J307" s="230" t="str">
        <f>IFERROR(IF($E307="","",VLOOKUP($E307,'Data Mercado'!$A$7:$F$24,3,0)),"ND")</f>
      </c>
      <c r="K307" s="226" t="str">
        <f t="shared" si="42"/>
        <v/>
      </c>
      <c r="L307" s="225" t="str">
        <f t="shared" si="43"/>
        <v/>
      </c>
      <c r="M307" s="230" t="str">
        <f>IFERROR(IF($E307="","",VLOOKUP($E307,'Data Mercado'!$A$7:$F$24,4,0)),"ND")</f>
      </c>
      <c r="N307" s="226" t="str">
        <f t="shared" si="44"/>
        <v/>
      </c>
      <c r="O307" s="225" t="str">
        <f t="shared" si="45"/>
        <v/>
      </c>
      <c r="P307" s="230" t="str">
        <f>IFERROR(IF($E307="","",VLOOKUP($E307,'Data Mercado'!$A$7:$F$24,5,0)),"ND")</f>
      </c>
      <c r="Q307" s="226" t="str">
        <f t="shared" si="46"/>
        <v/>
      </c>
      <c r="R307" s="225" t="str">
        <f t="shared" si="47"/>
        <v/>
      </c>
      <c r="S307" s="230" t="str">
        <f>IFERROR(IF($E307="","",VLOOKUP($E307,'Data Mercado'!$A$7:$F$24,6,0)),"ND")</f>
      </c>
      <c r="T307" s="226" t="str">
        <f t="shared" si="48"/>
        <v/>
      </c>
      <c r="U307" s="225" t="str">
        <f t="shared" si="49"/>
        <v/>
      </c>
    </row>
    <row r="308" spans="1:21" s="227" customFormat="1" ht="19" customHeight="1">
      <c r="A308" s="231"/>
      <c r="B308" s="232"/>
      <c r="C308" s="183"/>
      <c r="D308" s="183"/>
      <c r="E308" s="183"/>
      <c r="F308" s="229"/>
      <c r="G308" s="230" t="str">
        <f>IFERROR(IF($E308="","",VLOOKUP($E308,'Data Mercado'!$A$7:$F$24,2,0)),"ND")</f>
      </c>
      <c r="H308" s="226" t="str">
        <f t="shared" si="40"/>
        <v/>
      </c>
      <c r="I308" s="225" t="str">
        <f t="shared" si="41"/>
        <v/>
      </c>
      <c r="J308" s="230" t="str">
        <f>IFERROR(IF($E308="","",VLOOKUP($E308,'Data Mercado'!$A$7:$F$24,3,0)),"ND")</f>
      </c>
      <c r="K308" s="226" t="str">
        <f t="shared" si="42"/>
        <v/>
      </c>
      <c r="L308" s="225" t="str">
        <f t="shared" si="43"/>
        <v/>
      </c>
      <c r="M308" s="230" t="str">
        <f>IFERROR(IF($E308="","",VLOOKUP($E308,'Data Mercado'!$A$7:$F$24,4,0)),"ND")</f>
      </c>
      <c r="N308" s="226" t="str">
        <f t="shared" si="44"/>
        <v/>
      </c>
      <c r="O308" s="225" t="str">
        <f t="shared" si="45"/>
        <v/>
      </c>
      <c r="P308" s="230" t="str">
        <f>IFERROR(IF($E308="","",VLOOKUP($E308,'Data Mercado'!$A$7:$F$24,5,0)),"ND")</f>
      </c>
      <c r="Q308" s="226" t="str">
        <f t="shared" si="46"/>
        <v/>
      </c>
      <c r="R308" s="225" t="str">
        <f t="shared" si="47"/>
        <v/>
      </c>
      <c r="S308" s="230" t="str">
        <f>IFERROR(IF($E308="","",VLOOKUP($E308,'Data Mercado'!$A$7:$F$24,6,0)),"ND")</f>
      </c>
      <c r="T308" s="226" t="str">
        <f t="shared" si="48"/>
        <v/>
      </c>
      <c r="U308" s="225" t="str">
        <f t="shared" si="49"/>
        <v/>
      </c>
    </row>
    <row r="309" spans="1:21" s="227" customFormat="1" ht="19" customHeight="1">
      <c r="A309" s="231"/>
      <c r="B309" s="232"/>
      <c r="C309" s="183"/>
      <c r="D309" s="183"/>
      <c r="E309" s="183"/>
      <c r="F309" s="229"/>
      <c r="G309" s="230" t="str">
        <f>IFERROR(IF($E309="","",VLOOKUP($E309,'Data Mercado'!$A$7:$F$24,2,0)),"ND")</f>
      </c>
      <c r="H309" s="226" t="str">
        <f t="shared" si="40"/>
        <v/>
      </c>
      <c r="I309" s="225" t="str">
        <f t="shared" si="41"/>
        <v/>
      </c>
      <c r="J309" s="230" t="str">
        <f>IFERROR(IF($E309="","",VLOOKUP($E309,'Data Mercado'!$A$7:$F$24,3,0)),"ND")</f>
      </c>
      <c r="K309" s="226" t="str">
        <f t="shared" si="42"/>
        <v/>
      </c>
      <c r="L309" s="225" t="str">
        <f t="shared" si="43"/>
        <v/>
      </c>
      <c r="M309" s="230" t="str">
        <f>IFERROR(IF($E309="","",VLOOKUP($E309,'Data Mercado'!$A$7:$F$24,4,0)),"ND")</f>
      </c>
      <c r="N309" s="226" t="str">
        <f t="shared" si="44"/>
        <v/>
      </c>
      <c r="O309" s="225" t="str">
        <f t="shared" si="45"/>
        <v/>
      </c>
      <c r="P309" s="230" t="str">
        <f>IFERROR(IF($E309="","",VLOOKUP($E309,'Data Mercado'!$A$7:$F$24,5,0)),"ND")</f>
      </c>
      <c r="Q309" s="226" t="str">
        <f t="shared" si="46"/>
        <v/>
      </c>
      <c r="R309" s="225" t="str">
        <f t="shared" si="47"/>
        <v/>
      </c>
      <c r="S309" s="230" t="str">
        <f>IFERROR(IF($E309="","",VLOOKUP($E309,'Data Mercado'!$A$7:$F$24,6,0)),"ND")</f>
      </c>
      <c r="T309" s="226" t="str">
        <f t="shared" si="48"/>
        <v/>
      </c>
      <c r="U309" s="225" t="str">
        <f t="shared" si="49"/>
        <v/>
      </c>
    </row>
    <row r="310" spans="1:21" s="227" customFormat="1" ht="19" customHeight="1">
      <c r="A310" s="231"/>
      <c r="B310" s="232"/>
      <c r="C310" s="183"/>
      <c r="D310" s="183"/>
      <c r="E310" s="183"/>
      <c r="F310" s="229"/>
      <c r="G310" s="230" t="str">
        <f>IFERROR(IF($E310="","",VLOOKUP($E310,'Data Mercado'!$A$7:$F$24,2,0)),"ND")</f>
      </c>
      <c r="H310" s="226" t="str">
        <f t="shared" si="40"/>
        <v/>
      </c>
      <c r="I310" s="225" t="str">
        <f t="shared" si="41"/>
        <v/>
      </c>
      <c r="J310" s="230" t="str">
        <f>IFERROR(IF($E310="","",VLOOKUP($E310,'Data Mercado'!$A$7:$F$24,3,0)),"ND")</f>
      </c>
      <c r="K310" s="226" t="str">
        <f t="shared" si="42"/>
        <v/>
      </c>
      <c r="L310" s="225" t="str">
        <f t="shared" si="43"/>
        <v/>
      </c>
      <c r="M310" s="230" t="str">
        <f>IFERROR(IF($E310="","",VLOOKUP($E310,'Data Mercado'!$A$7:$F$24,4,0)),"ND")</f>
      </c>
      <c r="N310" s="226" t="str">
        <f t="shared" si="44"/>
        <v/>
      </c>
      <c r="O310" s="225" t="str">
        <f t="shared" si="45"/>
        <v/>
      </c>
      <c r="P310" s="230" t="str">
        <f>IFERROR(IF($E310="","",VLOOKUP($E310,'Data Mercado'!$A$7:$F$24,5,0)),"ND")</f>
      </c>
      <c r="Q310" s="226" t="str">
        <f t="shared" si="46"/>
        <v/>
      </c>
      <c r="R310" s="225" t="str">
        <f t="shared" si="47"/>
        <v/>
      </c>
      <c r="S310" s="230" t="str">
        <f>IFERROR(IF($E310="","",VLOOKUP($E310,'Data Mercado'!$A$7:$F$24,6,0)),"ND")</f>
      </c>
      <c r="T310" s="226" t="str">
        <f t="shared" si="48"/>
        <v/>
      </c>
      <c r="U310" s="225" t="str">
        <f t="shared" si="49"/>
        <v/>
      </c>
    </row>
    <row r="311" spans="1:21" s="227" customFormat="1" ht="19" customHeight="1">
      <c r="A311" s="231"/>
      <c r="B311" s="232"/>
      <c r="C311" s="183"/>
      <c r="D311" s="183"/>
      <c r="E311" s="183"/>
      <c r="F311" s="229"/>
      <c r="G311" s="230" t="str">
        <f>IFERROR(IF($E311="","",VLOOKUP($E311,'Data Mercado'!$A$7:$F$24,2,0)),"ND")</f>
      </c>
      <c r="H311" s="226" t="str">
        <f t="shared" si="40"/>
        <v/>
      </c>
      <c r="I311" s="225" t="str">
        <f t="shared" si="41"/>
        <v/>
      </c>
      <c r="J311" s="230" t="str">
        <f>IFERROR(IF($E311="","",VLOOKUP($E311,'Data Mercado'!$A$7:$F$24,3,0)),"ND")</f>
      </c>
      <c r="K311" s="226" t="str">
        <f t="shared" si="42"/>
        <v/>
      </c>
      <c r="L311" s="225" t="str">
        <f t="shared" si="43"/>
        <v/>
      </c>
      <c r="M311" s="230" t="str">
        <f>IFERROR(IF($E311="","",VLOOKUP($E311,'Data Mercado'!$A$7:$F$24,4,0)),"ND")</f>
      </c>
      <c r="N311" s="226" t="str">
        <f t="shared" si="44"/>
        <v/>
      </c>
      <c r="O311" s="225" t="str">
        <f t="shared" si="45"/>
        <v/>
      </c>
      <c r="P311" s="230" t="str">
        <f>IFERROR(IF($E311="","",VLOOKUP($E311,'Data Mercado'!$A$7:$F$24,5,0)),"ND")</f>
      </c>
      <c r="Q311" s="226" t="str">
        <f t="shared" si="46"/>
        <v/>
      </c>
      <c r="R311" s="225" t="str">
        <f t="shared" si="47"/>
        <v/>
      </c>
      <c r="S311" s="230" t="str">
        <f>IFERROR(IF($E311="","",VLOOKUP($E311,'Data Mercado'!$A$7:$F$24,6,0)),"ND")</f>
      </c>
      <c r="T311" s="226" t="str">
        <f t="shared" si="48"/>
        <v/>
      </c>
      <c r="U311" s="225" t="str">
        <f t="shared" si="49"/>
        <v/>
      </c>
    </row>
    <row r="312" spans="1:21" s="227" customFormat="1" ht="19" customHeight="1">
      <c r="A312" s="231"/>
      <c r="B312" s="232"/>
      <c r="C312" s="183"/>
      <c r="D312" s="183"/>
      <c r="E312" s="183"/>
      <c r="F312" s="229"/>
      <c r="G312" s="230" t="str">
        <f>IFERROR(IF($E312="","",VLOOKUP($E312,'Data Mercado'!$A$7:$F$24,2,0)),"ND")</f>
      </c>
      <c r="H312" s="226" t="str">
        <f t="shared" si="40"/>
        <v/>
      </c>
      <c r="I312" s="225" t="str">
        <f t="shared" si="41"/>
        <v/>
      </c>
      <c r="J312" s="230" t="str">
        <f>IFERROR(IF($E312="","",VLOOKUP($E312,'Data Mercado'!$A$7:$F$24,3,0)),"ND")</f>
      </c>
      <c r="K312" s="226" t="str">
        <f t="shared" si="42"/>
        <v/>
      </c>
      <c r="L312" s="225" t="str">
        <f t="shared" si="43"/>
        <v/>
      </c>
      <c r="M312" s="230" t="str">
        <f>IFERROR(IF($E312="","",VLOOKUP($E312,'Data Mercado'!$A$7:$F$24,4,0)),"ND")</f>
      </c>
      <c r="N312" s="226" t="str">
        <f t="shared" si="44"/>
        <v/>
      </c>
      <c r="O312" s="225" t="str">
        <f t="shared" si="45"/>
        <v/>
      </c>
      <c r="P312" s="230" t="str">
        <f>IFERROR(IF($E312="","",VLOOKUP($E312,'Data Mercado'!$A$7:$F$24,5,0)),"ND")</f>
      </c>
      <c r="Q312" s="226" t="str">
        <f t="shared" si="46"/>
        <v/>
      </c>
      <c r="R312" s="225" t="str">
        <f t="shared" si="47"/>
        <v/>
      </c>
      <c r="S312" s="230" t="str">
        <f>IFERROR(IF($E312="","",VLOOKUP($E312,'Data Mercado'!$A$7:$F$24,6,0)),"ND")</f>
      </c>
      <c r="T312" s="226" t="str">
        <f t="shared" si="48"/>
        <v/>
      </c>
      <c r="U312" s="225" t="str">
        <f t="shared" si="49"/>
        <v/>
      </c>
    </row>
    <row r="313" spans="1:21" s="227" customFormat="1" ht="19" customHeight="1">
      <c r="A313" s="231"/>
      <c r="B313" s="232"/>
      <c r="C313" s="183"/>
      <c r="D313" s="183"/>
      <c r="E313" s="183"/>
      <c r="F313" s="229"/>
      <c r="G313" s="230" t="str">
        <f>IFERROR(IF($E313="","",VLOOKUP($E313,'Data Mercado'!$A$7:$F$24,2,0)),"ND")</f>
      </c>
      <c r="H313" s="226" t="str">
        <f t="shared" si="40"/>
        <v/>
      </c>
      <c r="I313" s="225" t="str">
        <f t="shared" si="41"/>
        <v/>
      </c>
      <c r="J313" s="230" t="str">
        <f>IFERROR(IF($E313="","",VLOOKUP($E313,'Data Mercado'!$A$7:$F$24,3,0)),"ND")</f>
      </c>
      <c r="K313" s="226" t="str">
        <f t="shared" si="42"/>
        <v/>
      </c>
      <c r="L313" s="225" t="str">
        <f t="shared" si="43"/>
        <v/>
      </c>
      <c r="M313" s="230" t="str">
        <f>IFERROR(IF($E313="","",VLOOKUP($E313,'Data Mercado'!$A$7:$F$24,4,0)),"ND")</f>
      </c>
      <c r="N313" s="226" t="str">
        <f t="shared" si="44"/>
        <v/>
      </c>
      <c r="O313" s="225" t="str">
        <f t="shared" si="45"/>
        <v/>
      </c>
      <c r="P313" s="230" t="str">
        <f>IFERROR(IF($E313="","",VLOOKUP($E313,'Data Mercado'!$A$7:$F$24,5,0)),"ND")</f>
      </c>
      <c r="Q313" s="226" t="str">
        <f t="shared" si="46"/>
        <v/>
      </c>
      <c r="R313" s="225" t="str">
        <f t="shared" si="47"/>
        <v/>
      </c>
      <c r="S313" s="230" t="str">
        <f>IFERROR(IF($E313="","",VLOOKUP($E313,'Data Mercado'!$A$7:$F$24,6,0)),"ND")</f>
      </c>
      <c r="T313" s="226" t="str">
        <f t="shared" si="48"/>
        <v/>
      </c>
      <c r="U313" s="225" t="str">
        <f t="shared" si="49"/>
        <v/>
      </c>
    </row>
    <row r="314" spans="1:21" s="227" customFormat="1" ht="19" customHeight="1">
      <c r="A314" s="231"/>
      <c r="B314" s="232"/>
      <c r="C314" s="183"/>
      <c r="D314" s="183"/>
      <c r="E314" s="183"/>
      <c r="F314" s="229"/>
      <c r="G314" s="230" t="str">
        <f>IFERROR(IF($E314="","",VLOOKUP($E314,'Data Mercado'!$A$7:$F$24,2,0)),"ND")</f>
      </c>
      <c r="H314" s="226" t="str">
        <f t="shared" si="40"/>
        <v/>
      </c>
      <c r="I314" s="225" t="str">
        <f t="shared" si="41"/>
        <v/>
      </c>
      <c r="J314" s="230" t="str">
        <f>IFERROR(IF($E314="","",VLOOKUP($E314,'Data Mercado'!$A$7:$F$24,3,0)),"ND")</f>
      </c>
      <c r="K314" s="226" t="str">
        <f t="shared" si="42"/>
        <v/>
      </c>
      <c r="L314" s="225" t="str">
        <f t="shared" si="43"/>
        <v/>
      </c>
      <c r="M314" s="230" t="str">
        <f>IFERROR(IF($E314="","",VLOOKUP($E314,'Data Mercado'!$A$7:$F$24,4,0)),"ND")</f>
      </c>
      <c r="N314" s="226" t="str">
        <f t="shared" si="44"/>
        <v/>
      </c>
      <c r="O314" s="225" t="str">
        <f t="shared" si="45"/>
        <v/>
      </c>
      <c r="P314" s="230" t="str">
        <f>IFERROR(IF($E314="","",VLOOKUP($E314,'Data Mercado'!$A$7:$F$24,5,0)),"ND")</f>
      </c>
      <c r="Q314" s="226" t="str">
        <f t="shared" si="46"/>
        <v/>
      </c>
      <c r="R314" s="225" t="str">
        <f t="shared" si="47"/>
        <v/>
      </c>
      <c r="S314" s="230" t="str">
        <f>IFERROR(IF($E314="","",VLOOKUP($E314,'Data Mercado'!$A$7:$F$24,6,0)),"ND")</f>
      </c>
      <c r="T314" s="226" t="str">
        <f t="shared" si="48"/>
        <v/>
      </c>
      <c r="U314" s="225" t="str">
        <f t="shared" si="49"/>
        <v/>
      </c>
    </row>
    <row r="315" spans="1:21" s="227" customFormat="1" ht="19" customHeight="1">
      <c r="A315" s="231"/>
      <c r="B315" s="232"/>
      <c r="C315" s="183"/>
      <c r="D315" s="183"/>
      <c r="E315" s="183"/>
      <c r="F315" s="229"/>
      <c r="G315" s="230" t="str">
        <f>IFERROR(IF($E315="","",VLOOKUP($E315,'Data Mercado'!$A$7:$F$24,2,0)),"ND")</f>
      </c>
      <c r="H315" s="226" t="str">
        <f t="shared" si="40"/>
        <v/>
      </c>
      <c r="I315" s="225" t="str">
        <f t="shared" si="41"/>
        <v/>
      </c>
      <c r="J315" s="230" t="str">
        <f>IFERROR(IF($E315="","",VLOOKUP($E315,'Data Mercado'!$A$7:$F$24,3,0)),"ND")</f>
      </c>
      <c r="K315" s="226" t="str">
        <f t="shared" si="42"/>
        <v/>
      </c>
      <c r="L315" s="225" t="str">
        <f t="shared" si="43"/>
        <v/>
      </c>
      <c r="M315" s="230" t="str">
        <f>IFERROR(IF($E315="","",VLOOKUP($E315,'Data Mercado'!$A$7:$F$24,4,0)),"ND")</f>
      </c>
      <c r="N315" s="226" t="str">
        <f t="shared" si="44"/>
        <v/>
      </c>
      <c r="O315" s="225" t="str">
        <f t="shared" si="45"/>
        <v/>
      </c>
      <c r="P315" s="230" t="str">
        <f>IFERROR(IF($E315="","",VLOOKUP($E315,'Data Mercado'!$A$7:$F$24,5,0)),"ND")</f>
      </c>
      <c r="Q315" s="226" t="str">
        <f t="shared" si="46"/>
        <v/>
      </c>
      <c r="R315" s="225" t="str">
        <f t="shared" si="47"/>
        <v/>
      </c>
      <c r="S315" s="230" t="str">
        <f>IFERROR(IF($E315="","",VLOOKUP($E315,'Data Mercado'!$A$7:$F$24,6,0)),"ND")</f>
      </c>
      <c r="T315" s="226" t="str">
        <f t="shared" si="48"/>
        <v/>
      </c>
      <c r="U315" s="225" t="str">
        <f t="shared" si="49"/>
        <v/>
      </c>
    </row>
    <row r="316" spans="1:21" s="227" customFormat="1" ht="19" customHeight="1">
      <c r="A316" s="231"/>
      <c r="B316" s="232"/>
      <c r="C316" s="183"/>
      <c r="D316" s="183"/>
      <c r="E316" s="183"/>
      <c r="F316" s="229"/>
      <c r="G316" s="230" t="str">
        <f>IFERROR(IF($E316="","",VLOOKUP($E316,'Data Mercado'!$A$7:$F$24,2,0)),"ND")</f>
      </c>
      <c r="H316" s="226" t="str">
        <f t="shared" si="40"/>
        <v/>
      </c>
      <c r="I316" s="225" t="str">
        <f t="shared" si="41"/>
        <v/>
      </c>
      <c r="J316" s="230" t="str">
        <f>IFERROR(IF($E316="","",VLOOKUP($E316,'Data Mercado'!$A$7:$F$24,3,0)),"ND")</f>
      </c>
      <c r="K316" s="226" t="str">
        <f t="shared" si="42"/>
        <v/>
      </c>
      <c r="L316" s="225" t="str">
        <f t="shared" si="43"/>
        <v/>
      </c>
      <c r="M316" s="230" t="str">
        <f>IFERROR(IF($E316="","",VLOOKUP($E316,'Data Mercado'!$A$7:$F$24,4,0)),"ND")</f>
      </c>
      <c r="N316" s="226" t="str">
        <f t="shared" si="44"/>
        <v/>
      </c>
      <c r="O316" s="225" t="str">
        <f t="shared" si="45"/>
        <v/>
      </c>
      <c r="P316" s="230" t="str">
        <f>IFERROR(IF($E316="","",VLOOKUP($E316,'Data Mercado'!$A$7:$F$24,5,0)),"ND")</f>
      </c>
      <c r="Q316" s="226" t="str">
        <f t="shared" si="46"/>
        <v/>
      </c>
      <c r="R316" s="225" t="str">
        <f t="shared" si="47"/>
        <v/>
      </c>
      <c r="S316" s="230" t="str">
        <f>IFERROR(IF($E316="","",VLOOKUP($E316,'Data Mercado'!$A$7:$F$24,6,0)),"ND")</f>
      </c>
      <c r="T316" s="226" t="str">
        <f t="shared" si="48"/>
        <v/>
      </c>
      <c r="U316" s="225" t="str">
        <f t="shared" si="49"/>
        <v/>
      </c>
    </row>
    <row r="317" spans="1:21" s="227" customFormat="1" ht="19" customHeight="1">
      <c r="A317" s="231"/>
      <c r="B317" s="232"/>
      <c r="C317" s="183"/>
      <c r="D317" s="183"/>
      <c r="E317" s="183"/>
      <c r="F317" s="229"/>
      <c r="G317" s="230" t="str">
        <f>IFERROR(IF($E317="","",VLOOKUP($E317,'Data Mercado'!$A$7:$F$24,2,0)),"ND")</f>
      </c>
      <c r="H317" s="226" t="str">
        <f t="shared" si="40"/>
        <v/>
      </c>
      <c r="I317" s="225" t="str">
        <f t="shared" si="41"/>
        <v/>
      </c>
      <c r="J317" s="230" t="str">
        <f>IFERROR(IF($E317="","",VLOOKUP($E317,'Data Mercado'!$A$7:$F$24,3,0)),"ND")</f>
      </c>
      <c r="K317" s="226" t="str">
        <f t="shared" si="42"/>
        <v/>
      </c>
      <c r="L317" s="225" t="str">
        <f t="shared" si="43"/>
        <v/>
      </c>
      <c r="M317" s="230" t="str">
        <f>IFERROR(IF($E317="","",VLOOKUP($E317,'Data Mercado'!$A$7:$F$24,4,0)),"ND")</f>
      </c>
      <c r="N317" s="226" t="str">
        <f t="shared" si="44"/>
        <v/>
      </c>
      <c r="O317" s="225" t="str">
        <f t="shared" si="45"/>
        <v/>
      </c>
      <c r="P317" s="230" t="str">
        <f>IFERROR(IF($E317="","",VLOOKUP($E317,'Data Mercado'!$A$7:$F$24,5,0)),"ND")</f>
      </c>
      <c r="Q317" s="226" t="str">
        <f t="shared" si="46"/>
        <v/>
      </c>
      <c r="R317" s="225" t="str">
        <f t="shared" si="47"/>
        <v/>
      </c>
      <c r="S317" s="230" t="str">
        <f>IFERROR(IF($E317="","",VLOOKUP($E317,'Data Mercado'!$A$7:$F$24,6,0)),"ND")</f>
      </c>
      <c r="T317" s="226" t="str">
        <f t="shared" si="48"/>
        <v/>
      </c>
      <c r="U317" s="225" t="str">
        <f t="shared" si="49"/>
        <v/>
      </c>
    </row>
    <row r="318" spans="1:21" s="227" customFormat="1" ht="19" customHeight="1">
      <c r="A318" s="231"/>
      <c r="B318" s="232"/>
      <c r="C318" s="183"/>
      <c r="D318" s="183"/>
      <c r="E318" s="183"/>
      <c r="F318" s="229"/>
      <c r="G318" s="230" t="str">
        <f>IFERROR(IF($E318="","",VLOOKUP($E318,'Data Mercado'!$A$7:$F$24,2,0)),"ND")</f>
      </c>
      <c r="H318" s="226" t="str">
        <f t="shared" si="40"/>
        <v/>
      </c>
      <c r="I318" s="225" t="str">
        <f t="shared" si="41"/>
        <v/>
      </c>
      <c r="J318" s="230" t="str">
        <f>IFERROR(IF($E318="","",VLOOKUP($E318,'Data Mercado'!$A$7:$F$24,3,0)),"ND")</f>
      </c>
      <c r="K318" s="226" t="str">
        <f t="shared" si="42"/>
        <v/>
      </c>
      <c r="L318" s="225" t="str">
        <f t="shared" si="43"/>
        <v/>
      </c>
      <c r="M318" s="230" t="str">
        <f>IFERROR(IF($E318="","",VLOOKUP($E318,'Data Mercado'!$A$7:$F$24,4,0)),"ND")</f>
      </c>
      <c r="N318" s="226" t="str">
        <f t="shared" si="44"/>
        <v/>
      </c>
      <c r="O318" s="225" t="str">
        <f t="shared" si="45"/>
        <v/>
      </c>
      <c r="P318" s="230" t="str">
        <f>IFERROR(IF($E318="","",VLOOKUP($E318,'Data Mercado'!$A$7:$F$24,5,0)),"ND")</f>
      </c>
      <c r="Q318" s="226" t="str">
        <f t="shared" si="46"/>
        <v/>
      </c>
      <c r="R318" s="225" t="str">
        <f t="shared" si="47"/>
        <v/>
      </c>
      <c r="S318" s="230" t="str">
        <f>IFERROR(IF($E318="","",VLOOKUP($E318,'Data Mercado'!$A$7:$F$24,6,0)),"ND")</f>
      </c>
      <c r="T318" s="226" t="str">
        <f t="shared" si="48"/>
        <v/>
      </c>
      <c r="U318" s="225" t="str">
        <f t="shared" si="49"/>
        <v/>
      </c>
    </row>
    <row r="319" spans="1:21" s="227" customFormat="1" ht="19" customHeight="1">
      <c r="A319" s="231"/>
      <c r="B319" s="232"/>
      <c r="C319" s="183"/>
      <c r="D319" s="183"/>
      <c r="E319" s="183"/>
      <c r="F319" s="229"/>
      <c r="G319" s="230" t="str">
        <f>IFERROR(IF($E319="","",VLOOKUP($E319,'Data Mercado'!$A$7:$F$24,2,0)),"ND")</f>
      </c>
      <c r="H319" s="226" t="str">
        <f t="shared" si="40"/>
        <v/>
      </c>
      <c r="I319" s="225" t="str">
        <f t="shared" si="41"/>
        <v/>
      </c>
      <c r="J319" s="230" t="str">
        <f>IFERROR(IF($E319="","",VLOOKUP($E319,'Data Mercado'!$A$7:$F$24,3,0)),"ND")</f>
      </c>
      <c r="K319" s="226" t="str">
        <f t="shared" si="42"/>
        <v/>
      </c>
      <c r="L319" s="225" t="str">
        <f t="shared" si="43"/>
        <v/>
      </c>
      <c r="M319" s="230" t="str">
        <f>IFERROR(IF($E319="","",VLOOKUP($E319,'Data Mercado'!$A$7:$F$24,4,0)),"ND")</f>
      </c>
      <c r="N319" s="226" t="str">
        <f t="shared" si="44"/>
        <v/>
      </c>
      <c r="O319" s="225" t="str">
        <f t="shared" si="45"/>
        <v/>
      </c>
      <c r="P319" s="230" t="str">
        <f>IFERROR(IF($E319="","",VLOOKUP($E319,'Data Mercado'!$A$7:$F$24,5,0)),"ND")</f>
      </c>
      <c r="Q319" s="226" t="str">
        <f t="shared" si="46"/>
        <v/>
      </c>
      <c r="R319" s="225" t="str">
        <f t="shared" si="47"/>
        <v/>
      </c>
      <c r="S319" s="230" t="str">
        <f>IFERROR(IF($E319="","",VLOOKUP($E319,'Data Mercado'!$A$7:$F$24,6,0)),"ND")</f>
      </c>
      <c r="T319" s="226" t="str">
        <f t="shared" si="48"/>
        <v/>
      </c>
      <c r="U319" s="225" t="str">
        <f t="shared" si="49"/>
        <v/>
      </c>
    </row>
    <row r="320" spans="1:21" s="227" customFormat="1" ht="19" customHeight="1">
      <c r="A320" s="231"/>
      <c r="B320" s="232"/>
      <c r="C320" s="183"/>
      <c r="D320" s="183"/>
      <c r="E320" s="183"/>
      <c r="F320" s="229"/>
      <c r="G320" s="230" t="str">
        <f>IFERROR(IF($E320="","",VLOOKUP($E320,'Data Mercado'!$A$7:$F$24,2,0)),"ND")</f>
      </c>
      <c r="H320" s="226" t="str">
        <f t="shared" si="40"/>
        <v/>
      </c>
      <c r="I320" s="225" t="str">
        <f t="shared" si="41"/>
        <v/>
      </c>
      <c r="J320" s="230" t="str">
        <f>IFERROR(IF($E320="","",VLOOKUP($E320,'Data Mercado'!$A$7:$F$24,3,0)),"ND")</f>
      </c>
      <c r="K320" s="226" t="str">
        <f t="shared" si="42"/>
        <v/>
      </c>
      <c r="L320" s="225" t="str">
        <f t="shared" si="43"/>
        <v/>
      </c>
      <c r="M320" s="230" t="str">
        <f>IFERROR(IF($E320="","",VLOOKUP($E320,'Data Mercado'!$A$7:$F$24,4,0)),"ND")</f>
      </c>
      <c r="N320" s="226" t="str">
        <f t="shared" si="44"/>
        <v/>
      </c>
      <c r="O320" s="225" t="str">
        <f t="shared" si="45"/>
        <v/>
      </c>
      <c r="P320" s="230" t="str">
        <f>IFERROR(IF($E320="","",VLOOKUP($E320,'Data Mercado'!$A$7:$F$24,5,0)),"ND")</f>
      </c>
      <c r="Q320" s="226" t="str">
        <f t="shared" si="46"/>
        <v/>
      </c>
      <c r="R320" s="225" t="str">
        <f t="shared" si="47"/>
        <v/>
      </c>
      <c r="S320" s="230" t="str">
        <f>IFERROR(IF($E320="","",VLOOKUP($E320,'Data Mercado'!$A$7:$F$24,6,0)),"ND")</f>
      </c>
      <c r="T320" s="226" t="str">
        <f t="shared" si="48"/>
        <v/>
      </c>
      <c r="U320" s="225" t="str">
        <f t="shared" si="49"/>
        <v/>
      </c>
    </row>
    <row r="321" spans="1:21" s="227" customFormat="1" ht="19" customHeight="1">
      <c r="A321" s="231"/>
      <c r="B321" s="232"/>
      <c r="C321" s="183"/>
      <c r="D321" s="183"/>
      <c r="E321" s="183"/>
      <c r="F321" s="229"/>
      <c r="G321" s="230" t="str">
        <f>IFERROR(IF($E321="","",VLOOKUP($E321,'Data Mercado'!$A$7:$F$24,2,0)),"ND")</f>
      </c>
      <c r="H321" s="226" t="str">
        <f t="shared" si="40"/>
        <v/>
      </c>
      <c r="I321" s="225" t="str">
        <f t="shared" si="41"/>
        <v/>
      </c>
      <c r="J321" s="230" t="str">
        <f>IFERROR(IF($E321="","",VLOOKUP($E321,'Data Mercado'!$A$7:$F$24,3,0)),"ND")</f>
      </c>
      <c r="K321" s="226" t="str">
        <f t="shared" si="42"/>
        <v/>
      </c>
      <c r="L321" s="225" t="str">
        <f t="shared" si="43"/>
        <v/>
      </c>
      <c r="M321" s="230" t="str">
        <f>IFERROR(IF($E321="","",VLOOKUP($E321,'Data Mercado'!$A$7:$F$24,4,0)),"ND")</f>
      </c>
      <c r="N321" s="226" t="str">
        <f t="shared" si="44"/>
        <v/>
      </c>
      <c r="O321" s="225" t="str">
        <f t="shared" si="45"/>
        <v/>
      </c>
      <c r="P321" s="230" t="str">
        <f>IFERROR(IF($E321="","",VLOOKUP($E321,'Data Mercado'!$A$7:$F$24,5,0)),"ND")</f>
      </c>
      <c r="Q321" s="226" t="str">
        <f t="shared" si="46"/>
        <v/>
      </c>
      <c r="R321" s="225" t="str">
        <f t="shared" si="47"/>
        <v/>
      </c>
      <c r="S321" s="230" t="str">
        <f>IFERROR(IF($E321="","",VLOOKUP($E321,'Data Mercado'!$A$7:$F$24,6,0)),"ND")</f>
      </c>
      <c r="T321" s="226" t="str">
        <f t="shared" si="48"/>
        <v/>
      </c>
      <c r="U321" s="225" t="str">
        <f t="shared" si="49"/>
        <v/>
      </c>
    </row>
    <row r="322" spans="1:21" s="227" customFormat="1" ht="19" customHeight="1">
      <c r="A322" s="231"/>
      <c r="B322" s="232"/>
      <c r="C322" s="183"/>
      <c r="D322" s="183"/>
      <c r="E322" s="183"/>
      <c r="F322" s="229"/>
      <c r="G322" s="230" t="str">
        <f>IFERROR(IF($E322="","",VLOOKUP($E322,'Data Mercado'!$A$7:$F$24,2,0)),"ND")</f>
      </c>
      <c r="H322" s="226" t="str">
        <f t="shared" si="40"/>
        <v/>
      </c>
      <c r="I322" s="225" t="str">
        <f t="shared" si="41"/>
        <v/>
      </c>
      <c r="J322" s="230" t="str">
        <f>IFERROR(IF($E322="","",VLOOKUP($E322,'Data Mercado'!$A$7:$F$24,3,0)),"ND")</f>
      </c>
      <c r="K322" s="226" t="str">
        <f t="shared" si="42"/>
        <v/>
      </c>
      <c r="L322" s="225" t="str">
        <f t="shared" si="43"/>
        <v/>
      </c>
      <c r="M322" s="230" t="str">
        <f>IFERROR(IF($E322="","",VLOOKUP($E322,'Data Mercado'!$A$7:$F$24,4,0)),"ND")</f>
      </c>
      <c r="N322" s="226" t="str">
        <f t="shared" si="44"/>
        <v/>
      </c>
      <c r="O322" s="225" t="str">
        <f t="shared" si="45"/>
        <v/>
      </c>
      <c r="P322" s="230" t="str">
        <f>IFERROR(IF($E322="","",VLOOKUP($E322,'Data Mercado'!$A$7:$F$24,5,0)),"ND")</f>
      </c>
      <c r="Q322" s="226" t="str">
        <f t="shared" si="46"/>
        <v/>
      </c>
      <c r="R322" s="225" t="str">
        <f t="shared" si="47"/>
        <v/>
      </c>
      <c r="S322" s="230" t="str">
        <f>IFERROR(IF($E322="","",VLOOKUP($E322,'Data Mercado'!$A$7:$F$24,6,0)),"ND")</f>
      </c>
      <c r="T322" s="226" t="str">
        <f t="shared" si="48"/>
        <v/>
      </c>
      <c r="U322" s="225" t="str">
        <f t="shared" si="49"/>
        <v/>
      </c>
    </row>
    <row r="323" spans="1:21" s="227" customFormat="1" ht="19" customHeight="1">
      <c r="A323" s="231"/>
      <c r="B323" s="232"/>
      <c r="C323" s="183"/>
      <c r="D323" s="183"/>
      <c r="E323" s="183"/>
      <c r="F323" s="229"/>
      <c r="G323" s="230" t="str">
        <f>IFERROR(IF($E323="","",VLOOKUP($E323,'Data Mercado'!$A$7:$F$24,2,0)),"ND")</f>
      </c>
      <c r="H323" s="226" t="str">
        <f t="shared" si="40"/>
        <v/>
      </c>
      <c r="I323" s="225" t="str">
        <f t="shared" si="41"/>
        <v/>
      </c>
      <c r="J323" s="230" t="str">
        <f>IFERROR(IF($E323="","",VLOOKUP($E323,'Data Mercado'!$A$7:$F$24,3,0)),"ND")</f>
      </c>
      <c r="K323" s="226" t="str">
        <f t="shared" si="42"/>
        <v/>
      </c>
      <c r="L323" s="225" t="str">
        <f t="shared" si="43"/>
        <v/>
      </c>
      <c r="M323" s="230" t="str">
        <f>IFERROR(IF($E323="","",VLOOKUP($E323,'Data Mercado'!$A$7:$F$24,4,0)),"ND")</f>
      </c>
      <c r="N323" s="226" t="str">
        <f t="shared" si="44"/>
        <v/>
      </c>
      <c r="O323" s="225" t="str">
        <f t="shared" si="45"/>
        <v/>
      </c>
      <c r="P323" s="230" t="str">
        <f>IFERROR(IF($E323="","",VLOOKUP($E323,'Data Mercado'!$A$7:$F$24,5,0)),"ND")</f>
      </c>
      <c r="Q323" s="226" t="str">
        <f t="shared" si="46"/>
        <v/>
      </c>
      <c r="R323" s="225" t="str">
        <f t="shared" si="47"/>
        <v/>
      </c>
      <c r="S323" s="230" t="str">
        <f>IFERROR(IF($E323="","",VLOOKUP($E323,'Data Mercado'!$A$7:$F$24,6,0)),"ND")</f>
      </c>
      <c r="T323" s="226" t="str">
        <f t="shared" si="48"/>
        <v/>
      </c>
      <c r="U323" s="225" t="str">
        <f t="shared" si="49"/>
        <v/>
      </c>
    </row>
    <row r="324" spans="1:21" s="227" customFormat="1" ht="19" customHeight="1">
      <c r="A324" s="231"/>
      <c r="B324" s="232"/>
      <c r="C324" s="183"/>
      <c r="D324" s="183"/>
      <c r="E324" s="183"/>
      <c r="F324" s="229"/>
      <c r="G324" s="230" t="str">
        <f>IFERROR(IF($E324="","",VLOOKUP($E324,'Data Mercado'!$A$7:$F$24,2,0)),"ND")</f>
      </c>
      <c r="H324" s="226" t="str">
        <f t="shared" si="40"/>
        <v/>
      </c>
      <c r="I324" s="225" t="str">
        <f t="shared" si="41"/>
        <v/>
      </c>
      <c r="J324" s="230" t="str">
        <f>IFERROR(IF($E324="","",VLOOKUP($E324,'Data Mercado'!$A$7:$F$24,3,0)),"ND")</f>
      </c>
      <c r="K324" s="226" t="str">
        <f t="shared" si="42"/>
        <v/>
      </c>
      <c r="L324" s="225" t="str">
        <f t="shared" si="43"/>
        <v/>
      </c>
      <c r="M324" s="230" t="str">
        <f>IFERROR(IF($E324="","",VLOOKUP($E324,'Data Mercado'!$A$7:$F$24,4,0)),"ND")</f>
      </c>
      <c r="N324" s="226" t="str">
        <f t="shared" si="44"/>
        <v/>
      </c>
      <c r="O324" s="225" t="str">
        <f t="shared" si="45"/>
        <v/>
      </c>
      <c r="P324" s="230" t="str">
        <f>IFERROR(IF($E324="","",VLOOKUP($E324,'Data Mercado'!$A$7:$F$24,5,0)),"ND")</f>
      </c>
      <c r="Q324" s="226" t="str">
        <f t="shared" si="46"/>
        <v/>
      </c>
      <c r="R324" s="225" t="str">
        <f t="shared" si="47"/>
        <v/>
      </c>
      <c r="S324" s="230" t="str">
        <f>IFERROR(IF($E324="","",VLOOKUP($E324,'Data Mercado'!$A$7:$F$24,6,0)),"ND")</f>
      </c>
      <c r="T324" s="226" t="str">
        <f t="shared" si="48"/>
        <v/>
      </c>
      <c r="U324" s="225" t="str">
        <f t="shared" si="49"/>
        <v/>
      </c>
    </row>
    <row r="325" spans="1:21" s="227" customFormat="1" ht="19" customHeight="1">
      <c r="A325" s="231"/>
      <c r="B325" s="232"/>
      <c r="C325" s="183"/>
      <c r="D325" s="183"/>
      <c r="E325" s="183"/>
      <c r="F325" s="229"/>
      <c r="G325" s="230" t="str">
        <f>IFERROR(IF($E325="","",VLOOKUP($E325,'Data Mercado'!$A$7:$F$24,2,0)),"ND")</f>
      </c>
      <c r="H325" s="226" t="str">
        <f t="shared" si="40"/>
        <v/>
      </c>
      <c r="I325" s="225" t="str">
        <f t="shared" si="41"/>
        <v/>
      </c>
      <c r="J325" s="230" t="str">
        <f>IFERROR(IF($E325="","",VLOOKUP($E325,'Data Mercado'!$A$7:$F$24,3,0)),"ND")</f>
      </c>
      <c r="K325" s="226" t="str">
        <f t="shared" si="42"/>
        <v/>
      </c>
      <c r="L325" s="225" t="str">
        <f t="shared" si="43"/>
        <v/>
      </c>
      <c r="M325" s="230" t="str">
        <f>IFERROR(IF($E325="","",VLOOKUP($E325,'Data Mercado'!$A$7:$F$24,4,0)),"ND")</f>
      </c>
      <c r="N325" s="226" t="str">
        <f t="shared" si="44"/>
        <v/>
      </c>
      <c r="O325" s="225" t="str">
        <f t="shared" si="45"/>
        <v/>
      </c>
      <c r="P325" s="230" t="str">
        <f>IFERROR(IF($E325="","",VLOOKUP($E325,'Data Mercado'!$A$7:$F$24,5,0)),"ND")</f>
      </c>
      <c r="Q325" s="226" t="str">
        <f t="shared" si="46"/>
        <v/>
      </c>
      <c r="R325" s="225" t="str">
        <f t="shared" si="47"/>
        <v/>
      </c>
      <c r="S325" s="230" t="str">
        <f>IFERROR(IF($E325="","",VLOOKUP($E325,'Data Mercado'!$A$7:$F$24,6,0)),"ND")</f>
      </c>
      <c r="T325" s="226" t="str">
        <f t="shared" si="48"/>
        <v/>
      </c>
      <c r="U325" s="225" t="str">
        <f t="shared" si="49"/>
        <v/>
      </c>
    </row>
    <row r="326" spans="1:21" s="227" customFormat="1" ht="19" customHeight="1">
      <c r="A326" s="231"/>
      <c r="B326" s="232"/>
      <c r="C326" s="183"/>
      <c r="D326" s="183"/>
      <c r="E326" s="183"/>
      <c r="F326" s="229"/>
      <c r="G326" s="230" t="str">
        <f>IFERROR(IF($E326="","",VLOOKUP($E326,'Data Mercado'!$A$7:$F$24,2,0)),"ND")</f>
      </c>
      <c r="H326" s="226" t="str">
        <f t="shared" si="40"/>
        <v/>
      </c>
      <c r="I326" s="225" t="str">
        <f t="shared" si="41"/>
        <v/>
      </c>
      <c r="J326" s="230" t="str">
        <f>IFERROR(IF($E326="","",VLOOKUP($E326,'Data Mercado'!$A$7:$F$24,3,0)),"ND")</f>
      </c>
      <c r="K326" s="226" t="str">
        <f t="shared" si="42"/>
        <v/>
      </c>
      <c r="L326" s="225" t="str">
        <f t="shared" si="43"/>
        <v/>
      </c>
      <c r="M326" s="230" t="str">
        <f>IFERROR(IF($E326="","",VLOOKUP($E326,'Data Mercado'!$A$7:$F$24,4,0)),"ND")</f>
      </c>
      <c r="N326" s="226" t="str">
        <f t="shared" si="44"/>
        <v/>
      </c>
      <c r="O326" s="225" t="str">
        <f t="shared" si="45"/>
        <v/>
      </c>
      <c r="P326" s="230" t="str">
        <f>IFERROR(IF($E326="","",VLOOKUP($E326,'Data Mercado'!$A$7:$F$24,5,0)),"ND")</f>
      </c>
      <c r="Q326" s="226" t="str">
        <f t="shared" si="46"/>
        <v/>
      </c>
      <c r="R326" s="225" t="str">
        <f t="shared" si="47"/>
        <v/>
      </c>
      <c r="S326" s="230" t="str">
        <f>IFERROR(IF($E326="","",VLOOKUP($E326,'Data Mercado'!$A$7:$F$24,6,0)),"ND")</f>
      </c>
      <c r="T326" s="226" t="str">
        <f t="shared" si="48"/>
        <v/>
      </c>
      <c r="U326" s="225" t="str">
        <f t="shared" si="49"/>
        <v/>
      </c>
    </row>
    <row r="327" spans="1:21" s="227" customFormat="1" ht="19" customHeight="1">
      <c r="A327" s="231"/>
      <c r="B327" s="232"/>
      <c r="C327" s="183"/>
      <c r="D327" s="183"/>
      <c r="E327" s="183"/>
      <c r="F327" s="229"/>
      <c r="G327" s="230" t="str">
        <f>IFERROR(IF($E327="","",VLOOKUP($E327,'Data Mercado'!$A$7:$F$24,2,0)),"ND")</f>
      </c>
      <c r="H327" s="226" t="str">
        <f t="shared" si="40"/>
        <v/>
      </c>
      <c r="I327" s="225" t="str">
        <f t="shared" si="41"/>
        <v/>
      </c>
      <c r="J327" s="230" t="str">
        <f>IFERROR(IF($E327="","",VLOOKUP($E327,'Data Mercado'!$A$7:$F$24,3,0)),"ND")</f>
      </c>
      <c r="K327" s="226" t="str">
        <f t="shared" si="42"/>
        <v/>
      </c>
      <c r="L327" s="225" t="str">
        <f t="shared" si="43"/>
        <v/>
      </c>
      <c r="M327" s="230" t="str">
        <f>IFERROR(IF($E327="","",VLOOKUP($E327,'Data Mercado'!$A$7:$F$24,4,0)),"ND")</f>
      </c>
      <c r="N327" s="226" t="str">
        <f t="shared" si="44"/>
        <v/>
      </c>
      <c r="O327" s="225" t="str">
        <f t="shared" si="45"/>
        <v/>
      </c>
      <c r="P327" s="230" t="str">
        <f>IFERROR(IF($E327="","",VLOOKUP($E327,'Data Mercado'!$A$7:$F$24,5,0)),"ND")</f>
      </c>
      <c r="Q327" s="226" t="str">
        <f t="shared" si="46"/>
        <v/>
      </c>
      <c r="R327" s="225" t="str">
        <f t="shared" si="47"/>
        <v/>
      </c>
      <c r="S327" s="230" t="str">
        <f>IFERROR(IF($E327="","",VLOOKUP($E327,'Data Mercado'!$A$7:$F$24,6,0)),"ND")</f>
      </c>
      <c r="T327" s="226" t="str">
        <f t="shared" si="48"/>
        <v/>
      </c>
      <c r="U327" s="225" t="str">
        <f t="shared" si="49"/>
        <v/>
      </c>
    </row>
    <row r="328" spans="1:21" s="227" customFormat="1" ht="19" customHeight="1">
      <c r="A328" s="231"/>
      <c r="B328" s="232"/>
      <c r="C328" s="183"/>
      <c r="D328" s="183"/>
      <c r="E328" s="183"/>
      <c r="F328" s="229"/>
      <c r="G328" s="230" t="str">
        <f>IFERROR(IF($E328="","",VLOOKUP($E328,'Data Mercado'!$A$7:$F$24,2,0)),"ND")</f>
      </c>
      <c r="H328" s="226" t="str">
        <f t="shared" si="40"/>
        <v/>
      </c>
      <c r="I328" s="225" t="str">
        <f t="shared" si="41"/>
        <v/>
      </c>
      <c r="J328" s="230" t="str">
        <f>IFERROR(IF($E328="","",VLOOKUP($E328,'Data Mercado'!$A$7:$F$24,3,0)),"ND")</f>
      </c>
      <c r="K328" s="226" t="str">
        <f t="shared" si="42"/>
        <v/>
      </c>
      <c r="L328" s="225" t="str">
        <f t="shared" si="43"/>
        <v/>
      </c>
      <c r="M328" s="230" t="str">
        <f>IFERROR(IF($E328="","",VLOOKUP($E328,'Data Mercado'!$A$7:$F$24,4,0)),"ND")</f>
      </c>
      <c r="N328" s="226" t="str">
        <f t="shared" si="44"/>
        <v/>
      </c>
      <c r="O328" s="225" t="str">
        <f t="shared" si="45"/>
        <v/>
      </c>
      <c r="P328" s="230" t="str">
        <f>IFERROR(IF($E328="","",VLOOKUP($E328,'Data Mercado'!$A$7:$F$24,5,0)),"ND")</f>
      </c>
      <c r="Q328" s="226" t="str">
        <f t="shared" si="46"/>
        <v/>
      </c>
      <c r="R328" s="225" t="str">
        <f t="shared" si="47"/>
        <v/>
      </c>
      <c r="S328" s="230" t="str">
        <f>IFERROR(IF($E328="","",VLOOKUP($E328,'Data Mercado'!$A$7:$F$24,6,0)),"ND")</f>
      </c>
      <c r="T328" s="226" t="str">
        <f t="shared" si="48"/>
        <v/>
      </c>
      <c r="U328" s="225" t="str">
        <f t="shared" si="49"/>
        <v/>
      </c>
    </row>
    <row r="329" spans="1:21" s="227" customFormat="1" ht="19" customHeight="1">
      <c r="A329" s="231"/>
      <c r="B329" s="232"/>
      <c r="C329" s="183"/>
      <c r="D329" s="183"/>
      <c r="E329" s="183"/>
      <c r="F329" s="229"/>
      <c r="G329" s="230" t="str">
        <f>IFERROR(IF($E329="","",VLOOKUP($E329,'Data Mercado'!$A$7:$F$24,2,0)),"ND")</f>
      </c>
      <c r="H329" s="226" t="str">
        <f t="shared" si="40"/>
        <v/>
      </c>
      <c r="I329" s="225" t="str">
        <f t="shared" si="41"/>
        <v/>
      </c>
      <c r="J329" s="230" t="str">
        <f>IFERROR(IF($E329="","",VLOOKUP($E329,'Data Mercado'!$A$7:$F$24,3,0)),"ND")</f>
      </c>
      <c r="K329" s="226" t="str">
        <f t="shared" si="42"/>
        <v/>
      </c>
      <c r="L329" s="225" t="str">
        <f t="shared" si="43"/>
        <v/>
      </c>
      <c r="M329" s="230" t="str">
        <f>IFERROR(IF($E329="","",VLOOKUP($E329,'Data Mercado'!$A$7:$F$24,4,0)),"ND")</f>
      </c>
      <c r="N329" s="226" t="str">
        <f t="shared" si="44"/>
        <v/>
      </c>
      <c r="O329" s="225" t="str">
        <f t="shared" si="45"/>
        <v/>
      </c>
      <c r="P329" s="230" t="str">
        <f>IFERROR(IF($E329="","",VLOOKUP($E329,'Data Mercado'!$A$7:$F$24,5,0)),"ND")</f>
      </c>
      <c r="Q329" s="226" t="str">
        <f t="shared" si="46"/>
        <v/>
      </c>
      <c r="R329" s="225" t="str">
        <f t="shared" si="47"/>
        <v/>
      </c>
      <c r="S329" s="230" t="str">
        <f>IFERROR(IF($E329="","",VLOOKUP($E329,'Data Mercado'!$A$7:$F$24,6,0)),"ND")</f>
      </c>
      <c r="T329" s="226" t="str">
        <f t="shared" si="48"/>
        <v/>
      </c>
      <c r="U329" s="225" t="str">
        <f t="shared" si="49"/>
        <v/>
      </c>
    </row>
    <row r="330" spans="1:21" s="227" customFormat="1" ht="19" customHeight="1">
      <c r="A330" s="231"/>
      <c r="B330" s="232"/>
      <c r="C330" s="183"/>
      <c r="D330" s="183"/>
      <c r="E330" s="183"/>
      <c r="F330" s="229"/>
      <c r="G330" s="230" t="str">
        <f>IFERROR(IF($E330="","",VLOOKUP($E330,'Data Mercado'!$A$7:$F$24,2,0)),"ND")</f>
      </c>
      <c r="H330" s="226" t="str">
        <f t="shared" si="40"/>
        <v/>
      </c>
      <c r="I330" s="225" t="str">
        <f t="shared" si="41"/>
        <v/>
      </c>
      <c r="J330" s="230" t="str">
        <f>IFERROR(IF($E330="","",VLOOKUP($E330,'Data Mercado'!$A$7:$F$24,3,0)),"ND")</f>
      </c>
      <c r="K330" s="226" t="str">
        <f t="shared" si="42"/>
        <v/>
      </c>
      <c r="L330" s="225" t="str">
        <f t="shared" si="43"/>
        <v/>
      </c>
      <c r="M330" s="230" t="str">
        <f>IFERROR(IF($E330="","",VLOOKUP($E330,'Data Mercado'!$A$7:$F$24,4,0)),"ND")</f>
      </c>
      <c r="N330" s="226" t="str">
        <f t="shared" si="44"/>
        <v/>
      </c>
      <c r="O330" s="225" t="str">
        <f t="shared" si="45"/>
        <v/>
      </c>
      <c r="P330" s="230" t="str">
        <f>IFERROR(IF($E330="","",VLOOKUP($E330,'Data Mercado'!$A$7:$F$24,5,0)),"ND")</f>
      </c>
      <c r="Q330" s="226" t="str">
        <f t="shared" si="46"/>
        <v/>
      </c>
      <c r="R330" s="225" t="str">
        <f t="shared" si="47"/>
        <v/>
      </c>
      <c r="S330" s="230" t="str">
        <f>IFERROR(IF($E330="","",VLOOKUP($E330,'Data Mercado'!$A$7:$F$24,6,0)),"ND")</f>
      </c>
      <c r="T330" s="226" t="str">
        <f t="shared" si="48"/>
        <v/>
      </c>
      <c r="U330" s="225" t="str">
        <f t="shared" si="49"/>
        <v/>
      </c>
    </row>
    <row r="331" spans="1:21" s="227" customFormat="1" ht="19" customHeight="1">
      <c r="A331" s="231"/>
      <c r="B331" s="232"/>
      <c r="C331" s="183"/>
      <c r="D331" s="183"/>
      <c r="E331" s="183"/>
      <c r="F331" s="229"/>
      <c r="G331" s="230" t="str">
        <f>IFERROR(IF($E331="","",VLOOKUP($E331,'Data Mercado'!$A$7:$F$24,2,0)),"ND")</f>
      </c>
      <c r="H331" s="226" t="str">
        <f t="shared" si="40"/>
        <v/>
      </c>
      <c r="I331" s="225" t="str">
        <f t="shared" si="41"/>
        <v/>
      </c>
      <c r="J331" s="230" t="str">
        <f>IFERROR(IF($E331="","",VLOOKUP($E331,'Data Mercado'!$A$7:$F$24,3,0)),"ND")</f>
      </c>
      <c r="K331" s="226" t="str">
        <f t="shared" si="42"/>
        <v/>
      </c>
      <c r="L331" s="225" t="str">
        <f t="shared" si="43"/>
        <v/>
      </c>
      <c r="M331" s="230" t="str">
        <f>IFERROR(IF($E331="","",VLOOKUP($E331,'Data Mercado'!$A$7:$F$24,4,0)),"ND")</f>
      </c>
      <c r="N331" s="226" t="str">
        <f t="shared" si="44"/>
        <v/>
      </c>
      <c r="O331" s="225" t="str">
        <f t="shared" si="45"/>
        <v/>
      </c>
      <c r="P331" s="230" t="str">
        <f>IFERROR(IF($E331="","",VLOOKUP($E331,'Data Mercado'!$A$7:$F$24,5,0)),"ND")</f>
      </c>
      <c r="Q331" s="226" t="str">
        <f t="shared" si="46"/>
        <v/>
      </c>
      <c r="R331" s="225" t="str">
        <f t="shared" si="47"/>
        <v/>
      </c>
      <c r="S331" s="230" t="str">
        <f>IFERROR(IF($E331="","",VLOOKUP($E331,'Data Mercado'!$A$7:$F$24,6,0)),"ND")</f>
      </c>
      <c r="T331" s="226" t="str">
        <f t="shared" si="48"/>
        <v/>
      </c>
      <c r="U331" s="225" t="str">
        <f t="shared" si="49"/>
        <v/>
      </c>
    </row>
    <row r="332" spans="1:21" s="227" customFormat="1" ht="19" customHeight="1">
      <c r="A332" s="231"/>
      <c r="B332" s="232"/>
      <c r="C332" s="183"/>
      <c r="D332" s="183"/>
      <c r="E332" s="183"/>
      <c r="F332" s="229"/>
      <c r="G332" s="230" t="str">
        <f>IFERROR(IF($E332="","",VLOOKUP($E332,'Data Mercado'!$A$7:$F$24,2,0)),"ND")</f>
      </c>
      <c r="H332" s="226" t="str">
        <f>IFERROR(IF($E332="","",IF($G332&gt;$F332,($F332/$G332)-1,"")),"")</f>
      </c>
      <c r="I332" s="225" t="str">
        <f t="shared" ref="I332:I395" si="51">IF(AND($F332&lt;&gt;"",$G332&lt;&gt;""),IF($H332="","",$G332-$F332),"")</f>
        <v/>
      </c>
      <c r="J332" s="230" t="str">
        <f>IFERROR(IF($E332="","",VLOOKUP($E332,'Data Mercado'!$A$7:$F$24,3,0)),"ND")</f>
      </c>
      <c r="K332" s="226" t="str">
        <f>IFERROR(IF($E332="","",IF($J332&gt;$F332,($F332/$J332)-1,"")),"")</f>
      </c>
      <c r="L332" s="225" t="str">
        <f t="shared" ref="L332:L395" si="53">IF(AND($F332&lt;&gt;"",$J332&lt;&gt;""),IF($K332="","",$J332-$F332),"")</f>
        <v/>
      </c>
      <c r="M332" s="230" t="str">
        <f>IFERROR(IF($E332="","",VLOOKUP($E332,'Data Mercado'!$A$7:$F$24,4,0)),"ND")</f>
      </c>
      <c r="N332" s="226" t="str">
        <f>IFERROR(IF($E332="","",IF($M332&gt;$F332,($F332/$M332)-1,"")),"")</f>
      </c>
      <c r="O332" s="225" t="str">
        <f t="shared" ref="O332:O395" si="55">IF(AND($F332&lt;&gt;"",$M332&lt;&gt;""),IF($N332="","",$M332-$F332),"")</f>
        <v/>
      </c>
      <c r="P332" s="230" t="str">
        <f>IFERROR(IF($E332="","",VLOOKUP($E332,'Data Mercado'!$A$7:$F$24,5,0)),"ND")</f>
      </c>
      <c r="Q332" s="226" t="str">
        <f>IFERROR(IF($E332="","",IF($P332&gt;$F332,($F332/$P332)-1,"")),"")</f>
      </c>
      <c r="R332" s="225" t="str">
        <f t="shared" ref="R332:R395" si="57">IF(AND($F332&lt;&gt;"",$P332&lt;&gt;""),IF($Q332="","",$P332-$F332),"")</f>
        <v/>
      </c>
      <c r="S332" s="230" t="str">
        <f>IFERROR(IF($E332="","",VLOOKUP($E332,'Data Mercado'!$A$7:$F$24,6,0)),"ND")</f>
      </c>
      <c r="T332" s="226" t="str">
        <f>IFERROR(IF($E332="","",IF($S332&gt;$F332,($F332/$S332)-1,"")),"")</f>
      </c>
      <c r="U332" s="225" t="str">
        <f t="shared" ref="U332:U395" si="59">IF(AND($F332&lt;&gt;"",$S332&lt;&gt;""),IF($T332="","",$S332-$F332),"")</f>
        <v/>
      </c>
    </row>
    <row r="333" spans="1:21" s="227" customFormat="1" ht="19" customHeight="1">
      <c r="A333" s="231"/>
      <c r="B333" s="232"/>
      <c r="C333" s="183"/>
      <c r="D333" s="183"/>
      <c r="E333" s="183"/>
      <c r="F333" s="229"/>
      <c r="G333" s="230" t="str">
        <f>IFERROR(IF($E333="","",VLOOKUP($E333,'Data Mercado'!$A$7:$F$24,2,0)),"ND")</f>
      </c>
      <c r="H333" s="226" t="str">
        <f t="shared" si="50"/>
        <v/>
      </c>
      <c r="I333" s="225" t="str">
        <f t="shared" si="51"/>
        <v/>
      </c>
      <c r="J333" s="230" t="str">
        <f>IFERROR(IF($E333="","",VLOOKUP($E333,'Data Mercado'!$A$7:$F$24,3,0)),"ND")</f>
      </c>
      <c r="K333" s="226" t="str">
        <f t="shared" si="52"/>
        <v/>
      </c>
      <c r="L333" s="225" t="str">
        <f t="shared" si="53"/>
        <v/>
      </c>
      <c r="M333" s="230" t="str">
        <f>IFERROR(IF($E333="","",VLOOKUP($E333,'Data Mercado'!$A$7:$F$24,4,0)),"ND")</f>
      </c>
      <c r="N333" s="226" t="str">
        <f t="shared" si="54"/>
        <v/>
      </c>
      <c r="O333" s="225" t="str">
        <f t="shared" si="55"/>
        <v/>
      </c>
      <c r="P333" s="230" t="str">
        <f>IFERROR(IF($E333="","",VLOOKUP($E333,'Data Mercado'!$A$7:$F$24,5,0)),"ND")</f>
      </c>
      <c r="Q333" s="226" t="str">
        <f t="shared" si="56"/>
        <v/>
      </c>
      <c r="R333" s="225" t="str">
        <f t="shared" si="57"/>
        <v/>
      </c>
      <c r="S333" s="230" t="str">
        <f>IFERROR(IF($E333="","",VLOOKUP($E333,'Data Mercado'!$A$7:$F$24,6,0)),"ND")</f>
      </c>
      <c r="T333" s="226" t="str">
        <f t="shared" si="58"/>
        <v/>
      </c>
      <c r="U333" s="225" t="str">
        <f t="shared" si="59"/>
        <v/>
      </c>
    </row>
    <row r="334" spans="1:21" s="227" customFormat="1" ht="19" customHeight="1">
      <c r="A334" s="231"/>
      <c r="B334" s="232"/>
      <c r="C334" s="183"/>
      <c r="D334" s="183"/>
      <c r="E334" s="183"/>
      <c r="F334" s="229"/>
      <c r="G334" s="230" t="str">
        <f>IFERROR(IF($E334="","",VLOOKUP($E334,'Data Mercado'!$A$7:$F$24,2,0)),"ND")</f>
      </c>
      <c r="H334" s="226" t="str">
        <f t="shared" si="50"/>
        <v/>
      </c>
      <c r="I334" s="225" t="str">
        <f t="shared" si="51"/>
        <v/>
      </c>
      <c r="J334" s="230" t="str">
        <f>IFERROR(IF($E334="","",VLOOKUP($E334,'Data Mercado'!$A$7:$F$24,3,0)),"ND")</f>
      </c>
      <c r="K334" s="226" t="str">
        <f t="shared" si="52"/>
        <v/>
      </c>
      <c r="L334" s="225" t="str">
        <f t="shared" si="53"/>
        <v/>
      </c>
      <c r="M334" s="230" t="str">
        <f>IFERROR(IF($E334="","",VLOOKUP($E334,'Data Mercado'!$A$7:$F$24,4,0)),"ND")</f>
      </c>
      <c r="N334" s="226" t="str">
        <f t="shared" si="54"/>
        <v/>
      </c>
      <c r="O334" s="225" t="str">
        <f t="shared" si="55"/>
        <v/>
      </c>
      <c r="P334" s="230" t="str">
        <f>IFERROR(IF($E334="","",VLOOKUP($E334,'Data Mercado'!$A$7:$F$24,5,0)),"ND")</f>
      </c>
      <c r="Q334" s="226" t="str">
        <f t="shared" si="56"/>
        <v/>
      </c>
      <c r="R334" s="225" t="str">
        <f t="shared" si="57"/>
        <v/>
      </c>
      <c r="S334" s="230" t="str">
        <f>IFERROR(IF($E334="","",VLOOKUP($E334,'Data Mercado'!$A$7:$F$24,6,0)),"ND")</f>
      </c>
      <c r="T334" s="226" t="str">
        <f t="shared" si="58"/>
        <v/>
      </c>
      <c r="U334" s="225" t="str">
        <f t="shared" si="59"/>
        <v/>
      </c>
    </row>
    <row r="335" spans="1:21" s="227" customFormat="1" ht="19" customHeight="1">
      <c r="A335" s="231"/>
      <c r="B335" s="232"/>
      <c r="C335" s="183"/>
      <c r="D335" s="183"/>
      <c r="E335" s="183"/>
      <c r="F335" s="229"/>
      <c r="G335" s="230" t="str">
        <f>IFERROR(IF($E335="","",VLOOKUP($E335,'Data Mercado'!$A$7:$F$24,2,0)),"ND")</f>
      </c>
      <c r="H335" s="226" t="str">
        <f t="shared" si="50"/>
        <v/>
      </c>
      <c r="I335" s="225" t="str">
        <f t="shared" si="51"/>
        <v/>
      </c>
      <c r="J335" s="230" t="str">
        <f>IFERROR(IF($E335="","",VLOOKUP($E335,'Data Mercado'!$A$7:$F$24,3,0)),"ND")</f>
      </c>
      <c r="K335" s="226" t="str">
        <f t="shared" si="52"/>
        <v/>
      </c>
      <c r="L335" s="225" t="str">
        <f t="shared" si="53"/>
        <v/>
      </c>
      <c r="M335" s="230" t="str">
        <f>IFERROR(IF($E335="","",VLOOKUP($E335,'Data Mercado'!$A$7:$F$24,4,0)),"ND")</f>
      </c>
      <c r="N335" s="226" t="str">
        <f t="shared" si="54"/>
        <v/>
      </c>
      <c r="O335" s="225" t="str">
        <f t="shared" si="55"/>
        <v/>
      </c>
      <c r="P335" s="230" t="str">
        <f>IFERROR(IF($E335="","",VLOOKUP($E335,'Data Mercado'!$A$7:$F$24,5,0)),"ND")</f>
      </c>
      <c r="Q335" s="226" t="str">
        <f t="shared" si="56"/>
        <v/>
      </c>
      <c r="R335" s="225" t="str">
        <f t="shared" si="57"/>
        <v/>
      </c>
      <c r="S335" s="230" t="str">
        <f>IFERROR(IF($E335="","",VLOOKUP($E335,'Data Mercado'!$A$7:$F$24,6,0)),"ND")</f>
      </c>
      <c r="T335" s="226" t="str">
        <f t="shared" si="58"/>
        <v/>
      </c>
      <c r="U335" s="225" t="str">
        <f t="shared" si="59"/>
        <v/>
      </c>
    </row>
    <row r="336" spans="1:21" s="227" customFormat="1" ht="19" customHeight="1">
      <c r="A336" s="231"/>
      <c r="B336" s="232"/>
      <c r="C336" s="183"/>
      <c r="D336" s="183"/>
      <c r="E336" s="183"/>
      <c r="F336" s="229"/>
      <c r="G336" s="230" t="str">
        <f>IFERROR(IF($E336="","",VLOOKUP($E336,'Data Mercado'!$A$7:$F$24,2,0)),"ND")</f>
      </c>
      <c r="H336" s="226" t="str">
        <f t="shared" si="50"/>
        <v/>
      </c>
      <c r="I336" s="225" t="str">
        <f t="shared" si="51"/>
        <v/>
      </c>
      <c r="J336" s="230" t="str">
        <f>IFERROR(IF($E336="","",VLOOKUP($E336,'Data Mercado'!$A$7:$F$24,3,0)),"ND")</f>
      </c>
      <c r="K336" s="226" t="str">
        <f t="shared" si="52"/>
        <v/>
      </c>
      <c r="L336" s="225" t="str">
        <f t="shared" si="53"/>
        <v/>
      </c>
      <c r="M336" s="230" t="str">
        <f>IFERROR(IF($E336="","",VLOOKUP($E336,'Data Mercado'!$A$7:$F$24,4,0)),"ND")</f>
      </c>
      <c r="N336" s="226" t="str">
        <f t="shared" si="54"/>
        <v/>
      </c>
      <c r="O336" s="225" t="str">
        <f t="shared" si="55"/>
        <v/>
      </c>
      <c r="P336" s="230" t="str">
        <f>IFERROR(IF($E336="","",VLOOKUP($E336,'Data Mercado'!$A$7:$F$24,5,0)),"ND")</f>
      </c>
      <c r="Q336" s="226" t="str">
        <f t="shared" si="56"/>
        <v/>
      </c>
      <c r="R336" s="225" t="str">
        <f t="shared" si="57"/>
        <v/>
      </c>
      <c r="S336" s="230" t="str">
        <f>IFERROR(IF($E336="","",VLOOKUP($E336,'Data Mercado'!$A$7:$F$24,6,0)),"ND")</f>
      </c>
      <c r="T336" s="226" t="str">
        <f t="shared" si="58"/>
        <v/>
      </c>
      <c r="U336" s="225" t="str">
        <f t="shared" si="59"/>
        <v/>
      </c>
    </row>
    <row r="337" spans="1:21" s="227" customFormat="1" ht="19" customHeight="1">
      <c r="A337" s="231"/>
      <c r="B337" s="232"/>
      <c r="C337" s="183"/>
      <c r="D337" s="183"/>
      <c r="E337" s="183"/>
      <c r="F337" s="229"/>
      <c r="G337" s="230" t="str">
        <f>IFERROR(IF($E337="","",VLOOKUP($E337,'Data Mercado'!$A$7:$F$24,2,0)),"ND")</f>
      </c>
      <c r="H337" s="226" t="str">
        <f t="shared" si="50"/>
        <v/>
      </c>
      <c r="I337" s="225" t="str">
        <f t="shared" si="51"/>
        <v/>
      </c>
      <c r="J337" s="230" t="str">
        <f>IFERROR(IF($E337="","",VLOOKUP($E337,'Data Mercado'!$A$7:$F$24,3,0)),"ND")</f>
      </c>
      <c r="K337" s="226" t="str">
        <f t="shared" si="52"/>
        <v/>
      </c>
      <c r="L337" s="225" t="str">
        <f t="shared" si="53"/>
        <v/>
      </c>
      <c r="M337" s="230" t="str">
        <f>IFERROR(IF($E337="","",VLOOKUP($E337,'Data Mercado'!$A$7:$F$24,4,0)),"ND")</f>
      </c>
      <c r="N337" s="226" t="str">
        <f t="shared" si="54"/>
        <v/>
      </c>
      <c r="O337" s="225" t="str">
        <f t="shared" si="55"/>
        <v/>
      </c>
      <c r="P337" s="230" t="str">
        <f>IFERROR(IF($E337="","",VLOOKUP($E337,'Data Mercado'!$A$7:$F$24,5,0)),"ND")</f>
      </c>
      <c r="Q337" s="226" t="str">
        <f t="shared" si="56"/>
        <v/>
      </c>
      <c r="R337" s="225" t="str">
        <f t="shared" si="57"/>
        <v/>
      </c>
      <c r="S337" s="230" t="str">
        <f>IFERROR(IF($E337="","",VLOOKUP($E337,'Data Mercado'!$A$7:$F$24,6,0)),"ND")</f>
      </c>
      <c r="T337" s="226" t="str">
        <f t="shared" si="58"/>
        <v/>
      </c>
      <c r="U337" s="225" t="str">
        <f t="shared" si="59"/>
        <v/>
      </c>
    </row>
    <row r="338" spans="1:21" s="227" customFormat="1" ht="19" customHeight="1">
      <c r="A338" s="231"/>
      <c r="B338" s="232"/>
      <c r="C338" s="183"/>
      <c r="D338" s="183"/>
      <c r="E338" s="183"/>
      <c r="F338" s="229"/>
      <c r="G338" s="230" t="str">
        <f>IFERROR(IF($E338="","",VLOOKUP($E338,'Data Mercado'!$A$7:$F$24,2,0)),"ND")</f>
      </c>
      <c r="H338" s="226" t="str">
        <f t="shared" si="50"/>
        <v/>
      </c>
      <c r="I338" s="225" t="str">
        <f t="shared" si="51"/>
        <v/>
      </c>
      <c r="J338" s="230" t="str">
        <f>IFERROR(IF($E338="","",VLOOKUP($E338,'Data Mercado'!$A$7:$F$24,3,0)),"ND")</f>
      </c>
      <c r="K338" s="226" t="str">
        <f t="shared" si="52"/>
        <v/>
      </c>
      <c r="L338" s="225" t="str">
        <f t="shared" si="53"/>
        <v/>
      </c>
      <c r="M338" s="230" t="str">
        <f>IFERROR(IF($E338="","",VLOOKUP($E338,'Data Mercado'!$A$7:$F$24,4,0)),"ND")</f>
      </c>
      <c r="N338" s="226" t="str">
        <f t="shared" si="54"/>
        <v/>
      </c>
      <c r="O338" s="225" t="str">
        <f t="shared" si="55"/>
        <v/>
      </c>
      <c r="P338" s="230" t="str">
        <f>IFERROR(IF($E338="","",VLOOKUP($E338,'Data Mercado'!$A$7:$F$24,5,0)),"ND")</f>
      </c>
      <c r="Q338" s="226" t="str">
        <f t="shared" si="56"/>
        <v/>
      </c>
      <c r="R338" s="225" t="str">
        <f t="shared" si="57"/>
        <v/>
      </c>
      <c r="S338" s="230" t="str">
        <f>IFERROR(IF($E338="","",VLOOKUP($E338,'Data Mercado'!$A$7:$F$24,6,0)),"ND")</f>
      </c>
      <c r="T338" s="226" t="str">
        <f t="shared" si="58"/>
        <v/>
      </c>
      <c r="U338" s="225" t="str">
        <f t="shared" si="59"/>
        <v/>
      </c>
    </row>
    <row r="339" spans="1:21" s="227" customFormat="1" ht="19" customHeight="1">
      <c r="A339" s="231"/>
      <c r="B339" s="232"/>
      <c r="C339" s="183"/>
      <c r="D339" s="183"/>
      <c r="E339" s="183"/>
      <c r="F339" s="229"/>
      <c r="G339" s="230" t="str">
        <f>IFERROR(IF($E339="","",VLOOKUP($E339,'Data Mercado'!$A$7:$F$24,2,0)),"ND")</f>
      </c>
      <c r="H339" s="226" t="str">
        <f t="shared" si="50"/>
        <v/>
      </c>
      <c r="I339" s="225" t="str">
        <f t="shared" si="51"/>
        <v/>
      </c>
      <c r="J339" s="230" t="str">
        <f>IFERROR(IF($E339="","",VLOOKUP($E339,'Data Mercado'!$A$7:$F$24,3,0)),"ND")</f>
      </c>
      <c r="K339" s="226" t="str">
        <f t="shared" si="52"/>
        <v/>
      </c>
      <c r="L339" s="225" t="str">
        <f t="shared" si="53"/>
        <v/>
      </c>
      <c r="M339" s="230" t="str">
        <f>IFERROR(IF($E339="","",VLOOKUP($E339,'Data Mercado'!$A$7:$F$24,4,0)),"ND")</f>
      </c>
      <c r="N339" s="226" t="str">
        <f t="shared" si="54"/>
        <v/>
      </c>
      <c r="O339" s="225" t="str">
        <f t="shared" si="55"/>
        <v/>
      </c>
      <c r="P339" s="230" t="str">
        <f>IFERROR(IF($E339="","",VLOOKUP($E339,'Data Mercado'!$A$7:$F$24,5,0)),"ND")</f>
      </c>
      <c r="Q339" s="226" t="str">
        <f t="shared" si="56"/>
        <v/>
      </c>
      <c r="R339" s="225" t="str">
        <f t="shared" si="57"/>
        <v/>
      </c>
      <c r="S339" s="230" t="str">
        <f>IFERROR(IF($E339="","",VLOOKUP($E339,'Data Mercado'!$A$7:$F$24,6,0)),"ND")</f>
      </c>
      <c r="T339" s="226" t="str">
        <f t="shared" si="58"/>
        <v/>
      </c>
      <c r="U339" s="225" t="str">
        <f t="shared" si="59"/>
        <v/>
      </c>
    </row>
    <row r="340" spans="1:21" s="227" customFormat="1" ht="19" customHeight="1">
      <c r="A340" s="231"/>
      <c r="B340" s="232"/>
      <c r="C340" s="183"/>
      <c r="D340" s="183"/>
      <c r="E340" s="183"/>
      <c r="F340" s="229"/>
      <c r="G340" s="230" t="str">
        <f>IFERROR(IF($E340="","",VLOOKUP($E340,'Data Mercado'!$A$7:$F$24,2,0)),"ND")</f>
      </c>
      <c r="H340" s="226" t="str">
        <f t="shared" si="50"/>
        <v/>
      </c>
      <c r="I340" s="225" t="str">
        <f t="shared" si="51"/>
        <v/>
      </c>
      <c r="J340" s="230" t="str">
        <f>IFERROR(IF($E340="","",VLOOKUP($E340,'Data Mercado'!$A$7:$F$24,3,0)),"ND")</f>
      </c>
      <c r="K340" s="226" t="str">
        <f t="shared" si="52"/>
        <v/>
      </c>
      <c r="L340" s="225" t="str">
        <f t="shared" si="53"/>
        <v/>
      </c>
      <c r="M340" s="230" t="str">
        <f>IFERROR(IF($E340="","",VLOOKUP($E340,'Data Mercado'!$A$7:$F$24,4,0)),"ND")</f>
      </c>
      <c r="N340" s="226" t="str">
        <f t="shared" si="54"/>
        <v/>
      </c>
      <c r="O340" s="225" t="str">
        <f t="shared" si="55"/>
        <v/>
      </c>
      <c r="P340" s="230" t="str">
        <f>IFERROR(IF($E340="","",VLOOKUP($E340,'Data Mercado'!$A$7:$F$24,5,0)),"ND")</f>
      </c>
      <c r="Q340" s="226" t="str">
        <f t="shared" si="56"/>
        <v/>
      </c>
      <c r="R340" s="225" t="str">
        <f t="shared" si="57"/>
        <v/>
      </c>
      <c r="S340" s="230" t="str">
        <f>IFERROR(IF($E340="","",VLOOKUP($E340,'Data Mercado'!$A$7:$F$24,6,0)),"ND")</f>
      </c>
      <c r="T340" s="226" t="str">
        <f t="shared" si="58"/>
        <v/>
      </c>
      <c r="U340" s="225" t="str">
        <f t="shared" si="59"/>
        <v/>
      </c>
    </row>
    <row r="341" spans="1:21" s="227" customFormat="1" ht="19" customHeight="1">
      <c r="A341" s="231"/>
      <c r="B341" s="232"/>
      <c r="C341" s="183"/>
      <c r="D341" s="183"/>
      <c r="E341" s="183"/>
      <c r="F341" s="229"/>
      <c r="G341" s="230" t="str">
        <f>IFERROR(IF($E341="","",VLOOKUP($E341,'Data Mercado'!$A$7:$F$24,2,0)),"ND")</f>
      </c>
      <c r="H341" s="226" t="str">
        <f t="shared" si="50"/>
        <v/>
      </c>
      <c r="I341" s="225" t="str">
        <f t="shared" si="51"/>
        <v/>
      </c>
      <c r="J341" s="230" t="str">
        <f>IFERROR(IF($E341="","",VLOOKUP($E341,'Data Mercado'!$A$7:$F$24,3,0)),"ND")</f>
      </c>
      <c r="K341" s="226" t="str">
        <f t="shared" si="52"/>
        <v/>
      </c>
      <c r="L341" s="225" t="str">
        <f t="shared" si="53"/>
        <v/>
      </c>
      <c r="M341" s="230" t="str">
        <f>IFERROR(IF($E341="","",VLOOKUP($E341,'Data Mercado'!$A$7:$F$24,4,0)),"ND")</f>
      </c>
      <c r="N341" s="226" t="str">
        <f t="shared" si="54"/>
        <v/>
      </c>
      <c r="O341" s="225" t="str">
        <f t="shared" si="55"/>
        <v/>
      </c>
      <c r="P341" s="230" t="str">
        <f>IFERROR(IF($E341="","",VLOOKUP($E341,'Data Mercado'!$A$7:$F$24,5,0)),"ND")</f>
      </c>
      <c r="Q341" s="226" t="str">
        <f t="shared" si="56"/>
        <v/>
      </c>
      <c r="R341" s="225" t="str">
        <f t="shared" si="57"/>
        <v/>
      </c>
      <c r="S341" s="230" t="str">
        <f>IFERROR(IF($E341="","",VLOOKUP($E341,'Data Mercado'!$A$7:$F$24,6,0)),"ND")</f>
      </c>
      <c r="T341" s="226" t="str">
        <f t="shared" si="58"/>
        <v/>
      </c>
      <c r="U341" s="225" t="str">
        <f t="shared" si="59"/>
        <v/>
      </c>
    </row>
    <row r="342" spans="1:21" s="227" customFormat="1" ht="19" customHeight="1">
      <c r="A342" s="231"/>
      <c r="B342" s="232"/>
      <c r="C342" s="183"/>
      <c r="D342" s="183"/>
      <c r="E342" s="183"/>
      <c r="F342" s="229"/>
      <c r="G342" s="230" t="str">
        <f>IFERROR(IF($E342="","",VLOOKUP($E342,'Data Mercado'!$A$7:$F$24,2,0)),"ND")</f>
      </c>
      <c r="H342" s="226" t="str">
        <f t="shared" si="50"/>
        <v/>
      </c>
      <c r="I342" s="225" t="str">
        <f t="shared" si="51"/>
        <v/>
      </c>
      <c r="J342" s="230" t="str">
        <f>IFERROR(IF($E342="","",VLOOKUP($E342,'Data Mercado'!$A$7:$F$24,3,0)),"ND")</f>
      </c>
      <c r="K342" s="226" t="str">
        <f t="shared" si="52"/>
        <v/>
      </c>
      <c r="L342" s="225" t="str">
        <f t="shared" si="53"/>
        <v/>
      </c>
      <c r="M342" s="230" t="str">
        <f>IFERROR(IF($E342="","",VLOOKUP($E342,'Data Mercado'!$A$7:$F$24,4,0)),"ND")</f>
      </c>
      <c r="N342" s="226" t="str">
        <f t="shared" si="54"/>
        <v/>
      </c>
      <c r="O342" s="225" t="str">
        <f t="shared" si="55"/>
        <v/>
      </c>
      <c r="P342" s="230" t="str">
        <f>IFERROR(IF($E342="","",VLOOKUP($E342,'Data Mercado'!$A$7:$F$24,5,0)),"ND")</f>
      </c>
      <c r="Q342" s="226" t="str">
        <f t="shared" si="56"/>
        <v/>
      </c>
      <c r="R342" s="225" t="str">
        <f t="shared" si="57"/>
        <v/>
      </c>
      <c r="S342" s="230" t="str">
        <f>IFERROR(IF($E342="","",VLOOKUP($E342,'Data Mercado'!$A$7:$F$24,6,0)),"ND")</f>
      </c>
      <c r="T342" s="226" t="str">
        <f t="shared" si="58"/>
        <v/>
      </c>
      <c r="U342" s="225" t="str">
        <f t="shared" si="59"/>
        <v/>
      </c>
    </row>
    <row r="343" spans="1:21" s="227" customFormat="1" ht="19" customHeight="1">
      <c r="A343" s="231"/>
      <c r="B343" s="232"/>
      <c r="C343" s="183"/>
      <c r="D343" s="183"/>
      <c r="E343" s="183"/>
      <c r="F343" s="229"/>
      <c r="G343" s="230" t="str">
        <f>IFERROR(IF($E343="","",VLOOKUP($E343,'Data Mercado'!$A$7:$F$24,2,0)),"ND")</f>
      </c>
      <c r="H343" s="226" t="str">
        <f t="shared" si="50"/>
        <v/>
      </c>
      <c r="I343" s="225" t="str">
        <f t="shared" si="51"/>
        <v/>
      </c>
      <c r="J343" s="230" t="str">
        <f>IFERROR(IF($E343="","",VLOOKUP($E343,'Data Mercado'!$A$7:$F$24,3,0)),"ND")</f>
      </c>
      <c r="K343" s="226" t="str">
        <f t="shared" si="52"/>
        <v/>
      </c>
      <c r="L343" s="225" t="str">
        <f t="shared" si="53"/>
        <v/>
      </c>
      <c r="M343" s="230" t="str">
        <f>IFERROR(IF($E343="","",VLOOKUP($E343,'Data Mercado'!$A$7:$F$24,4,0)),"ND")</f>
      </c>
      <c r="N343" s="226" t="str">
        <f t="shared" si="54"/>
        <v/>
      </c>
      <c r="O343" s="225" t="str">
        <f t="shared" si="55"/>
        <v/>
      </c>
      <c r="P343" s="230" t="str">
        <f>IFERROR(IF($E343="","",VLOOKUP($E343,'Data Mercado'!$A$7:$F$24,5,0)),"ND")</f>
      </c>
      <c r="Q343" s="226" t="str">
        <f t="shared" si="56"/>
        <v/>
      </c>
      <c r="R343" s="225" t="str">
        <f t="shared" si="57"/>
        <v/>
      </c>
      <c r="S343" s="230" t="str">
        <f>IFERROR(IF($E343="","",VLOOKUP($E343,'Data Mercado'!$A$7:$F$24,6,0)),"ND")</f>
      </c>
      <c r="T343" s="226" t="str">
        <f t="shared" si="58"/>
        <v/>
      </c>
      <c r="U343" s="225" t="str">
        <f t="shared" si="59"/>
        <v/>
      </c>
    </row>
    <row r="344" spans="1:21" s="227" customFormat="1" ht="19" customHeight="1">
      <c r="A344" s="231"/>
      <c r="B344" s="232"/>
      <c r="C344" s="183"/>
      <c r="D344" s="183"/>
      <c r="E344" s="183"/>
      <c r="F344" s="229"/>
      <c r="G344" s="230" t="str">
        <f>IFERROR(IF($E344="","",VLOOKUP($E344,'Data Mercado'!$A$7:$F$24,2,0)),"ND")</f>
      </c>
      <c r="H344" s="226" t="str">
        <f t="shared" si="50"/>
        <v/>
      </c>
      <c r="I344" s="225" t="str">
        <f t="shared" si="51"/>
        <v/>
      </c>
      <c r="J344" s="230" t="str">
        <f>IFERROR(IF($E344="","",VLOOKUP($E344,'Data Mercado'!$A$7:$F$24,3,0)),"ND")</f>
      </c>
      <c r="K344" s="226" t="str">
        <f t="shared" si="52"/>
        <v/>
      </c>
      <c r="L344" s="225" t="str">
        <f t="shared" si="53"/>
        <v/>
      </c>
      <c r="M344" s="230" t="str">
        <f>IFERROR(IF($E344="","",VLOOKUP($E344,'Data Mercado'!$A$7:$F$24,4,0)),"ND")</f>
      </c>
      <c r="N344" s="226" t="str">
        <f t="shared" si="54"/>
        <v/>
      </c>
      <c r="O344" s="225" t="str">
        <f t="shared" si="55"/>
        <v/>
      </c>
      <c r="P344" s="230" t="str">
        <f>IFERROR(IF($E344="","",VLOOKUP($E344,'Data Mercado'!$A$7:$F$24,5,0)),"ND")</f>
      </c>
      <c r="Q344" s="226" t="str">
        <f t="shared" si="56"/>
        <v/>
      </c>
      <c r="R344" s="225" t="str">
        <f t="shared" si="57"/>
        <v/>
      </c>
      <c r="S344" s="230" t="str">
        <f>IFERROR(IF($E344="","",VLOOKUP($E344,'Data Mercado'!$A$7:$F$24,6,0)),"ND")</f>
      </c>
      <c r="T344" s="226" t="str">
        <f t="shared" si="58"/>
        <v/>
      </c>
      <c r="U344" s="225" t="str">
        <f t="shared" si="59"/>
        <v/>
      </c>
    </row>
    <row r="345" spans="1:21" s="227" customFormat="1" ht="19" customHeight="1">
      <c r="A345" s="231"/>
      <c r="B345" s="232"/>
      <c r="C345" s="183"/>
      <c r="D345" s="183"/>
      <c r="E345" s="183"/>
      <c r="F345" s="229"/>
      <c r="G345" s="230" t="str">
        <f>IFERROR(IF($E345="","",VLOOKUP($E345,'Data Mercado'!$A$7:$F$24,2,0)),"ND")</f>
      </c>
      <c r="H345" s="226" t="str">
        <f t="shared" si="50"/>
        <v/>
      </c>
      <c r="I345" s="225" t="str">
        <f t="shared" si="51"/>
        <v/>
      </c>
      <c r="J345" s="230" t="str">
        <f>IFERROR(IF($E345="","",VLOOKUP($E345,'Data Mercado'!$A$7:$F$24,3,0)),"ND")</f>
      </c>
      <c r="K345" s="226" t="str">
        <f t="shared" si="52"/>
        <v/>
      </c>
      <c r="L345" s="225" t="str">
        <f t="shared" si="53"/>
        <v/>
      </c>
      <c r="M345" s="230" t="str">
        <f>IFERROR(IF($E345="","",VLOOKUP($E345,'Data Mercado'!$A$7:$F$24,4,0)),"ND")</f>
      </c>
      <c r="N345" s="226" t="str">
        <f t="shared" si="54"/>
        <v/>
      </c>
      <c r="O345" s="225" t="str">
        <f t="shared" si="55"/>
        <v/>
      </c>
      <c r="P345" s="230" t="str">
        <f>IFERROR(IF($E345="","",VLOOKUP($E345,'Data Mercado'!$A$7:$F$24,5,0)),"ND")</f>
      </c>
      <c r="Q345" s="226" t="str">
        <f t="shared" si="56"/>
        <v/>
      </c>
      <c r="R345" s="225" t="str">
        <f t="shared" si="57"/>
        <v/>
      </c>
      <c r="S345" s="230" t="str">
        <f>IFERROR(IF($E345="","",VLOOKUP($E345,'Data Mercado'!$A$7:$F$24,6,0)),"ND")</f>
      </c>
      <c r="T345" s="226" t="str">
        <f t="shared" si="58"/>
        <v/>
      </c>
      <c r="U345" s="225" t="str">
        <f t="shared" si="59"/>
        <v/>
      </c>
    </row>
    <row r="346" spans="1:21" s="227" customFormat="1" ht="19" customHeight="1">
      <c r="A346" s="231"/>
      <c r="B346" s="232"/>
      <c r="C346" s="183"/>
      <c r="D346" s="183"/>
      <c r="E346" s="183"/>
      <c r="F346" s="229"/>
      <c r="G346" s="230" t="str">
        <f>IFERROR(IF($E346="","",VLOOKUP($E346,'Data Mercado'!$A$7:$F$24,2,0)),"ND")</f>
      </c>
      <c r="H346" s="226" t="str">
        <f t="shared" si="50"/>
        <v/>
      </c>
      <c r="I346" s="225" t="str">
        <f t="shared" si="51"/>
        <v/>
      </c>
      <c r="J346" s="230" t="str">
        <f>IFERROR(IF($E346="","",VLOOKUP($E346,'Data Mercado'!$A$7:$F$24,3,0)),"ND")</f>
      </c>
      <c r="K346" s="226" t="str">
        <f t="shared" si="52"/>
        <v/>
      </c>
      <c r="L346" s="225" t="str">
        <f t="shared" si="53"/>
        <v/>
      </c>
      <c r="M346" s="230" t="str">
        <f>IFERROR(IF($E346="","",VLOOKUP($E346,'Data Mercado'!$A$7:$F$24,4,0)),"ND")</f>
      </c>
      <c r="N346" s="226" t="str">
        <f t="shared" si="54"/>
        <v/>
      </c>
      <c r="O346" s="225" t="str">
        <f t="shared" si="55"/>
        <v/>
      </c>
      <c r="P346" s="230" t="str">
        <f>IFERROR(IF($E346="","",VLOOKUP($E346,'Data Mercado'!$A$7:$F$24,5,0)),"ND")</f>
      </c>
      <c r="Q346" s="226" t="str">
        <f t="shared" si="56"/>
        <v/>
      </c>
      <c r="R346" s="225" t="str">
        <f t="shared" si="57"/>
        <v/>
      </c>
      <c r="S346" s="230" t="str">
        <f>IFERROR(IF($E346="","",VLOOKUP($E346,'Data Mercado'!$A$7:$F$24,6,0)),"ND")</f>
      </c>
      <c r="T346" s="226" t="str">
        <f t="shared" si="58"/>
        <v/>
      </c>
      <c r="U346" s="225" t="str">
        <f t="shared" si="59"/>
        <v/>
      </c>
    </row>
    <row r="347" spans="1:21" s="227" customFormat="1" ht="19" customHeight="1">
      <c r="A347" s="231"/>
      <c r="B347" s="232"/>
      <c r="C347" s="183"/>
      <c r="D347" s="183"/>
      <c r="E347" s="183"/>
      <c r="F347" s="229"/>
      <c r="G347" s="230" t="str">
        <f>IFERROR(IF($E347="","",VLOOKUP($E347,'Data Mercado'!$A$7:$F$24,2,0)),"ND")</f>
      </c>
      <c r="H347" s="226" t="str">
        <f t="shared" si="50"/>
        <v/>
      </c>
      <c r="I347" s="225" t="str">
        <f t="shared" si="51"/>
        <v/>
      </c>
      <c r="J347" s="230" t="str">
        <f>IFERROR(IF($E347="","",VLOOKUP($E347,'Data Mercado'!$A$7:$F$24,3,0)),"ND")</f>
      </c>
      <c r="K347" s="226" t="str">
        <f t="shared" si="52"/>
        <v/>
      </c>
      <c r="L347" s="225" t="str">
        <f t="shared" si="53"/>
        <v/>
      </c>
      <c r="M347" s="230" t="str">
        <f>IFERROR(IF($E347="","",VLOOKUP($E347,'Data Mercado'!$A$7:$F$24,4,0)),"ND")</f>
      </c>
      <c r="N347" s="226" t="str">
        <f t="shared" si="54"/>
        <v/>
      </c>
      <c r="O347" s="225" t="str">
        <f t="shared" si="55"/>
        <v/>
      </c>
      <c r="P347" s="230" t="str">
        <f>IFERROR(IF($E347="","",VLOOKUP($E347,'Data Mercado'!$A$7:$F$24,5,0)),"ND")</f>
      </c>
      <c r="Q347" s="226" t="str">
        <f t="shared" si="56"/>
        <v/>
      </c>
      <c r="R347" s="225" t="str">
        <f t="shared" si="57"/>
        <v/>
      </c>
      <c r="S347" s="230" t="str">
        <f>IFERROR(IF($E347="","",VLOOKUP($E347,'Data Mercado'!$A$7:$F$24,6,0)),"ND")</f>
      </c>
      <c r="T347" s="226" t="str">
        <f t="shared" si="58"/>
        <v/>
      </c>
      <c r="U347" s="225" t="str">
        <f t="shared" si="59"/>
        <v/>
      </c>
    </row>
    <row r="348" spans="1:21" s="227" customFormat="1" ht="19" customHeight="1">
      <c r="A348" s="231"/>
      <c r="B348" s="232"/>
      <c r="C348" s="183"/>
      <c r="D348" s="183"/>
      <c r="E348" s="183"/>
      <c r="F348" s="229"/>
      <c r="G348" s="230" t="str">
        <f>IFERROR(IF($E348="","",VLOOKUP($E348,'Data Mercado'!$A$7:$F$24,2,0)),"ND")</f>
      </c>
      <c r="H348" s="226" t="str">
        <f t="shared" si="50"/>
        <v/>
      </c>
      <c r="I348" s="225" t="str">
        <f t="shared" si="51"/>
        <v/>
      </c>
      <c r="J348" s="230" t="str">
        <f>IFERROR(IF($E348="","",VLOOKUP($E348,'Data Mercado'!$A$7:$F$24,3,0)),"ND")</f>
      </c>
      <c r="K348" s="226" t="str">
        <f t="shared" si="52"/>
        <v/>
      </c>
      <c r="L348" s="225" t="str">
        <f t="shared" si="53"/>
        <v/>
      </c>
      <c r="M348" s="230" t="str">
        <f>IFERROR(IF($E348="","",VLOOKUP($E348,'Data Mercado'!$A$7:$F$24,4,0)),"ND")</f>
      </c>
      <c r="N348" s="226" t="str">
        <f t="shared" si="54"/>
        <v/>
      </c>
      <c r="O348" s="225" t="str">
        <f t="shared" si="55"/>
        <v/>
      </c>
      <c r="P348" s="230" t="str">
        <f>IFERROR(IF($E348="","",VLOOKUP($E348,'Data Mercado'!$A$7:$F$24,5,0)),"ND")</f>
      </c>
      <c r="Q348" s="226" t="str">
        <f t="shared" si="56"/>
        <v/>
      </c>
      <c r="R348" s="225" t="str">
        <f t="shared" si="57"/>
        <v/>
      </c>
      <c r="S348" s="230" t="str">
        <f>IFERROR(IF($E348="","",VLOOKUP($E348,'Data Mercado'!$A$7:$F$24,6,0)),"ND")</f>
      </c>
      <c r="T348" s="226" t="str">
        <f t="shared" si="58"/>
        <v/>
      </c>
      <c r="U348" s="225" t="str">
        <f t="shared" si="59"/>
        <v/>
      </c>
    </row>
    <row r="349" spans="1:21" s="227" customFormat="1" ht="19" customHeight="1">
      <c r="A349" s="231"/>
      <c r="B349" s="232"/>
      <c r="C349" s="183"/>
      <c r="D349" s="183"/>
      <c r="E349" s="183"/>
      <c r="F349" s="229"/>
      <c r="G349" s="230" t="str">
        <f>IFERROR(IF($E349="","",VLOOKUP($E349,'Data Mercado'!$A$7:$F$24,2,0)),"ND")</f>
      </c>
      <c r="H349" s="226" t="str">
        <f t="shared" si="50"/>
        <v/>
      </c>
      <c r="I349" s="225" t="str">
        <f t="shared" si="51"/>
        <v/>
      </c>
      <c r="J349" s="230" t="str">
        <f>IFERROR(IF($E349="","",VLOOKUP($E349,'Data Mercado'!$A$7:$F$24,3,0)),"ND")</f>
      </c>
      <c r="K349" s="226" t="str">
        <f t="shared" si="52"/>
        <v/>
      </c>
      <c r="L349" s="225" t="str">
        <f t="shared" si="53"/>
        <v/>
      </c>
      <c r="M349" s="230" t="str">
        <f>IFERROR(IF($E349="","",VLOOKUP($E349,'Data Mercado'!$A$7:$F$24,4,0)),"ND")</f>
      </c>
      <c r="N349" s="226" t="str">
        <f t="shared" si="54"/>
        <v/>
      </c>
      <c r="O349" s="225" t="str">
        <f t="shared" si="55"/>
        <v/>
      </c>
      <c r="P349" s="230" t="str">
        <f>IFERROR(IF($E349="","",VLOOKUP($E349,'Data Mercado'!$A$7:$F$24,5,0)),"ND")</f>
      </c>
      <c r="Q349" s="226" t="str">
        <f t="shared" si="56"/>
        <v/>
      </c>
      <c r="R349" s="225" t="str">
        <f t="shared" si="57"/>
        <v/>
      </c>
      <c r="S349" s="230" t="str">
        <f>IFERROR(IF($E349="","",VLOOKUP($E349,'Data Mercado'!$A$7:$F$24,6,0)),"ND")</f>
      </c>
      <c r="T349" s="226" t="str">
        <f t="shared" si="58"/>
        <v/>
      </c>
      <c r="U349" s="225" t="str">
        <f t="shared" si="59"/>
        <v/>
      </c>
    </row>
    <row r="350" spans="1:21" s="227" customFormat="1" ht="19" customHeight="1">
      <c r="A350" s="231"/>
      <c r="B350" s="232"/>
      <c r="C350" s="183"/>
      <c r="D350" s="183"/>
      <c r="E350" s="183"/>
      <c r="F350" s="229"/>
      <c r="G350" s="230" t="str">
        <f>IFERROR(IF($E350="","",VLOOKUP($E350,'Data Mercado'!$A$7:$F$24,2,0)),"ND")</f>
      </c>
      <c r="H350" s="226" t="str">
        <f t="shared" si="50"/>
        <v/>
      </c>
      <c r="I350" s="225" t="str">
        <f t="shared" si="51"/>
        <v/>
      </c>
      <c r="J350" s="230" t="str">
        <f>IFERROR(IF($E350="","",VLOOKUP($E350,'Data Mercado'!$A$7:$F$24,3,0)),"ND")</f>
      </c>
      <c r="K350" s="226" t="str">
        <f t="shared" si="52"/>
        <v/>
      </c>
      <c r="L350" s="225" t="str">
        <f t="shared" si="53"/>
        <v/>
      </c>
      <c r="M350" s="230" t="str">
        <f>IFERROR(IF($E350="","",VLOOKUP($E350,'Data Mercado'!$A$7:$F$24,4,0)),"ND")</f>
      </c>
      <c r="N350" s="226" t="str">
        <f t="shared" si="54"/>
        <v/>
      </c>
      <c r="O350" s="225" t="str">
        <f t="shared" si="55"/>
        <v/>
      </c>
      <c r="P350" s="230" t="str">
        <f>IFERROR(IF($E350="","",VLOOKUP($E350,'Data Mercado'!$A$7:$F$24,5,0)),"ND")</f>
      </c>
      <c r="Q350" s="226" t="str">
        <f t="shared" si="56"/>
        <v/>
      </c>
      <c r="R350" s="225" t="str">
        <f t="shared" si="57"/>
        <v/>
      </c>
      <c r="S350" s="230" t="str">
        <f>IFERROR(IF($E350="","",VLOOKUP($E350,'Data Mercado'!$A$7:$F$24,6,0)),"ND")</f>
      </c>
      <c r="T350" s="226" t="str">
        <f t="shared" si="58"/>
        <v/>
      </c>
      <c r="U350" s="225" t="str">
        <f t="shared" si="59"/>
        <v/>
      </c>
    </row>
    <row r="351" spans="1:21" s="227" customFormat="1" ht="19" customHeight="1">
      <c r="A351" s="231"/>
      <c r="B351" s="232"/>
      <c r="C351" s="183"/>
      <c r="D351" s="183"/>
      <c r="E351" s="183"/>
      <c r="F351" s="229"/>
      <c r="G351" s="230" t="str">
        <f>IFERROR(IF($E351="","",VLOOKUP($E351,'Data Mercado'!$A$7:$F$24,2,0)),"ND")</f>
      </c>
      <c r="H351" s="226" t="str">
        <f t="shared" si="50"/>
        <v/>
      </c>
      <c r="I351" s="225" t="str">
        <f t="shared" si="51"/>
        <v/>
      </c>
      <c r="J351" s="230" t="str">
        <f>IFERROR(IF($E351="","",VLOOKUP($E351,'Data Mercado'!$A$7:$F$24,3,0)),"ND")</f>
      </c>
      <c r="K351" s="226" t="str">
        <f t="shared" si="52"/>
        <v/>
      </c>
      <c r="L351" s="225" t="str">
        <f t="shared" si="53"/>
        <v/>
      </c>
      <c r="M351" s="230" t="str">
        <f>IFERROR(IF($E351="","",VLOOKUP($E351,'Data Mercado'!$A$7:$F$24,4,0)),"ND")</f>
      </c>
      <c r="N351" s="226" t="str">
        <f t="shared" si="54"/>
        <v/>
      </c>
      <c r="O351" s="225" t="str">
        <f t="shared" si="55"/>
        <v/>
      </c>
      <c r="P351" s="230" t="str">
        <f>IFERROR(IF($E351="","",VLOOKUP($E351,'Data Mercado'!$A$7:$F$24,5,0)),"ND")</f>
      </c>
      <c r="Q351" s="226" t="str">
        <f t="shared" si="56"/>
        <v/>
      </c>
      <c r="R351" s="225" t="str">
        <f t="shared" si="57"/>
        <v/>
      </c>
      <c r="S351" s="230" t="str">
        <f>IFERROR(IF($E351="","",VLOOKUP($E351,'Data Mercado'!$A$7:$F$24,6,0)),"ND")</f>
      </c>
      <c r="T351" s="226" t="str">
        <f t="shared" si="58"/>
        <v/>
      </c>
      <c r="U351" s="225" t="str">
        <f t="shared" si="59"/>
        <v/>
      </c>
    </row>
    <row r="352" spans="1:21" s="227" customFormat="1" ht="19" customHeight="1">
      <c r="A352" s="231"/>
      <c r="B352" s="232"/>
      <c r="C352" s="183"/>
      <c r="D352" s="183"/>
      <c r="E352" s="183"/>
      <c r="F352" s="229"/>
      <c r="G352" s="230" t="str">
        <f>IFERROR(IF($E352="","",VLOOKUP($E352,'Data Mercado'!$A$7:$F$24,2,0)),"ND")</f>
      </c>
      <c r="H352" s="226" t="str">
        <f t="shared" si="50"/>
        <v/>
      </c>
      <c r="I352" s="225" t="str">
        <f t="shared" si="51"/>
        <v/>
      </c>
      <c r="J352" s="230" t="str">
        <f>IFERROR(IF($E352="","",VLOOKUP($E352,'Data Mercado'!$A$7:$F$24,3,0)),"ND")</f>
      </c>
      <c r="K352" s="226" t="str">
        <f t="shared" si="52"/>
        <v/>
      </c>
      <c r="L352" s="225" t="str">
        <f t="shared" si="53"/>
        <v/>
      </c>
      <c r="M352" s="230" t="str">
        <f>IFERROR(IF($E352="","",VLOOKUP($E352,'Data Mercado'!$A$7:$F$24,4,0)),"ND")</f>
      </c>
      <c r="N352" s="226" t="str">
        <f t="shared" si="54"/>
        <v/>
      </c>
      <c r="O352" s="225" t="str">
        <f t="shared" si="55"/>
        <v/>
      </c>
      <c r="P352" s="230" t="str">
        <f>IFERROR(IF($E352="","",VLOOKUP($E352,'Data Mercado'!$A$7:$F$24,5,0)),"ND")</f>
      </c>
      <c r="Q352" s="226" t="str">
        <f t="shared" si="56"/>
        <v/>
      </c>
      <c r="R352" s="225" t="str">
        <f t="shared" si="57"/>
        <v/>
      </c>
      <c r="S352" s="230" t="str">
        <f>IFERROR(IF($E352="","",VLOOKUP($E352,'Data Mercado'!$A$7:$F$24,6,0)),"ND")</f>
      </c>
      <c r="T352" s="226" t="str">
        <f t="shared" si="58"/>
        <v/>
      </c>
      <c r="U352" s="225" t="str">
        <f t="shared" si="59"/>
        <v/>
      </c>
    </row>
    <row r="353" spans="1:21" s="227" customFormat="1" ht="19" customHeight="1">
      <c r="A353" s="231"/>
      <c r="B353" s="232"/>
      <c r="C353" s="183"/>
      <c r="D353" s="183"/>
      <c r="E353" s="183"/>
      <c r="F353" s="229"/>
      <c r="G353" s="230" t="str">
        <f>IFERROR(IF($E353="","",VLOOKUP($E353,'Data Mercado'!$A$7:$F$24,2,0)),"ND")</f>
      </c>
      <c r="H353" s="226" t="str">
        <f t="shared" si="50"/>
        <v/>
      </c>
      <c r="I353" s="225" t="str">
        <f t="shared" si="51"/>
        <v/>
      </c>
      <c r="J353" s="230" t="str">
        <f>IFERROR(IF($E353="","",VLOOKUP($E353,'Data Mercado'!$A$7:$F$24,3,0)),"ND")</f>
      </c>
      <c r="K353" s="226" t="str">
        <f t="shared" si="52"/>
        <v/>
      </c>
      <c r="L353" s="225" t="str">
        <f t="shared" si="53"/>
        <v/>
      </c>
      <c r="M353" s="230" t="str">
        <f>IFERROR(IF($E353="","",VLOOKUP($E353,'Data Mercado'!$A$7:$F$24,4,0)),"ND")</f>
      </c>
      <c r="N353" s="226" t="str">
        <f t="shared" si="54"/>
        <v/>
      </c>
      <c r="O353" s="225" t="str">
        <f t="shared" si="55"/>
        <v/>
      </c>
      <c r="P353" s="230" t="str">
        <f>IFERROR(IF($E353="","",VLOOKUP($E353,'Data Mercado'!$A$7:$F$24,5,0)),"ND")</f>
      </c>
      <c r="Q353" s="226" t="str">
        <f t="shared" si="56"/>
        <v/>
      </c>
      <c r="R353" s="225" t="str">
        <f t="shared" si="57"/>
        <v/>
      </c>
      <c r="S353" s="230" t="str">
        <f>IFERROR(IF($E353="","",VLOOKUP($E353,'Data Mercado'!$A$7:$F$24,6,0)),"ND")</f>
      </c>
      <c r="T353" s="226" t="str">
        <f t="shared" si="58"/>
        <v/>
      </c>
      <c r="U353" s="225" t="str">
        <f t="shared" si="59"/>
        <v/>
      </c>
    </row>
    <row r="354" spans="1:21" s="227" customFormat="1" ht="19" customHeight="1">
      <c r="A354" s="231"/>
      <c r="B354" s="232"/>
      <c r="C354" s="183"/>
      <c r="D354" s="183"/>
      <c r="E354" s="183"/>
      <c r="F354" s="229"/>
      <c r="G354" s="230" t="str">
        <f>IFERROR(IF($E354="","",VLOOKUP($E354,'Data Mercado'!$A$7:$F$24,2,0)),"ND")</f>
      </c>
      <c r="H354" s="226" t="str">
        <f t="shared" si="50"/>
        <v/>
      </c>
      <c r="I354" s="225" t="str">
        <f t="shared" si="51"/>
        <v/>
      </c>
      <c r="J354" s="230" t="str">
        <f>IFERROR(IF($E354="","",VLOOKUP($E354,'Data Mercado'!$A$7:$F$24,3,0)),"ND")</f>
      </c>
      <c r="K354" s="226" t="str">
        <f t="shared" si="52"/>
        <v/>
      </c>
      <c r="L354" s="225" t="str">
        <f t="shared" si="53"/>
        <v/>
      </c>
      <c r="M354" s="230" t="str">
        <f>IFERROR(IF($E354="","",VLOOKUP($E354,'Data Mercado'!$A$7:$F$24,4,0)),"ND")</f>
      </c>
      <c r="N354" s="226" t="str">
        <f t="shared" si="54"/>
        <v/>
      </c>
      <c r="O354" s="225" t="str">
        <f t="shared" si="55"/>
        <v/>
      </c>
      <c r="P354" s="230" t="str">
        <f>IFERROR(IF($E354="","",VLOOKUP($E354,'Data Mercado'!$A$7:$F$24,5,0)),"ND")</f>
      </c>
      <c r="Q354" s="226" t="str">
        <f t="shared" si="56"/>
        <v/>
      </c>
      <c r="R354" s="225" t="str">
        <f t="shared" si="57"/>
        <v/>
      </c>
      <c r="S354" s="230" t="str">
        <f>IFERROR(IF($E354="","",VLOOKUP($E354,'Data Mercado'!$A$7:$F$24,6,0)),"ND")</f>
      </c>
      <c r="T354" s="226" t="str">
        <f t="shared" si="58"/>
        <v/>
      </c>
      <c r="U354" s="225" t="str">
        <f t="shared" si="59"/>
        <v/>
      </c>
    </row>
    <row r="355" spans="1:21" s="227" customFormat="1" ht="19" customHeight="1">
      <c r="A355" s="231"/>
      <c r="B355" s="232"/>
      <c r="C355" s="183"/>
      <c r="D355" s="183"/>
      <c r="E355" s="183"/>
      <c r="F355" s="229"/>
      <c r="G355" s="230" t="str">
        <f>IFERROR(IF($E355="","",VLOOKUP($E355,'Data Mercado'!$A$7:$F$24,2,0)),"ND")</f>
      </c>
      <c r="H355" s="226" t="str">
        <f t="shared" si="50"/>
        <v/>
      </c>
      <c r="I355" s="225" t="str">
        <f t="shared" si="51"/>
        <v/>
      </c>
      <c r="J355" s="230" t="str">
        <f>IFERROR(IF($E355="","",VLOOKUP($E355,'Data Mercado'!$A$7:$F$24,3,0)),"ND")</f>
      </c>
      <c r="K355" s="226" t="str">
        <f t="shared" si="52"/>
        <v/>
      </c>
      <c r="L355" s="225" t="str">
        <f t="shared" si="53"/>
        <v/>
      </c>
      <c r="M355" s="230" t="str">
        <f>IFERROR(IF($E355="","",VLOOKUP($E355,'Data Mercado'!$A$7:$F$24,4,0)),"ND")</f>
      </c>
      <c r="N355" s="226" t="str">
        <f t="shared" si="54"/>
        <v/>
      </c>
      <c r="O355" s="225" t="str">
        <f t="shared" si="55"/>
        <v/>
      </c>
      <c r="P355" s="230" t="str">
        <f>IFERROR(IF($E355="","",VLOOKUP($E355,'Data Mercado'!$A$7:$F$24,5,0)),"ND")</f>
      </c>
      <c r="Q355" s="226" t="str">
        <f t="shared" si="56"/>
        <v/>
      </c>
      <c r="R355" s="225" t="str">
        <f t="shared" si="57"/>
        <v/>
      </c>
      <c r="S355" s="230" t="str">
        <f>IFERROR(IF($E355="","",VLOOKUP($E355,'Data Mercado'!$A$7:$F$24,6,0)),"ND")</f>
      </c>
      <c r="T355" s="226" t="str">
        <f t="shared" si="58"/>
        <v/>
      </c>
      <c r="U355" s="225" t="str">
        <f t="shared" si="59"/>
        <v/>
      </c>
    </row>
    <row r="356" spans="1:21" s="227" customFormat="1" ht="19" customHeight="1">
      <c r="A356" s="231"/>
      <c r="B356" s="232"/>
      <c r="C356" s="183"/>
      <c r="D356" s="183"/>
      <c r="E356" s="183"/>
      <c r="F356" s="229"/>
      <c r="G356" s="230" t="str">
        <f>IFERROR(IF($E356="","",VLOOKUP($E356,'Data Mercado'!$A$7:$F$24,2,0)),"ND")</f>
      </c>
      <c r="H356" s="226" t="str">
        <f t="shared" si="50"/>
        <v/>
      </c>
      <c r="I356" s="225" t="str">
        <f t="shared" si="51"/>
        <v/>
      </c>
      <c r="J356" s="230" t="str">
        <f>IFERROR(IF($E356="","",VLOOKUP($E356,'Data Mercado'!$A$7:$F$24,3,0)),"ND")</f>
      </c>
      <c r="K356" s="226" t="str">
        <f t="shared" si="52"/>
        <v/>
      </c>
      <c r="L356" s="225" t="str">
        <f t="shared" si="53"/>
        <v/>
      </c>
      <c r="M356" s="230" t="str">
        <f>IFERROR(IF($E356="","",VLOOKUP($E356,'Data Mercado'!$A$7:$F$24,4,0)),"ND")</f>
      </c>
      <c r="N356" s="226" t="str">
        <f t="shared" si="54"/>
        <v/>
      </c>
      <c r="O356" s="225" t="str">
        <f t="shared" si="55"/>
        <v/>
      </c>
      <c r="P356" s="230" t="str">
        <f>IFERROR(IF($E356="","",VLOOKUP($E356,'Data Mercado'!$A$7:$F$24,5,0)),"ND")</f>
      </c>
      <c r="Q356" s="226" t="str">
        <f t="shared" si="56"/>
        <v/>
      </c>
      <c r="R356" s="225" t="str">
        <f t="shared" si="57"/>
        <v/>
      </c>
      <c r="S356" s="230" t="str">
        <f>IFERROR(IF($E356="","",VLOOKUP($E356,'Data Mercado'!$A$7:$F$24,6,0)),"ND")</f>
      </c>
      <c r="T356" s="226" t="str">
        <f t="shared" si="58"/>
        <v/>
      </c>
      <c r="U356" s="225" t="str">
        <f t="shared" si="59"/>
        <v/>
      </c>
    </row>
    <row r="357" spans="1:21" s="227" customFormat="1" ht="19" customHeight="1">
      <c r="A357" s="231"/>
      <c r="B357" s="232"/>
      <c r="C357" s="183"/>
      <c r="D357" s="183"/>
      <c r="E357" s="183"/>
      <c r="F357" s="229"/>
      <c r="G357" s="230" t="str">
        <f>IFERROR(IF($E357="","",VLOOKUP($E357,'Data Mercado'!$A$7:$F$24,2,0)),"ND")</f>
      </c>
      <c r="H357" s="226" t="str">
        <f t="shared" si="50"/>
        <v/>
      </c>
      <c r="I357" s="225" t="str">
        <f t="shared" si="51"/>
        <v/>
      </c>
      <c r="J357" s="230" t="str">
        <f>IFERROR(IF($E357="","",VLOOKUP($E357,'Data Mercado'!$A$7:$F$24,3,0)),"ND")</f>
      </c>
      <c r="K357" s="226" t="str">
        <f t="shared" si="52"/>
        <v/>
      </c>
      <c r="L357" s="225" t="str">
        <f t="shared" si="53"/>
        <v/>
      </c>
      <c r="M357" s="230" t="str">
        <f>IFERROR(IF($E357="","",VLOOKUP($E357,'Data Mercado'!$A$7:$F$24,4,0)),"ND")</f>
      </c>
      <c r="N357" s="226" t="str">
        <f t="shared" si="54"/>
        <v/>
      </c>
      <c r="O357" s="225" t="str">
        <f t="shared" si="55"/>
        <v/>
      </c>
      <c r="P357" s="230" t="str">
        <f>IFERROR(IF($E357="","",VLOOKUP($E357,'Data Mercado'!$A$7:$F$24,5,0)),"ND")</f>
      </c>
      <c r="Q357" s="226" t="str">
        <f t="shared" si="56"/>
        <v/>
      </c>
      <c r="R357" s="225" t="str">
        <f t="shared" si="57"/>
        <v/>
      </c>
      <c r="S357" s="230" t="str">
        <f>IFERROR(IF($E357="","",VLOOKUP($E357,'Data Mercado'!$A$7:$F$24,6,0)),"ND")</f>
      </c>
      <c r="T357" s="226" t="str">
        <f t="shared" si="58"/>
        <v/>
      </c>
      <c r="U357" s="225" t="str">
        <f t="shared" si="59"/>
        <v/>
      </c>
    </row>
    <row r="358" spans="1:21" s="227" customFormat="1" ht="19" customHeight="1">
      <c r="A358" s="231"/>
      <c r="B358" s="232"/>
      <c r="C358" s="183"/>
      <c r="D358" s="183"/>
      <c r="E358" s="183"/>
      <c r="F358" s="229"/>
      <c r="G358" s="230" t="str">
        <f>IFERROR(IF($E358="","",VLOOKUP($E358,'Data Mercado'!$A$7:$F$24,2,0)),"ND")</f>
      </c>
      <c r="H358" s="226" t="str">
        <f t="shared" si="50"/>
        <v/>
      </c>
      <c r="I358" s="225" t="str">
        <f t="shared" si="51"/>
        <v/>
      </c>
      <c r="J358" s="230" t="str">
        <f>IFERROR(IF($E358="","",VLOOKUP($E358,'Data Mercado'!$A$7:$F$24,3,0)),"ND")</f>
      </c>
      <c r="K358" s="226" t="str">
        <f t="shared" si="52"/>
        <v/>
      </c>
      <c r="L358" s="225" t="str">
        <f t="shared" si="53"/>
        <v/>
      </c>
      <c r="M358" s="230" t="str">
        <f>IFERROR(IF($E358="","",VLOOKUP($E358,'Data Mercado'!$A$7:$F$24,4,0)),"ND")</f>
      </c>
      <c r="N358" s="226" t="str">
        <f t="shared" si="54"/>
        <v/>
      </c>
      <c r="O358" s="225" t="str">
        <f t="shared" si="55"/>
        <v/>
      </c>
      <c r="P358" s="230" t="str">
        <f>IFERROR(IF($E358="","",VLOOKUP($E358,'Data Mercado'!$A$7:$F$24,5,0)),"ND")</f>
      </c>
      <c r="Q358" s="226" t="str">
        <f t="shared" si="56"/>
        <v/>
      </c>
      <c r="R358" s="225" t="str">
        <f t="shared" si="57"/>
        <v/>
      </c>
      <c r="S358" s="230" t="str">
        <f>IFERROR(IF($E358="","",VLOOKUP($E358,'Data Mercado'!$A$7:$F$24,6,0)),"ND")</f>
      </c>
      <c r="T358" s="226" t="str">
        <f t="shared" si="58"/>
        <v/>
      </c>
      <c r="U358" s="225" t="str">
        <f t="shared" si="59"/>
        <v/>
      </c>
    </row>
    <row r="359" spans="1:21" s="227" customFormat="1" ht="19" customHeight="1">
      <c r="A359" s="231"/>
      <c r="B359" s="232"/>
      <c r="C359" s="183"/>
      <c r="D359" s="183"/>
      <c r="E359" s="183"/>
      <c r="F359" s="229"/>
      <c r="G359" s="230" t="str">
        <f>IFERROR(IF($E359="","",VLOOKUP($E359,'Data Mercado'!$A$7:$F$24,2,0)),"ND")</f>
      </c>
      <c r="H359" s="226" t="str">
        <f t="shared" si="50"/>
        <v/>
      </c>
      <c r="I359" s="225" t="str">
        <f t="shared" si="51"/>
        <v/>
      </c>
      <c r="J359" s="230" t="str">
        <f>IFERROR(IF($E359="","",VLOOKUP($E359,'Data Mercado'!$A$7:$F$24,3,0)),"ND")</f>
      </c>
      <c r="K359" s="226" t="str">
        <f t="shared" si="52"/>
        <v/>
      </c>
      <c r="L359" s="225" t="str">
        <f t="shared" si="53"/>
        <v/>
      </c>
      <c r="M359" s="230" t="str">
        <f>IFERROR(IF($E359="","",VLOOKUP($E359,'Data Mercado'!$A$7:$F$24,4,0)),"ND")</f>
      </c>
      <c r="N359" s="226" t="str">
        <f t="shared" si="54"/>
        <v/>
      </c>
      <c r="O359" s="225" t="str">
        <f t="shared" si="55"/>
        <v/>
      </c>
      <c r="P359" s="230" t="str">
        <f>IFERROR(IF($E359="","",VLOOKUP($E359,'Data Mercado'!$A$7:$F$24,5,0)),"ND")</f>
      </c>
      <c r="Q359" s="226" t="str">
        <f t="shared" si="56"/>
        <v/>
      </c>
      <c r="R359" s="225" t="str">
        <f t="shared" si="57"/>
        <v/>
      </c>
      <c r="S359" s="230" t="str">
        <f>IFERROR(IF($E359="","",VLOOKUP($E359,'Data Mercado'!$A$7:$F$24,6,0)),"ND")</f>
      </c>
      <c r="T359" s="226" t="str">
        <f t="shared" si="58"/>
        <v/>
      </c>
      <c r="U359" s="225" t="str">
        <f t="shared" si="59"/>
        <v/>
      </c>
    </row>
    <row r="360" spans="1:21" s="227" customFormat="1" ht="19" customHeight="1">
      <c r="A360" s="231"/>
      <c r="B360" s="232"/>
      <c r="C360" s="183"/>
      <c r="D360" s="183"/>
      <c r="E360" s="183"/>
      <c r="F360" s="229"/>
      <c r="G360" s="230" t="str">
        <f>IFERROR(IF($E360="","",VLOOKUP($E360,'Data Mercado'!$A$7:$F$24,2,0)),"ND")</f>
      </c>
      <c r="H360" s="226" t="str">
        <f t="shared" si="50"/>
        <v/>
      </c>
      <c r="I360" s="225" t="str">
        <f t="shared" si="51"/>
        <v/>
      </c>
      <c r="J360" s="230" t="str">
        <f>IFERROR(IF($E360="","",VLOOKUP($E360,'Data Mercado'!$A$7:$F$24,3,0)),"ND")</f>
      </c>
      <c r="K360" s="226" t="str">
        <f t="shared" si="52"/>
        <v/>
      </c>
      <c r="L360" s="225" t="str">
        <f t="shared" si="53"/>
        <v/>
      </c>
      <c r="M360" s="230" t="str">
        <f>IFERROR(IF($E360="","",VLOOKUP($E360,'Data Mercado'!$A$7:$F$24,4,0)),"ND")</f>
      </c>
      <c r="N360" s="226" t="str">
        <f t="shared" si="54"/>
        <v/>
      </c>
      <c r="O360" s="225" t="str">
        <f t="shared" si="55"/>
        <v/>
      </c>
      <c r="P360" s="230" t="str">
        <f>IFERROR(IF($E360="","",VLOOKUP($E360,'Data Mercado'!$A$7:$F$24,5,0)),"ND")</f>
      </c>
      <c r="Q360" s="226" t="str">
        <f t="shared" si="56"/>
        <v/>
      </c>
      <c r="R360" s="225" t="str">
        <f t="shared" si="57"/>
        <v/>
      </c>
      <c r="S360" s="230" t="str">
        <f>IFERROR(IF($E360="","",VLOOKUP($E360,'Data Mercado'!$A$7:$F$24,6,0)),"ND")</f>
      </c>
      <c r="T360" s="226" t="str">
        <f t="shared" si="58"/>
        <v/>
      </c>
      <c r="U360" s="225" t="str">
        <f t="shared" si="59"/>
        <v/>
      </c>
    </row>
    <row r="361" spans="1:21" s="227" customFormat="1" ht="19" customHeight="1">
      <c r="A361" s="231"/>
      <c r="B361" s="232"/>
      <c r="C361" s="183"/>
      <c r="D361" s="183"/>
      <c r="E361" s="183"/>
      <c r="F361" s="229"/>
      <c r="G361" s="230" t="str">
        <f>IFERROR(IF($E361="","",VLOOKUP($E361,'Data Mercado'!$A$7:$F$24,2,0)),"ND")</f>
      </c>
      <c r="H361" s="226" t="str">
        <f t="shared" si="50"/>
        <v/>
      </c>
      <c r="I361" s="225" t="str">
        <f t="shared" si="51"/>
        <v/>
      </c>
      <c r="J361" s="230" t="str">
        <f>IFERROR(IF($E361="","",VLOOKUP($E361,'Data Mercado'!$A$7:$F$24,3,0)),"ND")</f>
      </c>
      <c r="K361" s="226" t="str">
        <f t="shared" si="52"/>
        <v/>
      </c>
      <c r="L361" s="225" t="str">
        <f t="shared" si="53"/>
        <v/>
      </c>
      <c r="M361" s="230" t="str">
        <f>IFERROR(IF($E361="","",VLOOKUP($E361,'Data Mercado'!$A$7:$F$24,4,0)),"ND")</f>
      </c>
      <c r="N361" s="226" t="str">
        <f t="shared" si="54"/>
        <v/>
      </c>
      <c r="O361" s="225" t="str">
        <f t="shared" si="55"/>
        <v/>
      </c>
      <c r="P361" s="230" t="str">
        <f>IFERROR(IF($E361="","",VLOOKUP($E361,'Data Mercado'!$A$7:$F$24,5,0)),"ND")</f>
      </c>
      <c r="Q361" s="226" t="str">
        <f t="shared" si="56"/>
        <v/>
      </c>
      <c r="R361" s="225" t="str">
        <f t="shared" si="57"/>
        <v/>
      </c>
      <c r="S361" s="230" t="str">
        <f>IFERROR(IF($E361="","",VLOOKUP($E361,'Data Mercado'!$A$7:$F$24,6,0)),"ND")</f>
      </c>
      <c r="T361" s="226" t="str">
        <f t="shared" si="58"/>
        <v/>
      </c>
      <c r="U361" s="225" t="str">
        <f t="shared" si="59"/>
        <v/>
      </c>
    </row>
    <row r="362" spans="1:21" s="227" customFormat="1" ht="19" customHeight="1">
      <c r="A362" s="231"/>
      <c r="B362" s="232"/>
      <c r="C362" s="183"/>
      <c r="D362" s="183"/>
      <c r="E362" s="183"/>
      <c r="F362" s="229"/>
      <c r="G362" s="230" t="str">
        <f>IFERROR(IF($E362="","",VLOOKUP($E362,'Data Mercado'!$A$7:$F$24,2,0)),"ND")</f>
      </c>
      <c r="H362" s="226" t="str">
        <f t="shared" si="50"/>
        <v/>
      </c>
      <c r="I362" s="225" t="str">
        <f t="shared" si="51"/>
        <v/>
      </c>
      <c r="J362" s="230" t="str">
        <f>IFERROR(IF($E362="","",VLOOKUP($E362,'Data Mercado'!$A$7:$F$24,3,0)),"ND")</f>
      </c>
      <c r="K362" s="226" t="str">
        <f t="shared" si="52"/>
        <v/>
      </c>
      <c r="L362" s="225" t="str">
        <f t="shared" si="53"/>
        <v/>
      </c>
      <c r="M362" s="230" t="str">
        <f>IFERROR(IF($E362="","",VLOOKUP($E362,'Data Mercado'!$A$7:$F$24,4,0)),"ND")</f>
      </c>
      <c r="N362" s="226" t="str">
        <f t="shared" si="54"/>
        <v/>
      </c>
      <c r="O362" s="225" t="str">
        <f t="shared" si="55"/>
        <v/>
      </c>
      <c r="P362" s="230" t="str">
        <f>IFERROR(IF($E362="","",VLOOKUP($E362,'Data Mercado'!$A$7:$F$24,5,0)),"ND")</f>
      </c>
      <c r="Q362" s="226" t="str">
        <f t="shared" si="56"/>
        <v/>
      </c>
      <c r="R362" s="225" t="str">
        <f t="shared" si="57"/>
        <v/>
      </c>
      <c r="S362" s="230" t="str">
        <f>IFERROR(IF($E362="","",VLOOKUP($E362,'Data Mercado'!$A$7:$F$24,6,0)),"ND")</f>
      </c>
      <c r="T362" s="226" t="str">
        <f t="shared" si="58"/>
        <v/>
      </c>
      <c r="U362" s="225" t="str">
        <f t="shared" si="59"/>
        <v/>
      </c>
    </row>
    <row r="363" spans="1:21" s="227" customFormat="1" ht="19" customHeight="1">
      <c r="A363" s="231"/>
      <c r="B363" s="232"/>
      <c r="C363" s="183"/>
      <c r="D363" s="183"/>
      <c r="E363" s="183"/>
      <c r="F363" s="229"/>
      <c r="G363" s="230" t="str">
        <f>IFERROR(IF($E363="","",VLOOKUP($E363,'Data Mercado'!$A$7:$F$24,2,0)),"ND")</f>
      </c>
      <c r="H363" s="226" t="str">
        <f t="shared" si="50"/>
        <v/>
      </c>
      <c r="I363" s="225" t="str">
        <f t="shared" si="51"/>
        <v/>
      </c>
      <c r="J363" s="230" t="str">
        <f>IFERROR(IF($E363="","",VLOOKUP($E363,'Data Mercado'!$A$7:$F$24,3,0)),"ND")</f>
      </c>
      <c r="K363" s="226" t="str">
        <f t="shared" si="52"/>
        <v/>
      </c>
      <c r="L363" s="225" t="str">
        <f t="shared" si="53"/>
        <v/>
      </c>
      <c r="M363" s="230" t="str">
        <f>IFERROR(IF($E363="","",VLOOKUP($E363,'Data Mercado'!$A$7:$F$24,4,0)),"ND")</f>
      </c>
      <c r="N363" s="226" t="str">
        <f t="shared" si="54"/>
        <v/>
      </c>
      <c r="O363" s="225" t="str">
        <f t="shared" si="55"/>
        <v/>
      </c>
      <c r="P363" s="230" t="str">
        <f>IFERROR(IF($E363="","",VLOOKUP($E363,'Data Mercado'!$A$7:$F$24,5,0)),"ND")</f>
      </c>
      <c r="Q363" s="226" t="str">
        <f t="shared" si="56"/>
        <v/>
      </c>
      <c r="R363" s="225" t="str">
        <f t="shared" si="57"/>
        <v/>
      </c>
      <c r="S363" s="230" t="str">
        <f>IFERROR(IF($E363="","",VLOOKUP($E363,'Data Mercado'!$A$7:$F$24,6,0)),"ND")</f>
      </c>
      <c r="T363" s="226" t="str">
        <f t="shared" si="58"/>
        <v/>
      </c>
      <c r="U363" s="225" t="str">
        <f t="shared" si="59"/>
        <v/>
      </c>
    </row>
    <row r="364" spans="1:21" s="227" customFormat="1" ht="19" customHeight="1">
      <c r="A364" s="231"/>
      <c r="B364" s="232"/>
      <c r="C364" s="183"/>
      <c r="D364" s="183"/>
      <c r="E364" s="183"/>
      <c r="F364" s="229"/>
      <c r="G364" s="230" t="str">
        <f>IFERROR(IF($E364="","",VLOOKUP($E364,'Data Mercado'!$A$7:$F$24,2,0)),"ND")</f>
      </c>
      <c r="H364" s="226" t="str">
        <f t="shared" si="50"/>
        <v/>
      </c>
      <c r="I364" s="225" t="str">
        <f t="shared" si="51"/>
        <v/>
      </c>
      <c r="J364" s="230" t="str">
        <f>IFERROR(IF($E364="","",VLOOKUP($E364,'Data Mercado'!$A$7:$F$24,3,0)),"ND")</f>
      </c>
      <c r="K364" s="226" t="str">
        <f t="shared" si="52"/>
        <v/>
      </c>
      <c r="L364" s="225" t="str">
        <f t="shared" si="53"/>
        <v/>
      </c>
      <c r="M364" s="230" t="str">
        <f>IFERROR(IF($E364="","",VLOOKUP($E364,'Data Mercado'!$A$7:$F$24,4,0)),"ND")</f>
      </c>
      <c r="N364" s="226" t="str">
        <f t="shared" si="54"/>
        <v/>
      </c>
      <c r="O364" s="225" t="str">
        <f t="shared" si="55"/>
        <v/>
      </c>
      <c r="P364" s="230" t="str">
        <f>IFERROR(IF($E364="","",VLOOKUP($E364,'Data Mercado'!$A$7:$F$24,5,0)),"ND")</f>
      </c>
      <c r="Q364" s="226" t="str">
        <f t="shared" si="56"/>
        <v/>
      </c>
      <c r="R364" s="225" t="str">
        <f t="shared" si="57"/>
        <v/>
      </c>
      <c r="S364" s="230" t="str">
        <f>IFERROR(IF($E364="","",VLOOKUP($E364,'Data Mercado'!$A$7:$F$24,6,0)),"ND")</f>
      </c>
      <c r="T364" s="226" t="str">
        <f t="shared" si="58"/>
        <v/>
      </c>
      <c r="U364" s="225" t="str">
        <f t="shared" si="59"/>
        <v/>
      </c>
    </row>
    <row r="365" spans="1:21" s="227" customFormat="1" ht="19" customHeight="1">
      <c r="A365" s="231"/>
      <c r="B365" s="232"/>
      <c r="C365" s="183"/>
      <c r="D365" s="183"/>
      <c r="E365" s="183"/>
      <c r="F365" s="229"/>
      <c r="G365" s="230" t="str">
        <f>IFERROR(IF($E365="","",VLOOKUP($E365,'Data Mercado'!$A$7:$F$24,2,0)),"ND")</f>
      </c>
      <c r="H365" s="226" t="str">
        <f t="shared" si="50"/>
        <v/>
      </c>
      <c r="I365" s="225" t="str">
        <f t="shared" si="51"/>
        <v/>
      </c>
      <c r="J365" s="230" t="str">
        <f>IFERROR(IF($E365="","",VLOOKUP($E365,'Data Mercado'!$A$7:$F$24,3,0)),"ND")</f>
      </c>
      <c r="K365" s="226" t="str">
        <f t="shared" si="52"/>
        <v/>
      </c>
      <c r="L365" s="225" t="str">
        <f t="shared" si="53"/>
        <v/>
      </c>
      <c r="M365" s="230" t="str">
        <f>IFERROR(IF($E365="","",VLOOKUP($E365,'Data Mercado'!$A$7:$F$24,4,0)),"ND")</f>
      </c>
      <c r="N365" s="226" t="str">
        <f t="shared" si="54"/>
        <v/>
      </c>
      <c r="O365" s="225" t="str">
        <f t="shared" si="55"/>
        <v/>
      </c>
      <c r="P365" s="230" t="str">
        <f>IFERROR(IF($E365="","",VLOOKUP($E365,'Data Mercado'!$A$7:$F$24,5,0)),"ND")</f>
      </c>
      <c r="Q365" s="226" t="str">
        <f t="shared" si="56"/>
        <v/>
      </c>
      <c r="R365" s="225" t="str">
        <f t="shared" si="57"/>
        <v/>
      </c>
      <c r="S365" s="230" t="str">
        <f>IFERROR(IF($E365="","",VLOOKUP($E365,'Data Mercado'!$A$7:$F$24,6,0)),"ND")</f>
      </c>
      <c r="T365" s="226" t="str">
        <f t="shared" si="58"/>
        <v/>
      </c>
      <c r="U365" s="225" t="str">
        <f t="shared" si="59"/>
        <v/>
      </c>
    </row>
    <row r="366" spans="1:21" s="227" customFormat="1" ht="19" customHeight="1">
      <c r="A366" s="231"/>
      <c r="B366" s="232"/>
      <c r="C366" s="183"/>
      <c r="D366" s="183"/>
      <c r="E366" s="183"/>
      <c r="F366" s="229"/>
      <c r="G366" s="230" t="str">
        <f>IFERROR(IF($E366="","",VLOOKUP($E366,'Data Mercado'!$A$7:$F$24,2,0)),"ND")</f>
      </c>
      <c r="H366" s="226" t="str">
        <f t="shared" si="50"/>
        <v/>
      </c>
      <c r="I366" s="225" t="str">
        <f t="shared" si="51"/>
        <v/>
      </c>
      <c r="J366" s="230" t="str">
        <f>IFERROR(IF($E366="","",VLOOKUP($E366,'Data Mercado'!$A$7:$F$24,3,0)),"ND")</f>
      </c>
      <c r="K366" s="226" t="str">
        <f t="shared" si="52"/>
        <v/>
      </c>
      <c r="L366" s="225" t="str">
        <f t="shared" si="53"/>
        <v/>
      </c>
      <c r="M366" s="230" t="str">
        <f>IFERROR(IF($E366="","",VLOOKUP($E366,'Data Mercado'!$A$7:$F$24,4,0)),"ND")</f>
      </c>
      <c r="N366" s="226" t="str">
        <f t="shared" si="54"/>
        <v/>
      </c>
      <c r="O366" s="225" t="str">
        <f t="shared" si="55"/>
        <v/>
      </c>
      <c r="P366" s="230" t="str">
        <f>IFERROR(IF($E366="","",VLOOKUP($E366,'Data Mercado'!$A$7:$F$24,5,0)),"ND")</f>
      </c>
      <c r="Q366" s="226" t="str">
        <f t="shared" si="56"/>
        <v/>
      </c>
      <c r="R366" s="225" t="str">
        <f t="shared" si="57"/>
        <v/>
      </c>
      <c r="S366" s="230" t="str">
        <f>IFERROR(IF($E366="","",VLOOKUP($E366,'Data Mercado'!$A$7:$F$24,6,0)),"ND")</f>
      </c>
      <c r="T366" s="226" t="str">
        <f t="shared" si="58"/>
        <v/>
      </c>
      <c r="U366" s="225" t="str">
        <f t="shared" si="59"/>
        <v/>
      </c>
    </row>
    <row r="367" spans="1:21" s="227" customFormat="1" ht="19" customHeight="1">
      <c r="A367" s="231"/>
      <c r="B367" s="232"/>
      <c r="C367" s="183"/>
      <c r="D367" s="183"/>
      <c r="E367" s="183"/>
      <c r="F367" s="229"/>
      <c r="G367" s="230" t="str">
        <f>IFERROR(IF($E367="","",VLOOKUP($E367,'Data Mercado'!$A$7:$F$24,2,0)),"ND")</f>
      </c>
      <c r="H367" s="226" t="str">
        <f t="shared" si="50"/>
        <v/>
      </c>
      <c r="I367" s="225" t="str">
        <f t="shared" si="51"/>
        <v/>
      </c>
      <c r="J367" s="230" t="str">
        <f>IFERROR(IF($E367="","",VLOOKUP($E367,'Data Mercado'!$A$7:$F$24,3,0)),"ND")</f>
      </c>
      <c r="K367" s="226" t="str">
        <f t="shared" si="52"/>
        <v/>
      </c>
      <c r="L367" s="225" t="str">
        <f t="shared" si="53"/>
        <v/>
      </c>
      <c r="M367" s="230" t="str">
        <f>IFERROR(IF($E367="","",VLOOKUP($E367,'Data Mercado'!$A$7:$F$24,4,0)),"ND")</f>
      </c>
      <c r="N367" s="226" t="str">
        <f t="shared" si="54"/>
        <v/>
      </c>
      <c r="O367" s="225" t="str">
        <f t="shared" si="55"/>
        <v/>
      </c>
      <c r="P367" s="230" t="str">
        <f>IFERROR(IF($E367="","",VLOOKUP($E367,'Data Mercado'!$A$7:$F$24,5,0)),"ND")</f>
      </c>
      <c r="Q367" s="226" t="str">
        <f t="shared" si="56"/>
        <v/>
      </c>
      <c r="R367" s="225" t="str">
        <f t="shared" si="57"/>
        <v/>
      </c>
      <c r="S367" s="230" t="str">
        <f>IFERROR(IF($E367="","",VLOOKUP($E367,'Data Mercado'!$A$7:$F$24,6,0)),"ND")</f>
      </c>
      <c r="T367" s="226" t="str">
        <f t="shared" si="58"/>
        <v/>
      </c>
      <c r="U367" s="225" t="str">
        <f t="shared" si="59"/>
        <v/>
      </c>
    </row>
    <row r="368" spans="1:21" s="227" customFormat="1" ht="19" customHeight="1">
      <c r="A368" s="231"/>
      <c r="B368" s="232"/>
      <c r="C368" s="183"/>
      <c r="D368" s="183"/>
      <c r="E368" s="183"/>
      <c r="F368" s="229"/>
      <c r="G368" s="230" t="str">
        <f>IFERROR(IF($E368="","",VLOOKUP($E368,'Data Mercado'!$A$7:$F$24,2,0)),"ND")</f>
      </c>
      <c r="H368" s="226" t="str">
        <f t="shared" si="50"/>
        <v/>
      </c>
      <c r="I368" s="225" t="str">
        <f t="shared" si="51"/>
        <v/>
      </c>
      <c r="J368" s="230" t="str">
        <f>IFERROR(IF($E368="","",VLOOKUP($E368,'Data Mercado'!$A$7:$F$24,3,0)),"ND")</f>
      </c>
      <c r="K368" s="226" t="str">
        <f t="shared" si="52"/>
        <v/>
      </c>
      <c r="L368" s="225" t="str">
        <f t="shared" si="53"/>
        <v/>
      </c>
      <c r="M368" s="230" t="str">
        <f>IFERROR(IF($E368="","",VLOOKUP($E368,'Data Mercado'!$A$7:$F$24,4,0)),"ND")</f>
      </c>
      <c r="N368" s="226" t="str">
        <f t="shared" si="54"/>
        <v/>
      </c>
      <c r="O368" s="225" t="str">
        <f t="shared" si="55"/>
        <v/>
      </c>
      <c r="P368" s="230" t="str">
        <f>IFERROR(IF($E368="","",VLOOKUP($E368,'Data Mercado'!$A$7:$F$24,5,0)),"ND")</f>
      </c>
      <c r="Q368" s="226" t="str">
        <f t="shared" si="56"/>
        <v/>
      </c>
      <c r="R368" s="225" t="str">
        <f t="shared" si="57"/>
        <v/>
      </c>
      <c r="S368" s="230" t="str">
        <f>IFERROR(IF($E368="","",VLOOKUP($E368,'Data Mercado'!$A$7:$F$24,6,0)),"ND")</f>
      </c>
      <c r="T368" s="226" t="str">
        <f t="shared" si="58"/>
        <v/>
      </c>
      <c r="U368" s="225" t="str">
        <f t="shared" si="59"/>
        <v/>
      </c>
    </row>
    <row r="369" spans="1:21" s="227" customFormat="1" ht="19" customHeight="1">
      <c r="A369" s="231"/>
      <c r="B369" s="232"/>
      <c r="C369" s="183"/>
      <c r="D369" s="183"/>
      <c r="E369" s="183"/>
      <c r="F369" s="229"/>
      <c r="G369" s="230" t="str">
        <f>IFERROR(IF($E369="","",VLOOKUP($E369,'Data Mercado'!$A$7:$F$24,2,0)),"ND")</f>
      </c>
      <c r="H369" s="226" t="str">
        <f t="shared" si="50"/>
        <v/>
      </c>
      <c r="I369" s="225" t="str">
        <f t="shared" si="51"/>
        <v/>
      </c>
      <c r="J369" s="230" t="str">
        <f>IFERROR(IF($E369="","",VLOOKUP($E369,'Data Mercado'!$A$7:$F$24,3,0)),"ND")</f>
      </c>
      <c r="K369" s="226" t="str">
        <f t="shared" si="52"/>
        <v/>
      </c>
      <c r="L369" s="225" t="str">
        <f t="shared" si="53"/>
        <v/>
      </c>
      <c r="M369" s="230" t="str">
        <f>IFERROR(IF($E369="","",VLOOKUP($E369,'Data Mercado'!$A$7:$F$24,4,0)),"ND")</f>
      </c>
      <c r="N369" s="226" t="str">
        <f t="shared" si="54"/>
        <v/>
      </c>
      <c r="O369" s="225" t="str">
        <f t="shared" si="55"/>
        <v/>
      </c>
      <c r="P369" s="230" t="str">
        <f>IFERROR(IF($E369="","",VLOOKUP($E369,'Data Mercado'!$A$7:$F$24,5,0)),"ND")</f>
      </c>
      <c r="Q369" s="226" t="str">
        <f t="shared" si="56"/>
        <v/>
      </c>
      <c r="R369" s="225" t="str">
        <f t="shared" si="57"/>
        <v/>
      </c>
      <c r="S369" s="230" t="str">
        <f>IFERROR(IF($E369="","",VLOOKUP($E369,'Data Mercado'!$A$7:$F$24,6,0)),"ND")</f>
      </c>
      <c r="T369" s="226" t="str">
        <f t="shared" si="58"/>
        <v/>
      </c>
      <c r="U369" s="225" t="str">
        <f t="shared" si="59"/>
        <v/>
      </c>
    </row>
    <row r="370" spans="1:21" s="227" customFormat="1" ht="19" customHeight="1">
      <c r="A370" s="231"/>
      <c r="B370" s="232"/>
      <c r="C370" s="183"/>
      <c r="D370" s="183"/>
      <c r="E370" s="183"/>
      <c r="F370" s="229"/>
      <c r="G370" s="230" t="str">
        <f>IFERROR(IF($E370="","",VLOOKUP($E370,'Data Mercado'!$A$7:$F$24,2,0)),"ND")</f>
      </c>
      <c r="H370" s="226" t="str">
        <f t="shared" si="50"/>
        <v/>
      </c>
      <c r="I370" s="225" t="str">
        <f t="shared" si="51"/>
        <v/>
      </c>
      <c r="J370" s="230" t="str">
        <f>IFERROR(IF($E370="","",VLOOKUP($E370,'Data Mercado'!$A$7:$F$24,3,0)),"ND")</f>
      </c>
      <c r="K370" s="226" t="str">
        <f t="shared" si="52"/>
        <v/>
      </c>
      <c r="L370" s="225" t="str">
        <f t="shared" si="53"/>
        <v/>
      </c>
      <c r="M370" s="230" t="str">
        <f>IFERROR(IF($E370="","",VLOOKUP($E370,'Data Mercado'!$A$7:$F$24,4,0)),"ND")</f>
      </c>
      <c r="N370" s="226" t="str">
        <f t="shared" si="54"/>
        <v/>
      </c>
      <c r="O370" s="225" t="str">
        <f t="shared" si="55"/>
        <v/>
      </c>
      <c r="P370" s="230" t="str">
        <f>IFERROR(IF($E370="","",VLOOKUP($E370,'Data Mercado'!$A$7:$F$24,5,0)),"ND")</f>
      </c>
      <c r="Q370" s="226" t="str">
        <f t="shared" si="56"/>
        <v/>
      </c>
      <c r="R370" s="225" t="str">
        <f t="shared" si="57"/>
        <v/>
      </c>
      <c r="S370" s="230" t="str">
        <f>IFERROR(IF($E370="","",VLOOKUP($E370,'Data Mercado'!$A$7:$F$24,6,0)),"ND")</f>
      </c>
      <c r="T370" s="226" t="str">
        <f t="shared" si="58"/>
        <v/>
      </c>
      <c r="U370" s="225" t="str">
        <f t="shared" si="59"/>
        <v/>
      </c>
    </row>
    <row r="371" spans="1:21" s="227" customFormat="1" ht="19" customHeight="1">
      <c r="A371" s="231"/>
      <c r="B371" s="232"/>
      <c r="C371" s="183"/>
      <c r="D371" s="183"/>
      <c r="E371" s="183"/>
      <c r="F371" s="229"/>
      <c r="G371" s="230" t="str">
        <f>IFERROR(IF($E371="","",VLOOKUP($E371,'Data Mercado'!$A$7:$F$24,2,0)),"ND")</f>
      </c>
      <c r="H371" s="226" t="str">
        <f t="shared" si="50"/>
        <v/>
      </c>
      <c r="I371" s="225" t="str">
        <f t="shared" si="51"/>
        <v/>
      </c>
      <c r="J371" s="230" t="str">
        <f>IFERROR(IF($E371="","",VLOOKUP($E371,'Data Mercado'!$A$7:$F$24,3,0)),"ND")</f>
      </c>
      <c r="K371" s="226" t="str">
        <f t="shared" si="52"/>
        <v/>
      </c>
      <c r="L371" s="225" t="str">
        <f t="shared" si="53"/>
        <v/>
      </c>
      <c r="M371" s="230" t="str">
        <f>IFERROR(IF($E371="","",VLOOKUP($E371,'Data Mercado'!$A$7:$F$24,4,0)),"ND")</f>
      </c>
      <c r="N371" s="226" t="str">
        <f t="shared" si="54"/>
        <v/>
      </c>
      <c r="O371" s="225" t="str">
        <f t="shared" si="55"/>
        <v/>
      </c>
      <c r="P371" s="230" t="str">
        <f>IFERROR(IF($E371="","",VLOOKUP($E371,'Data Mercado'!$A$7:$F$24,5,0)),"ND")</f>
      </c>
      <c r="Q371" s="226" t="str">
        <f t="shared" si="56"/>
        <v/>
      </c>
      <c r="R371" s="225" t="str">
        <f t="shared" si="57"/>
        <v/>
      </c>
      <c r="S371" s="230" t="str">
        <f>IFERROR(IF($E371="","",VLOOKUP($E371,'Data Mercado'!$A$7:$F$24,6,0)),"ND")</f>
      </c>
      <c r="T371" s="226" t="str">
        <f t="shared" si="58"/>
        <v/>
      </c>
      <c r="U371" s="225" t="str">
        <f t="shared" si="59"/>
        <v/>
      </c>
    </row>
    <row r="372" spans="1:21" s="227" customFormat="1" ht="19" customHeight="1">
      <c r="A372" s="231"/>
      <c r="B372" s="232"/>
      <c r="C372" s="183"/>
      <c r="D372" s="183"/>
      <c r="E372" s="183"/>
      <c r="F372" s="229"/>
      <c r="G372" s="230" t="str">
        <f>IFERROR(IF($E372="","",VLOOKUP($E372,'Data Mercado'!$A$7:$F$24,2,0)),"ND")</f>
      </c>
      <c r="H372" s="226" t="str">
        <f t="shared" si="50"/>
        <v/>
      </c>
      <c r="I372" s="225" t="str">
        <f t="shared" si="51"/>
        <v/>
      </c>
      <c r="J372" s="230" t="str">
        <f>IFERROR(IF($E372="","",VLOOKUP($E372,'Data Mercado'!$A$7:$F$24,3,0)),"ND")</f>
      </c>
      <c r="K372" s="226" t="str">
        <f t="shared" si="52"/>
        <v/>
      </c>
      <c r="L372" s="225" t="str">
        <f t="shared" si="53"/>
        <v/>
      </c>
      <c r="M372" s="230" t="str">
        <f>IFERROR(IF($E372="","",VLOOKUP($E372,'Data Mercado'!$A$7:$F$24,4,0)),"ND")</f>
      </c>
      <c r="N372" s="226" t="str">
        <f t="shared" si="54"/>
        <v/>
      </c>
      <c r="O372" s="225" t="str">
        <f t="shared" si="55"/>
        <v/>
      </c>
      <c r="P372" s="230" t="str">
        <f>IFERROR(IF($E372="","",VLOOKUP($E372,'Data Mercado'!$A$7:$F$24,5,0)),"ND")</f>
      </c>
      <c r="Q372" s="226" t="str">
        <f t="shared" si="56"/>
        <v/>
      </c>
      <c r="R372" s="225" t="str">
        <f t="shared" si="57"/>
        <v/>
      </c>
      <c r="S372" s="230" t="str">
        <f>IFERROR(IF($E372="","",VLOOKUP($E372,'Data Mercado'!$A$7:$F$24,6,0)),"ND")</f>
      </c>
      <c r="T372" s="226" t="str">
        <f t="shared" si="58"/>
        <v/>
      </c>
      <c r="U372" s="225" t="str">
        <f t="shared" si="59"/>
        <v/>
      </c>
    </row>
    <row r="373" spans="1:21" s="227" customFormat="1" ht="19" customHeight="1">
      <c r="A373" s="231"/>
      <c r="B373" s="232"/>
      <c r="C373" s="183"/>
      <c r="D373" s="183"/>
      <c r="E373" s="183"/>
      <c r="F373" s="229"/>
      <c r="G373" s="230" t="str">
        <f>IFERROR(IF($E373="","",VLOOKUP($E373,'Data Mercado'!$A$7:$F$24,2,0)),"ND")</f>
      </c>
      <c r="H373" s="226" t="str">
        <f t="shared" si="50"/>
        <v/>
      </c>
      <c r="I373" s="225" t="str">
        <f t="shared" si="51"/>
        <v/>
      </c>
      <c r="J373" s="230" t="str">
        <f>IFERROR(IF($E373="","",VLOOKUP($E373,'Data Mercado'!$A$7:$F$24,3,0)),"ND")</f>
      </c>
      <c r="K373" s="226" t="str">
        <f t="shared" si="52"/>
        <v/>
      </c>
      <c r="L373" s="225" t="str">
        <f t="shared" si="53"/>
        <v/>
      </c>
      <c r="M373" s="230" t="str">
        <f>IFERROR(IF($E373="","",VLOOKUP($E373,'Data Mercado'!$A$7:$F$24,4,0)),"ND")</f>
      </c>
      <c r="N373" s="226" t="str">
        <f t="shared" si="54"/>
        <v/>
      </c>
      <c r="O373" s="225" t="str">
        <f t="shared" si="55"/>
        <v/>
      </c>
      <c r="P373" s="230" t="str">
        <f>IFERROR(IF($E373="","",VLOOKUP($E373,'Data Mercado'!$A$7:$F$24,5,0)),"ND")</f>
      </c>
      <c r="Q373" s="226" t="str">
        <f t="shared" si="56"/>
        <v/>
      </c>
      <c r="R373" s="225" t="str">
        <f t="shared" si="57"/>
        <v/>
      </c>
      <c r="S373" s="230" t="str">
        <f>IFERROR(IF($E373="","",VLOOKUP($E373,'Data Mercado'!$A$7:$F$24,6,0)),"ND")</f>
      </c>
      <c r="T373" s="226" t="str">
        <f t="shared" si="58"/>
        <v/>
      </c>
      <c r="U373" s="225" t="str">
        <f t="shared" si="59"/>
        <v/>
      </c>
    </row>
    <row r="374" spans="1:21" s="227" customFormat="1" ht="19" customHeight="1">
      <c r="A374" s="231"/>
      <c r="B374" s="232"/>
      <c r="C374" s="183"/>
      <c r="D374" s="183"/>
      <c r="E374" s="183"/>
      <c r="F374" s="229"/>
      <c r="G374" s="230" t="str">
        <f>IFERROR(IF($E374="","",VLOOKUP($E374,'Data Mercado'!$A$7:$F$24,2,0)),"ND")</f>
      </c>
      <c r="H374" s="226" t="str">
        <f t="shared" si="50"/>
        <v/>
      </c>
      <c r="I374" s="225" t="str">
        <f t="shared" si="51"/>
        <v/>
      </c>
      <c r="J374" s="230" t="str">
        <f>IFERROR(IF($E374="","",VLOOKUP($E374,'Data Mercado'!$A$7:$F$24,3,0)),"ND")</f>
      </c>
      <c r="K374" s="226" t="str">
        <f t="shared" si="52"/>
        <v/>
      </c>
      <c r="L374" s="225" t="str">
        <f t="shared" si="53"/>
        <v/>
      </c>
      <c r="M374" s="230" t="str">
        <f>IFERROR(IF($E374="","",VLOOKUP($E374,'Data Mercado'!$A$7:$F$24,4,0)),"ND")</f>
      </c>
      <c r="N374" s="226" t="str">
        <f t="shared" si="54"/>
        <v/>
      </c>
      <c r="O374" s="225" t="str">
        <f t="shared" si="55"/>
        <v/>
      </c>
      <c r="P374" s="230" t="str">
        <f>IFERROR(IF($E374="","",VLOOKUP($E374,'Data Mercado'!$A$7:$F$24,5,0)),"ND")</f>
      </c>
      <c r="Q374" s="226" t="str">
        <f t="shared" si="56"/>
        <v/>
      </c>
      <c r="R374" s="225" t="str">
        <f t="shared" si="57"/>
        <v/>
      </c>
      <c r="S374" s="230" t="str">
        <f>IFERROR(IF($E374="","",VLOOKUP($E374,'Data Mercado'!$A$7:$F$24,6,0)),"ND")</f>
      </c>
      <c r="T374" s="226" t="str">
        <f t="shared" si="58"/>
        <v/>
      </c>
      <c r="U374" s="225" t="str">
        <f t="shared" si="59"/>
        <v/>
      </c>
    </row>
    <row r="375" spans="1:21" s="227" customFormat="1" ht="19" customHeight="1">
      <c r="A375" s="231"/>
      <c r="B375" s="232"/>
      <c r="C375" s="183"/>
      <c r="D375" s="183"/>
      <c r="E375" s="183"/>
      <c r="F375" s="229"/>
      <c r="G375" s="230" t="str">
        <f>IFERROR(IF($E375="","",VLOOKUP($E375,'Data Mercado'!$A$7:$F$24,2,0)),"ND")</f>
      </c>
      <c r="H375" s="226" t="str">
        <f t="shared" si="50"/>
        <v/>
      </c>
      <c r="I375" s="225" t="str">
        <f t="shared" si="51"/>
        <v/>
      </c>
      <c r="J375" s="230" t="str">
        <f>IFERROR(IF($E375="","",VLOOKUP($E375,'Data Mercado'!$A$7:$F$24,3,0)),"ND")</f>
      </c>
      <c r="K375" s="226" t="str">
        <f t="shared" si="52"/>
        <v/>
      </c>
      <c r="L375" s="225" t="str">
        <f t="shared" si="53"/>
        <v/>
      </c>
      <c r="M375" s="230" t="str">
        <f>IFERROR(IF($E375="","",VLOOKUP($E375,'Data Mercado'!$A$7:$F$24,4,0)),"ND")</f>
      </c>
      <c r="N375" s="226" t="str">
        <f t="shared" si="54"/>
        <v/>
      </c>
      <c r="O375" s="225" t="str">
        <f t="shared" si="55"/>
        <v/>
      </c>
      <c r="P375" s="230" t="str">
        <f>IFERROR(IF($E375="","",VLOOKUP($E375,'Data Mercado'!$A$7:$F$24,5,0)),"ND")</f>
      </c>
      <c r="Q375" s="226" t="str">
        <f t="shared" si="56"/>
        <v/>
      </c>
      <c r="R375" s="225" t="str">
        <f t="shared" si="57"/>
        <v/>
      </c>
      <c r="S375" s="230" t="str">
        <f>IFERROR(IF($E375="","",VLOOKUP($E375,'Data Mercado'!$A$7:$F$24,6,0)),"ND")</f>
      </c>
      <c r="T375" s="226" t="str">
        <f t="shared" si="58"/>
        <v/>
      </c>
      <c r="U375" s="225" t="str">
        <f t="shared" si="59"/>
        <v/>
      </c>
    </row>
    <row r="376" spans="1:21" s="227" customFormat="1" ht="19" customHeight="1">
      <c r="A376" s="231"/>
      <c r="B376" s="232"/>
      <c r="C376" s="183"/>
      <c r="D376" s="183"/>
      <c r="E376" s="183"/>
      <c r="F376" s="229"/>
      <c r="G376" s="230" t="str">
        <f>IFERROR(IF($E376="","",VLOOKUP($E376,'Data Mercado'!$A$7:$F$24,2,0)),"ND")</f>
      </c>
      <c r="H376" s="226" t="str">
        <f t="shared" si="50"/>
        <v/>
      </c>
      <c r="I376" s="225" t="str">
        <f t="shared" si="51"/>
        <v/>
      </c>
      <c r="J376" s="230" t="str">
        <f>IFERROR(IF($E376="","",VLOOKUP($E376,'Data Mercado'!$A$7:$F$24,3,0)),"ND")</f>
      </c>
      <c r="K376" s="226" t="str">
        <f t="shared" si="52"/>
        <v/>
      </c>
      <c r="L376" s="225" t="str">
        <f t="shared" si="53"/>
        <v/>
      </c>
      <c r="M376" s="230" t="str">
        <f>IFERROR(IF($E376="","",VLOOKUP($E376,'Data Mercado'!$A$7:$F$24,4,0)),"ND")</f>
      </c>
      <c r="N376" s="226" t="str">
        <f t="shared" si="54"/>
        <v/>
      </c>
      <c r="O376" s="225" t="str">
        <f t="shared" si="55"/>
        <v/>
      </c>
      <c r="P376" s="230" t="str">
        <f>IFERROR(IF($E376="","",VLOOKUP($E376,'Data Mercado'!$A$7:$F$24,5,0)),"ND")</f>
      </c>
      <c r="Q376" s="226" t="str">
        <f t="shared" si="56"/>
        <v/>
      </c>
      <c r="R376" s="225" t="str">
        <f t="shared" si="57"/>
        <v/>
      </c>
      <c r="S376" s="230" t="str">
        <f>IFERROR(IF($E376="","",VLOOKUP($E376,'Data Mercado'!$A$7:$F$24,6,0)),"ND")</f>
      </c>
      <c r="T376" s="226" t="str">
        <f t="shared" si="58"/>
        <v/>
      </c>
      <c r="U376" s="225" t="str">
        <f t="shared" si="59"/>
        <v/>
      </c>
    </row>
    <row r="377" spans="1:21" s="227" customFormat="1" ht="19" customHeight="1">
      <c r="A377" s="231"/>
      <c r="B377" s="232"/>
      <c r="C377" s="183"/>
      <c r="D377" s="183"/>
      <c r="E377" s="183"/>
      <c r="F377" s="229"/>
      <c r="G377" s="230" t="str">
        <f>IFERROR(IF($E377="","",VLOOKUP($E377,'Data Mercado'!$A$7:$F$24,2,0)),"ND")</f>
      </c>
      <c r="H377" s="226" t="str">
        <f t="shared" si="50"/>
        <v/>
      </c>
      <c r="I377" s="225" t="str">
        <f t="shared" si="51"/>
        <v/>
      </c>
      <c r="J377" s="230" t="str">
        <f>IFERROR(IF($E377="","",VLOOKUP($E377,'Data Mercado'!$A$7:$F$24,3,0)),"ND")</f>
      </c>
      <c r="K377" s="226" t="str">
        <f t="shared" si="52"/>
        <v/>
      </c>
      <c r="L377" s="225" t="str">
        <f t="shared" si="53"/>
        <v/>
      </c>
      <c r="M377" s="230" t="str">
        <f>IFERROR(IF($E377="","",VLOOKUP($E377,'Data Mercado'!$A$7:$F$24,4,0)),"ND")</f>
      </c>
      <c r="N377" s="226" t="str">
        <f t="shared" si="54"/>
        <v/>
      </c>
      <c r="O377" s="225" t="str">
        <f t="shared" si="55"/>
        <v/>
      </c>
      <c r="P377" s="230" t="str">
        <f>IFERROR(IF($E377="","",VLOOKUP($E377,'Data Mercado'!$A$7:$F$24,5,0)),"ND")</f>
      </c>
      <c r="Q377" s="226" t="str">
        <f t="shared" si="56"/>
        <v/>
      </c>
      <c r="R377" s="225" t="str">
        <f t="shared" si="57"/>
        <v/>
      </c>
      <c r="S377" s="230" t="str">
        <f>IFERROR(IF($E377="","",VLOOKUP($E377,'Data Mercado'!$A$7:$F$24,6,0)),"ND")</f>
      </c>
      <c r="T377" s="226" t="str">
        <f t="shared" si="58"/>
        <v/>
      </c>
      <c r="U377" s="225" t="str">
        <f t="shared" si="59"/>
        <v/>
      </c>
    </row>
    <row r="378" spans="1:21" s="227" customFormat="1" ht="19" customHeight="1">
      <c r="A378" s="231"/>
      <c r="B378" s="232"/>
      <c r="C378" s="183"/>
      <c r="D378" s="183"/>
      <c r="E378" s="183"/>
      <c r="F378" s="229"/>
      <c r="G378" s="230" t="str">
        <f>IFERROR(IF($E378="","",VLOOKUP($E378,'Data Mercado'!$A$7:$F$24,2,0)),"ND")</f>
      </c>
      <c r="H378" s="226" t="str">
        <f t="shared" si="50"/>
        <v/>
      </c>
      <c r="I378" s="225" t="str">
        <f t="shared" si="51"/>
        <v/>
      </c>
      <c r="J378" s="230" t="str">
        <f>IFERROR(IF($E378="","",VLOOKUP($E378,'Data Mercado'!$A$7:$F$24,3,0)),"ND")</f>
      </c>
      <c r="K378" s="226" t="str">
        <f t="shared" si="52"/>
        <v/>
      </c>
      <c r="L378" s="225" t="str">
        <f t="shared" si="53"/>
        <v/>
      </c>
      <c r="M378" s="230" t="str">
        <f>IFERROR(IF($E378="","",VLOOKUP($E378,'Data Mercado'!$A$7:$F$24,4,0)),"ND")</f>
      </c>
      <c r="N378" s="226" t="str">
        <f t="shared" si="54"/>
        <v/>
      </c>
      <c r="O378" s="225" t="str">
        <f t="shared" si="55"/>
        <v/>
      </c>
      <c r="P378" s="230" t="str">
        <f>IFERROR(IF($E378="","",VLOOKUP($E378,'Data Mercado'!$A$7:$F$24,5,0)),"ND")</f>
      </c>
      <c r="Q378" s="226" t="str">
        <f t="shared" si="56"/>
        <v/>
      </c>
      <c r="R378" s="225" t="str">
        <f t="shared" si="57"/>
        <v/>
      </c>
      <c r="S378" s="230" t="str">
        <f>IFERROR(IF($E378="","",VLOOKUP($E378,'Data Mercado'!$A$7:$F$24,6,0)),"ND")</f>
      </c>
      <c r="T378" s="226" t="str">
        <f t="shared" si="58"/>
        <v/>
      </c>
      <c r="U378" s="225" t="str">
        <f t="shared" si="59"/>
        <v/>
      </c>
    </row>
    <row r="379" spans="1:21" s="227" customFormat="1" ht="19" customHeight="1">
      <c r="A379" s="231"/>
      <c r="B379" s="232"/>
      <c r="C379" s="183"/>
      <c r="D379" s="183"/>
      <c r="E379" s="183"/>
      <c r="F379" s="229"/>
      <c r="G379" s="230" t="str">
        <f>IFERROR(IF($E379="","",VLOOKUP($E379,'Data Mercado'!$A$7:$F$24,2,0)),"ND")</f>
      </c>
      <c r="H379" s="226" t="str">
        <f t="shared" si="50"/>
        <v/>
      </c>
      <c r="I379" s="225" t="str">
        <f t="shared" si="51"/>
        <v/>
      </c>
      <c r="J379" s="230" t="str">
        <f>IFERROR(IF($E379="","",VLOOKUP($E379,'Data Mercado'!$A$7:$F$24,3,0)),"ND")</f>
      </c>
      <c r="K379" s="226" t="str">
        <f t="shared" si="52"/>
        <v/>
      </c>
      <c r="L379" s="225" t="str">
        <f t="shared" si="53"/>
        <v/>
      </c>
      <c r="M379" s="230" t="str">
        <f>IFERROR(IF($E379="","",VLOOKUP($E379,'Data Mercado'!$A$7:$F$24,4,0)),"ND")</f>
      </c>
      <c r="N379" s="226" t="str">
        <f t="shared" si="54"/>
        <v/>
      </c>
      <c r="O379" s="225" t="str">
        <f t="shared" si="55"/>
        <v/>
      </c>
      <c r="P379" s="230" t="str">
        <f>IFERROR(IF($E379="","",VLOOKUP($E379,'Data Mercado'!$A$7:$F$24,5,0)),"ND")</f>
      </c>
      <c r="Q379" s="226" t="str">
        <f t="shared" si="56"/>
        <v/>
      </c>
      <c r="R379" s="225" t="str">
        <f t="shared" si="57"/>
        <v/>
      </c>
      <c r="S379" s="230" t="str">
        <f>IFERROR(IF($E379="","",VLOOKUP($E379,'Data Mercado'!$A$7:$F$24,6,0)),"ND")</f>
      </c>
      <c r="T379" s="226" t="str">
        <f t="shared" si="58"/>
        <v/>
      </c>
      <c r="U379" s="225" t="str">
        <f t="shared" si="59"/>
        <v/>
      </c>
    </row>
    <row r="380" spans="1:21" s="227" customFormat="1" ht="19" customHeight="1">
      <c r="A380" s="231"/>
      <c r="B380" s="232"/>
      <c r="C380" s="183"/>
      <c r="D380" s="183"/>
      <c r="E380" s="183"/>
      <c r="F380" s="229"/>
      <c r="G380" s="230" t="str">
        <f>IFERROR(IF($E380="","",VLOOKUP($E380,'Data Mercado'!$A$7:$F$24,2,0)),"ND")</f>
      </c>
      <c r="H380" s="226" t="str">
        <f t="shared" si="50"/>
        <v/>
      </c>
      <c r="I380" s="225" t="str">
        <f t="shared" si="51"/>
        <v/>
      </c>
      <c r="J380" s="230" t="str">
        <f>IFERROR(IF($E380="","",VLOOKUP($E380,'Data Mercado'!$A$7:$F$24,3,0)),"ND")</f>
      </c>
      <c r="K380" s="226" t="str">
        <f t="shared" si="52"/>
        <v/>
      </c>
      <c r="L380" s="225" t="str">
        <f t="shared" si="53"/>
        <v/>
      </c>
      <c r="M380" s="230" t="str">
        <f>IFERROR(IF($E380="","",VLOOKUP($E380,'Data Mercado'!$A$7:$F$24,4,0)),"ND")</f>
      </c>
      <c r="N380" s="226" t="str">
        <f t="shared" si="54"/>
        <v/>
      </c>
      <c r="O380" s="225" t="str">
        <f t="shared" si="55"/>
        <v/>
      </c>
      <c r="P380" s="230" t="str">
        <f>IFERROR(IF($E380="","",VLOOKUP($E380,'Data Mercado'!$A$7:$F$24,5,0)),"ND")</f>
      </c>
      <c r="Q380" s="226" t="str">
        <f t="shared" si="56"/>
        <v/>
      </c>
      <c r="R380" s="225" t="str">
        <f t="shared" si="57"/>
        <v/>
      </c>
      <c r="S380" s="230" t="str">
        <f>IFERROR(IF($E380="","",VLOOKUP($E380,'Data Mercado'!$A$7:$F$24,6,0)),"ND")</f>
      </c>
      <c r="T380" s="226" t="str">
        <f t="shared" si="58"/>
        <v/>
      </c>
      <c r="U380" s="225" t="str">
        <f t="shared" si="59"/>
        <v/>
      </c>
    </row>
    <row r="381" spans="1:21" s="227" customFormat="1" ht="19" customHeight="1">
      <c r="A381" s="231"/>
      <c r="B381" s="232"/>
      <c r="C381" s="183"/>
      <c r="D381" s="183"/>
      <c r="E381" s="183"/>
      <c r="F381" s="229"/>
      <c r="G381" s="230" t="str">
        <f>IFERROR(IF($E381="","",VLOOKUP($E381,'Data Mercado'!$A$7:$F$24,2,0)),"ND")</f>
      </c>
      <c r="H381" s="226" t="str">
        <f t="shared" si="50"/>
        <v/>
      </c>
      <c r="I381" s="225" t="str">
        <f t="shared" si="51"/>
        <v/>
      </c>
      <c r="J381" s="230" t="str">
        <f>IFERROR(IF($E381="","",VLOOKUP($E381,'Data Mercado'!$A$7:$F$24,3,0)),"ND")</f>
      </c>
      <c r="K381" s="226" t="str">
        <f t="shared" si="52"/>
        <v/>
      </c>
      <c r="L381" s="225" t="str">
        <f t="shared" si="53"/>
        <v/>
      </c>
      <c r="M381" s="230" t="str">
        <f>IFERROR(IF($E381="","",VLOOKUP($E381,'Data Mercado'!$A$7:$F$24,4,0)),"ND")</f>
      </c>
      <c r="N381" s="226" t="str">
        <f t="shared" si="54"/>
        <v/>
      </c>
      <c r="O381" s="225" t="str">
        <f t="shared" si="55"/>
        <v/>
      </c>
      <c r="P381" s="230" t="str">
        <f>IFERROR(IF($E381="","",VLOOKUP($E381,'Data Mercado'!$A$7:$F$24,5,0)),"ND")</f>
      </c>
      <c r="Q381" s="226" t="str">
        <f t="shared" si="56"/>
        <v/>
      </c>
      <c r="R381" s="225" t="str">
        <f t="shared" si="57"/>
        <v/>
      </c>
      <c r="S381" s="230" t="str">
        <f>IFERROR(IF($E381="","",VLOOKUP($E381,'Data Mercado'!$A$7:$F$24,6,0)),"ND")</f>
      </c>
      <c r="T381" s="226" t="str">
        <f t="shared" si="58"/>
        <v/>
      </c>
      <c r="U381" s="225" t="str">
        <f t="shared" si="59"/>
        <v/>
      </c>
    </row>
    <row r="382" spans="1:21" s="227" customFormat="1" ht="19" customHeight="1">
      <c r="A382" s="231"/>
      <c r="B382" s="232"/>
      <c r="C382" s="183"/>
      <c r="D382" s="183"/>
      <c r="E382" s="183"/>
      <c r="F382" s="229"/>
      <c r="G382" s="230" t="str">
        <f>IFERROR(IF($E382="","",VLOOKUP($E382,'Data Mercado'!$A$7:$F$24,2,0)),"ND")</f>
      </c>
      <c r="H382" s="226" t="str">
        <f t="shared" si="50"/>
        <v/>
      </c>
      <c r="I382" s="225" t="str">
        <f t="shared" si="51"/>
        <v/>
      </c>
      <c r="J382" s="230" t="str">
        <f>IFERROR(IF($E382="","",VLOOKUP($E382,'Data Mercado'!$A$7:$F$24,3,0)),"ND")</f>
      </c>
      <c r="K382" s="226" t="str">
        <f t="shared" si="52"/>
        <v/>
      </c>
      <c r="L382" s="225" t="str">
        <f t="shared" si="53"/>
        <v/>
      </c>
      <c r="M382" s="230" t="str">
        <f>IFERROR(IF($E382="","",VLOOKUP($E382,'Data Mercado'!$A$7:$F$24,4,0)),"ND")</f>
      </c>
      <c r="N382" s="226" t="str">
        <f t="shared" si="54"/>
        <v/>
      </c>
      <c r="O382" s="225" t="str">
        <f t="shared" si="55"/>
        <v/>
      </c>
      <c r="P382" s="230" t="str">
        <f>IFERROR(IF($E382="","",VLOOKUP($E382,'Data Mercado'!$A$7:$F$24,5,0)),"ND")</f>
      </c>
      <c r="Q382" s="226" t="str">
        <f t="shared" si="56"/>
        <v/>
      </c>
      <c r="R382" s="225" t="str">
        <f t="shared" si="57"/>
        <v/>
      </c>
      <c r="S382" s="230" t="str">
        <f>IFERROR(IF($E382="","",VLOOKUP($E382,'Data Mercado'!$A$7:$F$24,6,0)),"ND")</f>
      </c>
      <c r="T382" s="226" t="str">
        <f t="shared" si="58"/>
        <v/>
      </c>
      <c r="U382" s="225" t="str">
        <f t="shared" si="59"/>
        <v/>
      </c>
    </row>
    <row r="383" spans="1:21" s="227" customFormat="1" ht="19" customHeight="1">
      <c r="A383" s="231"/>
      <c r="B383" s="232"/>
      <c r="C383" s="183"/>
      <c r="D383" s="183"/>
      <c r="E383" s="183"/>
      <c r="F383" s="229"/>
      <c r="G383" s="230" t="str">
        <f>IFERROR(IF($E383="","",VLOOKUP($E383,'Data Mercado'!$A$7:$F$24,2,0)),"ND")</f>
      </c>
      <c r="H383" s="226" t="str">
        <f t="shared" si="50"/>
        <v/>
      </c>
      <c r="I383" s="225" t="str">
        <f t="shared" si="51"/>
        <v/>
      </c>
      <c r="J383" s="230" t="str">
        <f>IFERROR(IF($E383="","",VLOOKUP($E383,'Data Mercado'!$A$7:$F$24,3,0)),"ND")</f>
      </c>
      <c r="K383" s="226" t="str">
        <f t="shared" si="52"/>
        <v/>
      </c>
      <c r="L383" s="225" t="str">
        <f t="shared" si="53"/>
        <v/>
      </c>
      <c r="M383" s="230" t="str">
        <f>IFERROR(IF($E383="","",VLOOKUP($E383,'Data Mercado'!$A$7:$F$24,4,0)),"ND")</f>
      </c>
      <c r="N383" s="226" t="str">
        <f t="shared" si="54"/>
        <v/>
      </c>
      <c r="O383" s="225" t="str">
        <f t="shared" si="55"/>
        <v/>
      </c>
      <c r="P383" s="230" t="str">
        <f>IFERROR(IF($E383="","",VLOOKUP($E383,'Data Mercado'!$A$7:$F$24,5,0)),"ND")</f>
      </c>
      <c r="Q383" s="226" t="str">
        <f t="shared" si="56"/>
        <v/>
      </c>
      <c r="R383" s="225" t="str">
        <f t="shared" si="57"/>
        <v/>
      </c>
      <c r="S383" s="230" t="str">
        <f>IFERROR(IF($E383="","",VLOOKUP($E383,'Data Mercado'!$A$7:$F$24,6,0)),"ND")</f>
      </c>
      <c r="T383" s="226" t="str">
        <f t="shared" si="58"/>
        <v/>
      </c>
      <c r="U383" s="225" t="str">
        <f t="shared" si="59"/>
        <v/>
      </c>
    </row>
    <row r="384" spans="1:21" s="227" customFormat="1" ht="19" customHeight="1">
      <c r="A384" s="231"/>
      <c r="B384" s="232"/>
      <c r="C384" s="183"/>
      <c r="D384" s="183"/>
      <c r="E384" s="183"/>
      <c r="F384" s="229"/>
      <c r="G384" s="230" t="str">
        <f>IFERROR(IF($E384="","",VLOOKUP($E384,'Data Mercado'!$A$7:$F$24,2,0)),"ND")</f>
      </c>
      <c r="H384" s="226" t="str">
        <f t="shared" si="50"/>
        <v/>
      </c>
      <c r="I384" s="225" t="str">
        <f t="shared" si="51"/>
        <v/>
      </c>
      <c r="J384" s="230" t="str">
        <f>IFERROR(IF($E384="","",VLOOKUP($E384,'Data Mercado'!$A$7:$F$24,3,0)),"ND")</f>
      </c>
      <c r="K384" s="226" t="str">
        <f t="shared" si="52"/>
        <v/>
      </c>
      <c r="L384" s="225" t="str">
        <f t="shared" si="53"/>
        <v/>
      </c>
      <c r="M384" s="230" t="str">
        <f>IFERROR(IF($E384="","",VLOOKUP($E384,'Data Mercado'!$A$7:$F$24,4,0)),"ND")</f>
      </c>
      <c r="N384" s="226" t="str">
        <f t="shared" si="54"/>
        <v/>
      </c>
      <c r="O384" s="225" t="str">
        <f t="shared" si="55"/>
        <v/>
      </c>
      <c r="P384" s="230" t="str">
        <f>IFERROR(IF($E384="","",VLOOKUP($E384,'Data Mercado'!$A$7:$F$24,5,0)),"ND")</f>
      </c>
      <c r="Q384" s="226" t="str">
        <f t="shared" si="56"/>
        <v/>
      </c>
      <c r="R384" s="225" t="str">
        <f t="shared" si="57"/>
        <v/>
      </c>
      <c r="S384" s="230" t="str">
        <f>IFERROR(IF($E384="","",VLOOKUP($E384,'Data Mercado'!$A$7:$F$24,6,0)),"ND")</f>
      </c>
      <c r="T384" s="226" t="str">
        <f t="shared" si="58"/>
        <v/>
      </c>
      <c r="U384" s="225" t="str">
        <f t="shared" si="59"/>
        <v/>
      </c>
    </row>
    <row r="385" spans="1:21" s="227" customFormat="1" ht="19" customHeight="1">
      <c r="A385" s="231"/>
      <c r="B385" s="232"/>
      <c r="C385" s="183"/>
      <c r="D385" s="183"/>
      <c r="E385" s="183"/>
      <c r="F385" s="229"/>
      <c r="G385" s="230" t="str">
        <f>IFERROR(IF($E385="","",VLOOKUP($E385,'Data Mercado'!$A$7:$F$24,2,0)),"ND")</f>
      </c>
      <c r="H385" s="226" t="str">
        <f t="shared" si="50"/>
        <v/>
      </c>
      <c r="I385" s="225" t="str">
        <f t="shared" si="51"/>
        <v/>
      </c>
      <c r="J385" s="230" t="str">
        <f>IFERROR(IF($E385="","",VLOOKUP($E385,'Data Mercado'!$A$7:$F$24,3,0)),"ND")</f>
      </c>
      <c r="K385" s="226" t="str">
        <f t="shared" si="52"/>
        <v/>
      </c>
      <c r="L385" s="225" t="str">
        <f t="shared" si="53"/>
        <v/>
      </c>
      <c r="M385" s="230" t="str">
        <f>IFERROR(IF($E385="","",VLOOKUP($E385,'Data Mercado'!$A$7:$F$24,4,0)),"ND")</f>
      </c>
      <c r="N385" s="226" t="str">
        <f t="shared" si="54"/>
        <v/>
      </c>
      <c r="O385" s="225" t="str">
        <f t="shared" si="55"/>
        <v/>
      </c>
      <c r="P385" s="230" t="str">
        <f>IFERROR(IF($E385="","",VLOOKUP($E385,'Data Mercado'!$A$7:$F$24,5,0)),"ND")</f>
      </c>
      <c r="Q385" s="226" t="str">
        <f t="shared" si="56"/>
        <v/>
      </c>
      <c r="R385" s="225" t="str">
        <f t="shared" si="57"/>
        <v/>
      </c>
      <c r="S385" s="230" t="str">
        <f>IFERROR(IF($E385="","",VLOOKUP($E385,'Data Mercado'!$A$7:$F$24,6,0)),"ND")</f>
      </c>
      <c r="T385" s="226" t="str">
        <f t="shared" si="58"/>
        <v/>
      </c>
      <c r="U385" s="225" t="str">
        <f t="shared" si="59"/>
        <v/>
      </c>
    </row>
    <row r="386" spans="1:21" s="227" customFormat="1" ht="19" customHeight="1">
      <c r="A386" s="231"/>
      <c r="B386" s="232"/>
      <c r="C386" s="183"/>
      <c r="D386" s="183"/>
      <c r="E386" s="183"/>
      <c r="F386" s="229"/>
      <c r="G386" s="230" t="str">
        <f>IFERROR(IF($E386="","",VLOOKUP($E386,'Data Mercado'!$A$7:$F$24,2,0)),"ND")</f>
      </c>
      <c r="H386" s="226" t="str">
        <f t="shared" si="50"/>
        <v/>
      </c>
      <c r="I386" s="225" t="str">
        <f t="shared" si="51"/>
        <v/>
      </c>
      <c r="J386" s="230" t="str">
        <f>IFERROR(IF($E386="","",VLOOKUP($E386,'Data Mercado'!$A$7:$F$24,3,0)),"ND")</f>
      </c>
      <c r="K386" s="226" t="str">
        <f t="shared" si="52"/>
        <v/>
      </c>
      <c r="L386" s="225" t="str">
        <f t="shared" si="53"/>
        <v/>
      </c>
      <c r="M386" s="230" t="str">
        <f>IFERROR(IF($E386="","",VLOOKUP($E386,'Data Mercado'!$A$7:$F$24,4,0)),"ND")</f>
      </c>
      <c r="N386" s="226" t="str">
        <f t="shared" si="54"/>
        <v/>
      </c>
      <c r="O386" s="225" t="str">
        <f t="shared" si="55"/>
        <v/>
      </c>
      <c r="P386" s="230" t="str">
        <f>IFERROR(IF($E386="","",VLOOKUP($E386,'Data Mercado'!$A$7:$F$24,5,0)),"ND")</f>
      </c>
      <c r="Q386" s="226" t="str">
        <f t="shared" si="56"/>
        <v/>
      </c>
      <c r="R386" s="225" t="str">
        <f t="shared" si="57"/>
        <v/>
      </c>
      <c r="S386" s="230" t="str">
        <f>IFERROR(IF($E386="","",VLOOKUP($E386,'Data Mercado'!$A$7:$F$24,6,0)),"ND")</f>
      </c>
      <c r="T386" s="226" t="str">
        <f t="shared" si="58"/>
        <v/>
      </c>
      <c r="U386" s="225" t="str">
        <f t="shared" si="59"/>
        <v/>
      </c>
    </row>
    <row r="387" spans="1:21" s="227" customFormat="1" ht="19" customHeight="1">
      <c r="A387" s="231"/>
      <c r="B387" s="232"/>
      <c r="C387" s="183"/>
      <c r="D387" s="183"/>
      <c r="E387" s="183"/>
      <c r="F387" s="229"/>
      <c r="G387" s="230" t="str">
        <f>IFERROR(IF($E387="","",VLOOKUP($E387,'Data Mercado'!$A$7:$F$24,2,0)),"ND")</f>
      </c>
      <c r="H387" s="226" t="str">
        <f t="shared" si="50"/>
        <v/>
      </c>
      <c r="I387" s="225" t="str">
        <f t="shared" si="51"/>
        <v/>
      </c>
      <c r="J387" s="230" t="str">
        <f>IFERROR(IF($E387="","",VLOOKUP($E387,'Data Mercado'!$A$7:$F$24,3,0)),"ND")</f>
      </c>
      <c r="K387" s="226" t="str">
        <f t="shared" si="52"/>
        <v/>
      </c>
      <c r="L387" s="225" t="str">
        <f t="shared" si="53"/>
        <v/>
      </c>
      <c r="M387" s="230" t="str">
        <f>IFERROR(IF($E387="","",VLOOKUP($E387,'Data Mercado'!$A$7:$F$24,4,0)),"ND")</f>
      </c>
      <c r="N387" s="226" t="str">
        <f t="shared" si="54"/>
        <v/>
      </c>
      <c r="O387" s="225" t="str">
        <f t="shared" si="55"/>
        <v/>
      </c>
      <c r="P387" s="230" t="str">
        <f>IFERROR(IF($E387="","",VLOOKUP($E387,'Data Mercado'!$A$7:$F$24,5,0)),"ND")</f>
      </c>
      <c r="Q387" s="226" t="str">
        <f t="shared" si="56"/>
        <v/>
      </c>
      <c r="R387" s="225" t="str">
        <f t="shared" si="57"/>
        <v/>
      </c>
      <c r="S387" s="230" t="str">
        <f>IFERROR(IF($E387="","",VLOOKUP($E387,'Data Mercado'!$A$7:$F$24,6,0)),"ND")</f>
      </c>
      <c r="T387" s="226" t="str">
        <f t="shared" si="58"/>
        <v/>
      </c>
      <c r="U387" s="225" t="str">
        <f t="shared" si="59"/>
        <v/>
      </c>
    </row>
    <row r="388" spans="1:21" s="227" customFormat="1" ht="19" customHeight="1">
      <c r="A388" s="231"/>
      <c r="B388" s="232"/>
      <c r="C388" s="183"/>
      <c r="D388" s="183"/>
      <c r="E388" s="183"/>
      <c r="F388" s="229"/>
      <c r="G388" s="230" t="str">
        <f>IFERROR(IF($E388="","",VLOOKUP($E388,'Data Mercado'!$A$7:$F$24,2,0)),"ND")</f>
      </c>
      <c r="H388" s="226" t="str">
        <f t="shared" si="50"/>
        <v/>
      </c>
      <c r="I388" s="225" t="str">
        <f t="shared" si="51"/>
        <v/>
      </c>
      <c r="J388" s="230" t="str">
        <f>IFERROR(IF($E388="","",VLOOKUP($E388,'Data Mercado'!$A$7:$F$24,3,0)),"ND")</f>
      </c>
      <c r="K388" s="226" t="str">
        <f t="shared" si="52"/>
        <v/>
      </c>
      <c r="L388" s="225" t="str">
        <f t="shared" si="53"/>
        <v/>
      </c>
      <c r="M388" s="230" t="str">
        <f>IFERROR(IF($E388="","",VLOOKUP($E388,'Data Mercado'!$A$7:$F$24,4,0)),"ND")</f>
      </c>
      <c r="N388" s="226" t="str">
        <f t="shared" si="54"/>
        <v/>
      </c>
      <c r="O388" s="225" t="str">
        <f t="shared" si="55"/>
        <v/>
      </c>
      <c r="P388" s="230" t="str">
        <f>IFERROR(IF($E388="","",VLOOKUP($E388,'Data Mercado'!$A$7:$F$24,5,0)),"ND")</f>
      </c>
      <c r="Q388" s="226" t="str">
        <f t="shared" si="56"/>
        <v/>
      </c>
      <c r="R388" s="225" t="str">
        <f t="shared" si="57"/>
        <v/>
      </c>
      <c r="S388" s="230" t="str">
        <f>IFERROR(IF($E388="","",VLOOKUP($E388,'Data Mercado'!$A$7:$F$24,6,0)),"ND")</f>
      </c>
      <c r="T388" s="226" t="str">
        <f t="shared" si="58"/>
        <v/>
      </c>
      <c r="U388" s="225" t="str">
        <f t="shared" si="59"/>
        <v/>
      </c>
    </row>
    <row r="389" spans="1:21" s="227" customFormat="1" ht="19" customHeight="1">
      <c r="A389" s="231"/>
      <c r="B389" s="232"/>
      <c r="C389" s="183"/>
      <c r="D389" s="183"/>
      <c r="E389" s="183"/>
      <c r="F389" s="229"/>
      <c r="G389" s="230" t="str">
        <f>IFERROR(IF($E389="","",VLOOKUP($E389,'Data Mercado'!$A$7:$F$24,2,0)),"ND")</f>
      </c>
      <c r="H389" s="226" t="str">
        <f t="shared" si="50"/>
        <v/>
      </c>
      <c r="I389" s="225" t="str">
        <f t="shared" si="51"/>
        <v/>
      </c>
      <c r="J389" s="230" t="str">
        <f>IFERROR(IF($E389="","",VLOOKUP($E389,'Data Mercado'!$A$7:$F$24,3,0)),"ND")</f>
      </c>
      <c r="K389" s="226" t="str">
        <f t="shared" si="52"/>
        <v/>
      </c>
      <c r="L389" s="225" t="str">
        <f t="shared" si="53"/>
        <v/>
      </c>
      <c r="M389" s="230" t="str">
        <f>IFERROR(IF($E389="","",VLOOKUP($E389,'Data Mercado'!$A$7:$F$24,4,0)),"ND")</f>
      </c>
      <c r="N389" s="226" t="str">
        <f t="shared" si="54"/>
        <v/>
      </c>
      <c r="O389" s="225" t="str">
        <f t="shared" si="55"/>
        <v/>
      </c>
      <c r="P389" s="230" t="str">
        <f>IFERROR(IF($E389="","",VLOOKUP($E389,'Data Mercado'!$A$7:$F$24,5,0)),"ND")</f>
      </c>
      <c r="Q389" s="226" t="str">
        <f t="shared" si="56"/>
        <v/>
      </c>
      <c r="R389" s="225" t="str">
        <f t="shared" si="57"/>
        <v/>
      </c>
      <c r="S389" s="230" t="str">
        <f>IFERROR(IF($E389="","",VLOOKUP($E389,'Data Mercado'!$A$7:$F$24,6,0)),"ND")</f>
      </c>
      <c r="T389" s="226" t="str">
        <f t="shared" si="58"/>
        <v/>
      </c>
      <c r="U389" s="225" t="str">
        <f t="shared" si="59"/>
        <v/>
      </c>
    </row>
    <row r="390" spans="1:21" s="227" customFormat="1" ht="19" customHeight="1">
      <c r="A390" s="231"/>
      <c r="B390" s="232"/>
      <c r="C390" s="183"/>
      <c r="D390" s="183"/>
      <c r="E390" s="183"/>
      <c r="F390" s="229"/>
      <c r="G390" s="230" t="str">
        <f>IFERROR(IF($E390="","",VLOOKUP($E390,'Data Mercado'!$A$7:$F$24,2,0)),"ND")</f>
      </c>
      <c r="H390" s="226" t="str">
        <f t="shared" si="50"/>
        <v/>
      </c>
      <c r="I390" s="225" t="str">
        <f t="shared" si="51"/>
        <v/>
      </c>
      <c r="J390" s="230" t="str">
        <f>IFERROR(IF($E390="","",VLOOKUP($E390,'Data Mercado'!$A$7:$F$24,3,0)),"ND")</f>
      </c>
      <c r="K390" s="226" t="str">
        <f t="shared" si="52"/>
        <v/>
      </c>
      <c r="L390" s="225" t="str">
        <f t="shared" si="53"/>
        <v/>
      </c>
      <c r="M390" s="230" t="str">
        <f>IFERROR(IF($E390="","",VLOOKUP($E390,'Data Mercado'!$A$7:$F$24,4,0)),"ND")</f>
      </c>
      <c r="N390" s="226" t="str">
        <f t="shared" si="54"/>
        <v/>
      </c>
      <c r="O390" s="225" t="str">
        <f t="shared" si="55"/>
        <v/>
      </c>
      <c r="P390" s="230" t="str">
        <f>IFERROR(IF($E390="","",VLOOKUP($E390,'Data Mercado'!$A$7:$F$24,5,0)),"ND")</f>
      </c>
      <c r="Q390" s="226" t="str">
        <f t="shared" si="56"/>
        <v/>
      </c>
      <c r="R390" s="225" t="str">
        <f t="shared" si="57"/>
        <v/>
      </c>
      <c r="S390" s="230" t="str">
        <f>IFERROR(IF($E390="","",VLOOKUP($E390,'Data Mercado'!$A$7:$F$24,6,0)),"ND")</f>
      </c>
      <c r="T390" s="226" t="str">
        <f t="shared" si="58"/>
        <v/>
      </c>
      <c r="U390" s="225" t="str">
        <f t="shared" si="59"/>
        <v/>
      </c>
    </row>
    <row r="391" spans="1:21" s="227" customFormat="1" ht="19" customHeight="1">
      <c r="A391" s="231"/>
      <c r="B391" s="232"/>
      <c r="C391" s="183"/>
      <c r="D391" s="183"/>
      <c r="E391" s="183"/>
      <c r="F391" s="229"/>
      <c r="G391" s="230" t="str">
        <f>IFERROR(IF($E391="","",VLOOKUP($E391,'Data Mercado'!$A$7:$F$24,2,0)),"ND")</f>
      </c>
      <c r="H391" s="226" t="str">
        <f t="shared" si="50"/>
        <v/>
      </c>
      <c r="I391" s="225" t="str">
        <f t="shared" si="51"/>
        <v/>
      </c>
      <c r="J391" s="230" t="str">
        <f>IFERROR(IF($E391="","",VLOOKUP($E391,'Data Mercado'!$A$7:$F$24,3,0)),"ND")</f>
      </c>
      <c r="K391" s="226" t="str">
        <f t="shared" si="52"/>
        <v/>
      </c>
      <c r="L391" s="225" t="str">
        <f t="shared" si="53"/>
        <v/>
      </c>
      <c r="M391" s="230" t="str">
        <f>IFERROR(IF($E391="","",VLOOKUP($E391,'Data Mercado'!$A$7:$F$24,4,0)),"ND")</f>
      </c>
      <c r="N391" s="226" t="str">
        <f t="shared" si="54"/>
        <v/>
      </c>
      <c r="O391" s="225" t="str">
        <f t="shared" si="55"/>
        <v/>
      </c>
      <c r="P391" s="230" t="str">
        <f>IFERROR(IF($E391="","",VLOOKUP($E391,'Data Mercado'!$A$7:$F$24,5,0)),"ND")</f>
      </c>
      <c r="Q391" s="226" t="str">
        <f t="shared" si="56"/>
        <v/>
      </c>
      <c r="R391" s="225" t="str">
        <f t="shared" si="57"/>
        <v/>
      </c>
      <c r="S391" s="230" t="str">
        <f>IFERROR(IF($E391="","",VLOOKUP($E391,'Data Mercado'!$A$7:$F$24,6,0)),"ND")</f>
      </c>
      <c r="T391" s="226" t="str">
        <f t="shared" si="58"/>
        <v/>
      </c>
      <c r="U391" s="225" t="str">
        <f t="shared" si="59"/>
        <v/>
      </c>
    </row>
    <row r="392" spans="1:21" s="227" customFormat="1" ht="19" customHeight="1">
      <c r="A392" s="231"/>
      <c r="B392" s="232"/>
      <c r="C392" s="183"/>
      <c r="D392" s="183"/>
      <c r="E392" s="183"/>
      <c r="F392" s="229"/>
      <c r="G392" s="230" t="str">
        <f>IFERROR(IF($E392="","",VLOOKUP($E392,'Data Mercado'!$A$7:$F$24,2,0)),"ND")</f>
      </c>
      <c r="H392" s="226" t="str">
        <f t="shared" si="50"/>
        <v/>
      </c>
      <c r="I392" s="225" t="str">
        <f t="shared" si="51"/>
        <v/>
      </c>
      <c r="J392" s="230" t="str">
        <f>IFERROR(IF($E392="","",VLOOKUP($E392,'Data Mercado'!$A$7:$F$24,3,0)),"ND")</f>
      </c>
      <c r="K392" s="226" t="str">
        <f t="shared" si="52"/>
        <v/>
      </c>
      <c r="L392" s="225" t="str">
        <f t="shared" si="53"/>
        <v/>
      </c>
      <c r="M392" s="230" t="str">
        <f>IFERROR(IF($E392="","",VLOOKUP($E392,'Data Mercado'!$A$7:$F$24,4,0)),"ND")</f>
      </c>
      <c r="N392" s="226" t="str">
        <f t="shared" si="54"/>
        <v/>
      </c>
      <c r="O392" s="225" t="str">
        <f t="shared" si="55"/>
        <v/>
      </c>
      <c r="P392" s="230" t="str">
        <f>IFERROR(IF($E392="","",VLOOKUP($E392,'Data Mercado'!$A$7:$F$24,5,0)),"ND")</f>
      </c>
      <c r="Q392" s="226" t="str">
        <f t="shared" si="56"/>
        <v/>
      </c>
      <c r="R392" s="225" t="str">
        <f t="shared" si="57"/>
        <v/>
      </c>
      <c r="S392" s="230" t="str">
        <f>IFERROR(IF($E392="","",VLOOKUP($E392,'Data Mercado'!$A$7:$F$24,6,0)),"ND")</f>
      </c>
      <c r="T392" s="226" t="str">
        <f t="shared" si="58"/>
        <v/>
      </c>
      <c r="U392" s="225" t="str">
        <f t="shared" si="59"/>
        <v/>
      </c>
    </row>
    <row r="393" spans="1:21" s="227" customFormat="1" ht="19" customHeight="1">
      <c r="A393" s="231"/>
      <c r="B393" s="232"/>
      <c r="C393" s="183"/>
      <c r="D393" s="183"/>
      <c r="E393" s="183"/>
      <c r="F393" s="229"/>
      <c r="G393" s="230" t="str">
        <f>IFERROR(IF($E393="","",VLOOKUP($E393,'Data Mercado'!$A$7:$F$24,2,0)),"ND")</f>
      </c>
      <c r="H393" s="226" t="str">
        <f t="shared" si="50"/>
        <v/>
      </c>
      <c r="I393" s="225" t="str">
        <f t="shared" si="51"/>
        <v/>
      </c>
      <c r="J393" s="230" t="str">
        <f>IFERROR(IF($E393="","",VLOOKUP($E393,'Data Mercado'!$A$7:$F$24,3,0)),"ND")</f>
      </c>
      <c r="K393" s="226" t="str">
        <f t="shared" si="52"/>
        <v/>
      </c>
      <c r="L393" s="225" t="str">
        <f t="shared" si="53"/>
        <v/>
      </c>
      <c r="M393" s="230" t="str">
        <f>IFERROR(IF($E393="","",VLOOKUP($E393,'Data Mercado'!$A$7:$F$24,4,0)),"ND")</f>
      </c>
      <c r="N393" s="226" t="str">
        <f t="shared" si="54"/>
        <v/>
      </c>
      <c r="O393" s="225" t="str">
        <f t="shared" si="55"/>
        <v/>
      </c>
      <c r="P393" s="230" t="str">
        <f>IFERROR(IF($E393="","",VLOOKUP($E393,'Data Mercado'!$A$7:$F$24,5,0)),"ND")</f>
      </c>
      <c r="Q393" s="226" t="str">
        <f t="shared" si="56"/>
        <v/>
      </c>
      <c r="R393" s="225" t="str">
        <f t="shared" si="57"/>
        <v/>
      </c>
      <c r="S393" s="230" t="str">
        <f>IFERROR(IF($E393="","",VLOOKUP($E393,'Data Mercado'!$A$7:$F$24,6,0)),"ND")</f>
      </c>
      <c r="T393" s="226" t="str">
        <f t="shared" si="58"/>
        <v/>
      </c>
      <c r="U393" s="225" t="str">
        <f t="shared" si="59"/>
        <v/>
      </c>
    </row>
    <row r="394" spans="1:21" s="227" customFormat="1" ht="19" customHeight="1">
      <c r="A394" s="231"/>
      <c r="B394" s="232"/>
      <c r="C394" s="183"/>
      <c r="D394" s="183"/>
      <c r="E394" s="183"/>
      <c r="F394" s="229"/>
      <c r="G394" s="230" t="str">
        <f>IFERROR(IF($E394="","",VLOOKUP($E394,'Data Mercado'!$A$7:$F$24,2,0)),"ND")</f>
      </c>
      <c r="H394" s="226" t="str">
        <f t="shared" si="50"/>
        <v/>
      </c>
      <c r="I394" s="225" t="str">
        <f t="shared" si="51"/>
        <v/>
      </c>
      <c r="J394" s="230" t="str">
        <f>IFERROR(IF($E394="","",VLOOKUP($E394,'Data Mercado'!$A$7:$F$24,3,0)),"ND")</f>
      </c>
      <c r="K394" s="226" t="str">
        <f t="shared" si="52"/>
        <v/>
      </c>
      <c r="L394" s="225" t="str">
        <f t="shared" si="53"/>
        <v/>
      </c>
      <c r="M394" s="230" t="str">
        <f>IFERROR(IF($E394="","",VLOOKUP($E394,'Data Mercado'!$A$7:$F$24,4,0)),"ND")</f>
      </c>
      <c r="N394" s="226" t="str">
        <f t="shared" si="54"/>
        <v/>
      </c>
      <c r="O394" s="225" t="str">
        <f t="shared" si="55"/>
        <v/>
      </c>
      <c r="P394" s="230" t="str">
        <f>IFERROR(IF($E394="","",VLOOKUP($E394,'Data Mercado'!$A$7:$F$24,5,0)),"ND")</f>
      </c>
      <c r="Q394" s="226" t="str">
        <f t="shared" si="56"/>
        <v/>
      </c>
      <c r="R394" s="225" t="str">
        <f t="shared" si="57"/>
        <v/>
      </c>
      <c r="S394" s="230" t="str">
        <f>IFERROR(IF($E394="","",VLOOKUP($E394,'Data Mercado'!$A$7:$F$24,6,0)),"ND")</f>
      </c>
      <c r="T394" s="226" t="str">
        <f t="shared" si="58"/>
        <v/>
      </c>
      <c r="U394" s="225" t="str">
        <f t="shared" si="59"/>
        <v/>
      </c>
    </row>
    <row r="395" spans="1:21" s="227" customFormat="1" ht="19" customHeight="1">
      <c r="A395" s="231"/>
      <c r="B395" s="232"/>
      <c r="C395" s="183"/>
      <c r="D395" s="183"/>
      <c r="E395" s="183"/>
      <c r="F395" s="229"/>
      <c r="G395" s="230" t="str">
        <f>IFERROR(IF($E395="","",VLOOKUP($E395,'Data Mercado'!$A$7:$F$24,2,0)),"ND")</f>
      </c>
      <c r="H395" s="226" t="str">
        <f t="shared" si="50"/>
        <v/>
      </c>
      <c r="I395" s="225" t="str">
        <f t="shared" si="51"/>
        <v/>
      </c>
      <c r="J395" s="230" t="str">
        <f>IFERROR(IF($E395="","",VLOOKUP($E395,'Data Mercado'!$A$7:$F$24,3,0)),"ND")</f>
      </c>
      <c r="K395" s="226" t="str">
        <f t="shared" si="52"/>
        <v/>
      </c>
      <c r="L395" s="225" t="str">
        <f t="shared" si="53"/>
        <v/>
      </c>
      <c r="M395" s="230" t="str">
        <f>IFERROR(IF($E395="","",VLOOKUP($E395,'Data Mercado'!$A$7:$F$24,4,0)),"ND")</f>
      </c>
      <c r="N395" s="226" t="str">
        <f t="shared" si="54"/>
        <v/>
      </c>
      <c r="O395" s="225" t="str">
        <f t="shared" si="55"/>
        <v/>
      </c>
      <c r="P395" s="230" t="str">
        <f>IFERROR(IF($E395="","",VLOOKUP($E395,'Data Mercado'!$A$7:$F$24,5,0)),"ND")</f>
      </c>
      <c r="Q395" s="226" t="str">
        <f t="shared" si="56"/>
        <v/>
      </c>
      <c r="R395" s="225" t="str">
        <f t="shared" si="57"/>
        <v/>
      </c>
      <c r="S395" s="230" t="str">
        <f>IFERROR(IF($E395="","",VLOOKUP($E395,'Data Mercado'!$A$7:$F$24,6,0)),"ND")</f>
      </c>
      <c r="T395" s="226" t="str">
        <f t="shared" si="58"/>
        <v/>
      </c>
      <c r="U395" s="225" t="str">
        <f t="shared" si="59"/>
        <v/>
      </c>
    </row>
    <row r="396" spans="1:21" s="227" customFormat="1" ht="19" customHeight="1">
      <c r="A396" s="231"/>
      <c r="B396" s="232"/>
      <c r="C396" s="183"/>
      <c r="D396" s="183"/>
      <c r="E396" s="183"/>
      <c r="F396" s="229"/>
      <c r="G396" s="230" t="str">
        <f>IFERROR(IF($E396="","",VLOOKUP($E396,'Data Mercado'!$A$7:$F$24,2,0)),"ND")</f>
      </c>
      <c r="H396" s="226" t="str">
        <f>IFERROR(IF($E396="","",IF($G396&gt;$F396,($F396/$G396)-1,"")),"")</f>
      </c>
      <c r="I396" s="225" t="str">
        <f t="shared" ref="I396:I459" si="61">IF(AND($F396&lt;&gt;"",$G396&lt;&gt;""),IF($H396="","",$G396-$F396),"")</f>
        <v/>
      </c>
      <c r="J396" s="230" t="str">
        <f>IFERROR(IF($E396="","",VLOOKUP($E396,'Data Mercado'!$A$7:$F$24,3,0)),"ND")</f>
      </c>
      <c r="K396" s="226" t="str">
        <f>IFERROR(IF($E396="","",IF($J396&gt;$F396,($F396/$J396)-1,"")),"")</f>
      </c>
      <c r="L396" s="225" t="str">
        <f t="shared" ref="L396:L459" si="63">IF(AND($F396&lt;&gt;"",$J396&lt;&gt;""),IF($K396="","",$J396-$F396),"")</f>
        <v/>
      </c>
      <c r="M396" s="230" t="str">
        <f>IFERROR(IF($E396="","",VLOOKUP($E396,'Data Mercado'!$A$7:$F$24,4,0)),"ND")</f>
      </c>
      <c r="N396" s="226" t="str">
        <f>IFERROR(IF($E396="","",IF($M396&gt;$F396,($F396/$M396)-1,"")),"")</f>
      </c>
      <c r="O396" s="225" t="str">
        <f t="shared" ref="O396:O459" si="65">IF(AND($F396&lt;&gt;"",$M396&lt;&gt;""),IF($N396="","",$M396-$F396),"")</f>
        <v/>
      </c>
      <c r="P396" s="230" t="str">
        <f>IFERROR(IF($E396="","",VLOOKUP($E396,'Data Mercado'!$A$7:$F$24,5,0)),"ND")</f>
      </c>
      <c r="Q396" s="226" t="str">
        <f>IFERROR(IF($E396="","",IF($P396&gt;$F396,($F396/$P396)-1,"")),"")</f>
      </c>
      <c r="R396" s="225" t="str">
        <f t="shared" ref="R396:R459" si="67">IF(AND($F396&lt;&gt;"",$P396&lt;&gt;""),IF($Q396="","",$P396-$F396),"")</f>
        <v/>
      </c>
      <c r="S396" s="230" t="str">
        <f>IFERROR(IF($E396="","",VLOOKUP($E396,'Data Mercado'!$A$7:$F$24,6,0)),"ND")</f>
      </c>
      <c r="T396" s="226" t="str">
        <f>IFERROR(IF($E396="","",IF($S396&gt;$F396,($F396/$S396)-1,"")),"")</f>
      </c>
      <c r="U396" s="225" t="str">
        <f t="shared" ref="U396:U459" si="69">IF(AND($F396&lt;&gt;"",$S396&lt;&gt;""),IF($T396="","",$S396-$F396),"")</f>
        <v/>
      </c>
    </row>
    <row r="397" spans="1:21" s="227" customFormat="1" ht="19" customHeight="1">
      <c r="A397" s="231"/>
      <c r="B397" s="232"/>
      <c r="C397" s="183"/>
      <c r="D397" s="183"/>
      <c r="E397" s="183"/>
      <c r="F397" s="229"/>
      <c r="G397" s="230" t="str">
        <f>IFERROR(IF($E397="","",VLOOKUP($E397,'Data Mercado'!$A$7:$F$24,2,0)),"ND")</f>
      </c>
      <c r="H397" s="226" t="str">
        <f t="shared" si="60"/>
        <v/>
      </c>
      <c r="I397" s="225" t="str">
        <f t="shared" si="61"/>
        <v/>
      </c>
      <c r="J397" s="230" t="str">
        <f>IFERROR(IF($E397="","",VLOOKUP($E397,'Data Mercado'!$A$7:$F$24,3,0)),"ND")</f>
      </c>
      <c r="K397" s="226" t="str">
        <f t="shared" si="62"/>
        <v/>
      </c>
      <c r="L397" s="225" t="str">
        <f t="shared" si="63"/>
        <v/>
      </c>
      <c r="M397" s="230" t="str">
        <f>IFERROR(IF($E397="","",VLOOKUP($E397,'Data Mercado'!$A$7:$F$24,4,0)),"ND")</f>
      </c>
      <c r="N397" s="226" t="str">
        <f t="shared" si="64"/>
        <v/>
      </c>
      <c r="O397" s="225" t="str">
        <f t="shared" si="65"/>
        <v/>
      </c>
      <c r="P397" s="230" t="str">
        <f>IFERROR(IF($E397="","",VLOOKUP($E397,'Data Mercado'!$A$7:$F$24,5,0)),"ND")</f>
      </c>
      <c r="Q397" s="226" t="str">
        <f t="shared" si="66"/>
        <v/>
      </c>
      <c r="R397" s="225" t="str">
        <f t="shared" si="67"/>
        <v/>
      </c>
      <c r="S397" s="230" t="str">
        <f>IFERROR(IF($E397="","",VLOOKUP($E397,'Data Mercado'!$A$7:$F$24,6,0)),"ND")</f>
      </c>
      <c r="T397" s="226" t="str">
        <f t="shared" si="68"/>
        <v/>
      </c>
      <c r="U397" s="225" t="str">
        <f t="shared" si="69"/>
        <v/>
      </c>
    </row>
    <row r="398" spans="1:21" s="227" customFormat="1" ht="19" customHeight="1">
      <c r="A398" s="231"/>
      <c r="B398" s="232"/>
      <c r="C398" s="183"/>
      <c r="D398" s="183"/>
      <c r="E398" s="183"/>
      <c r="F398" s="229"/>
      <c r="G398" s="230" t="str">
        <f>IFERROR(IF($E398="","",VLOOKUP($E398,'Data Mercado'!$A$7:$F$24,2,0)),"ND")</f>
      </c>
      <c r="H398" s="226" t="str">
        <f t="shared" si="60"/>
        <v/>
      </c>
      <c r="I398" s="225" t="str">
        <f t="shared" si="61"/>
        <v/>
      </c>
      <c r="J398" s="230" t="str">
        <f>IFERROR(IF($E398="","",VLOOKUP($E398,'Data Mercado'!$A$7:$F$24,3,0)),"ND")</f>
      </c>
      <c r="K398" s="226" t="str">
        <f t="shared" si="62"/>
        <v/>
      </c>
      <c r="L398" s="225" t="str">
        <f t="shared" si="63"/>
        <v/>
      </c>
      <c r="M398" s="230" t="str">
        <f>IFERROR(IF($E398="","",VLOOKUP($E398,'Data Mercado'!$A$7:$F$24,4,0)),"ND")</f>
      </c>
      <c r="N398" s="226" t="str">
        <f t="shared" si="64"/>
        <v/>
      </c>
      <c r="O398" s="225" t="str">
        <f t="shared" si="65"/>
        <v/>
      </c>
      <c r="P398" s="230" t="str">
        <f>IFERROR(IF($E398="","",VLOOKUP($E398,'Data Mercado'!$A$7:$F$24,5,0)),"ND")</f>
      </c>
      <c r="Q398" s="226" t="str">
        <f t="shared" si="66"/>
        <v/>
      </c>
      <c r="R398" s="225" t="str">
        <f t="shared" si="67"/>
        <v/>
      </c>
      <c r="S398" s="230" t="str">
        <f>IFERROR(IF($E398="","",VLOOKUP($E398,'Data Mercado'!$A$7:$F$24,6,0)),"ND")</f>
      </c>
      <c r="T398" s="226" t="str">
        <f t="shared" si="68"/>
        <v/>
      </c>
      <c r="U398" s="225" t="str">
        <f t="shared" si="69"/>
        <v/>
      </c>
    </row>
    <row r="399" spans="1:21" s="227" customFormat="1" ht="19" customHeight="1">
      <c r="A399" s="231"/>
      <c r="B399" s="232"/>
      <c r="C399" s="183"/>
      <c r="D399" s="183"/>
      <c r="E399" s="183"/>
      <c r="F399" s="229"/>
      <c r="G399" s="230" t="str">
        <f>IFERROR(IF($E399="","",VLOOKUP($E399,'Data Mercado'!$A$7:$F$24,2,0)),"ND")</f>
      </c>
      <c r="H399" s="226" t="str">
        <f t="shared" si="60"/>
        <v/>
      </c>
      <c r="I399" s="225" t="str">
        <f t="shared" si="61"/>
        <v/>
      </c>
      <c r="J399" s="230" t="str">
        <f>IFERROR(IF($E399="","",VLOOKUP($E399,'Data Mercado'!$A$7:$F$24,3,0)),"ND")</f>
      </c>
      <c r="K399" s="226" t="str">
        <f t="shared" si="62"/>
        <v/>
      </c>
      <c r="L399" s="225" t="str">
        <f t="shared" si="63"/>
        <v/>
      </c>
      <c r="M399" s="230" t="str">
        <f>IFERROR(IF($E399="","",VLOOKUP($E399,'Data Mercado'!$A$7:$F$24,4,0)),"ND")</f>
      </c>
      <c r="N399" s="226" t="str">
        <f t="shared" si="64"/>
        <v/>
      </c>
      <c r="O399" s="225" t="str">
        <f t="shared" si="65"/>
        <v/>
      </c>
      <c r="P399" s="230" t="str">
        <f>IFERROR(IF($E399="","",VLOOKUP($E399,'Data Mercado'!$A$7:$F$24,5,0)),"ND")</f>
      </c>
      <c r="Q399" s="226" t="str">
        <f t="shared" si="66"/>
        <v/>
      </c>
      <c r="R399" s="225" t="str">
        <f t="shared" si="67"/>
        <v/>
      </c>
      <c r="S399" s="230" t="str">
        <f>IFERROR(IF($E399="","",VLOOKUP($E399,'Data Mercado'!$A$7:$F$24,6,0)),"ND")</f>
      </c>
      <c r="T399" s="226" t="str">
        <f t="shared" si="68"/>
        <v/>
      </c>
      <c r="U399" s="225" t="str">
        <f t="shared" si="69"/>
        <v/>
      </c>
    </row>
    <row r="400" spans="1:21" s="227" customFormat="1" ht="19" customHeight="1">
      <c r="A400" s="231"/>
      <c r="B400" s="232"/>
      <c r="C400" s="183"/>
      <c r="D400" s="183"/>
      <c r="E400" s="183"/>
      <c r="F400" s="229"/>
      <c r="G400" s="230" t="str">
        <f>IFERROR(IF($E400="","",VLOOKUP($E400,'Data Mercado'!$A$7:$F$24,2,0)),"ND")</f>
      </c>
      <c r="H400" s="226" t="str">
        <f t="shared" si="60"/>
        <v/>
      </c>
      <c r="I400" s="225" t="str">
        <f t="shared" si="61"/>
        <v/>
      </c>
      <c r="J400" s="230" t="str">
        <f>IFERROR(IF($E400="","",VLOOKUP($E400,'Data Mercado'!$A$7:$F$24,3,0)),"ND")</f>
      </c>
      <c r="K400" s="226" t="str">
        <f t="shared" si="62"/>
        <v/>
      </c>
      <c r="L400" s="225" t="str">
        <f t="shared" si="63"/>
        <v/>
      </c>
      <c r="M400" s="230" t="str">
        <f>IFERROR(IF($E400="","",VLOOKUP($E400,'Data Mercado'!$A$7:$F$24,4,0)),"ND")</f>
      </c>
      <c r="N400" s="226" t="str">
        <f t="shared" si="64"/>
        <v/>
      </c>
      <c r="O400" s="225" t="str">
        <f t="shared" si="65"/>
        <v/>
      </c>
      <c r="P400" s="230" t="str">
        <f>IFERROR(IF($E400="","",VLOOKUP($E400,'Data Mercado'!$A$7:$F$24,5,0)),"ND")</f>
      </c>
      <c r="Q400" s="226" t="str">
        <f t="shared" si="66"/>
        <v/>
      </c>
      <c r="R400" s="225" t="str">
        <f t="shared" si="67"/>
        <v/>
      </c>
      <c r="S400" s="230" t="str">
        <f>IFERROR(IF($E400="","",VLOOKUP($E400,'Data Mercado'!$A$7:$F$24,6,0)),"ND")</f>
      </c>
      <c r="T400" s="226" t="str">
        <f t="shared" si="68"/>
        <v/>
      </c>
      <c r="U400" s="225" t="str">
        <f t="shared" si="69"/>
        <v/>
      </c>
    </row>
    <row r="401" spans="1:21" s="227" customFormat="1" ht="19" customHeight="1">
      <c r="A401" s="231"/>
      <c r="B401" s="232"/>
      <c r="C401" s="183"/>
      <c r="D401" s="183"/>
      <c r="E401" s="183"/>
      <c r="F401" s="229"/>
      <c r="G401" s="230" t="str">
        <f>IFERROR(IF($E401="","",VLOOKUP($E401,'Data Mercado'!$A$7:$F$24,2,0)),"ND")</f>
      </c>
      <c r="H401" s="226" t="str">
        <f t="shared" si="60"/>
        <v/>
      </c>
      <c r="I401" s="225" t="str">
        <f t="shared" si="61"/>
        <v/>
      </c>
      <c r="J401" s="230" t="str">
        <f>IFERROR(IF($E401="","",VLOOKUP($E401,'Data Mercado'!$A$7:$F$24,3,0)),"ND")</f>
      </c>
      <c r="K401" s="226" t="str">
        <f t="shared" si="62"/>
        <v/>
      </c>
      <c r="L401" s="225" t="str">
        <f t="shared" si="63"/>
        <v/>
      </c>
      <c r="M401" s="230" t="str">
        <f>IFERROR(IF($E401="","",VLOOKUP($E401,'Data Mercado'!$A$7:$F$24,4,0)),"ND")</f>
      </c>
      <c r="N401" s="226" t="str">
        <f t="shared" si="64"/>
        <v/>
      </c>
      <c r="O401" s="225" t="str">
        <f t="shared" si="65"/>
        <v/>
      </c>
      <c r="P401" s="230" t="str">
        <f>IFERROR(IF($E401="","",VLOOKUP($E401,'Data Mercado'!$A$7:$F$24,5,0)),"ND")</f>
      </c>
      <c r="Q401" s="226" t="str">
        <f t="shared" si="66"/>
        <v/>
      </c>
      <c r="R401" s="225" t="str">
        <f t="shared" si="67"/>
        <v/>
      </c>
      <c r="S401" s="230" t="str">
        <f>IFERROR(IF($E401="","",VLOOKUP($E401,'Data Mercado'!$A$7:$F$24,6,0)),"ND")</f>
      </c>
      <c r="T401" s="226" t="str">
        <f t="shared" si="68"/>
        <v/>
      </c>
      <c r="U401" s="225" t="str">
        <f t="shared" si="69"/>
        <v/>
      </c>
    </row>
    <row r="402" spans="1:21" s="227" customFormat="1" ht="19" customHeight="1">
      <c r="A402" s="231"/>
      <c r="B402" s="232"/>
      <c r="C402" s="183"/>
      <c r="D402" s="183"/>
      <c r="E402" s="183"/>
      <c r="F402" s="229"/>
      <c r="G402" s="230" t="str">
        <f>IFERROR(IF($E402="","",VLOOKUP($E402,'Data Mercado'!$A$7:$F$24,2,0)),"ND")</f>
      </c>
      <c r="H402" s="226" t="str">
        <f t="shared" si="60"/>
        <v/>
      </c>
      <c r="I402" s="225" t="str">
        <f t="shared" si="61"/>
        <v/>
      </c>
      <c r="J402" s="230" t="str">
        <f>IFERROR(IF($E402="","",VLOOKUP($E402,'Data Mercado'!$A$7:$F$24,3,0)),"ND")</f>
      </c>
      <c r="K402" s="226" t="str">
        <f t="shared" si="62"/>
        <v/>
      </c>
      <c r="L402" s="225" t="str">
        <f t="shared" si="63"/>
        <v/>
      </c>
      <c r="M402" s="230" t="str">
        <f>IFERROR(IF($E402="","",VLOOKUP($E402,'Data Mercado'!$A$7:$F$24,4,0)),"ND")</f>
      </c>
      <c r="N402" s="226" t="str">
        <f t="shared" si="64"/>
        <v/>
      </c>
      <c r="O402" s="225" t="str">
        <f t="shared" si="65"/>
        <v/>
      </c>
      <c r="P402" s="230" t="str">
        <f>IFERROR(IF($E402="","",VLOOKUP($E402,'Data Mercado'!$A$7:$F$24,5,0)),"ND")</f>
      </c>
      <c r="Q402" s="226" t="str">
        <f t="shared" si="66"/>
        <v/>
      </c>
      <c r="R402" s="225" t="str">
        <f t="shared" si="67"/>
        <v/>
      </c>
      <c r="S402" s="230" t="str">
        <f>IFERROR(IF($E402="","",VLOOKUP($E402,'Data Mercado'!$A$7:$F$24,6,0)),"ND")</f>
      </c>
      <c r="T402" s="226" t="str">
        <f t="shared" si="68"/>
        <v/>
      </c>
      <c r="U402" s="225" t="str">
        <f t="shared" si="69"/>
        <v/>
      </c>
    </row>
    <row r="403" spans="1:21" s="227" customFormat="1" ht="19" customHeight="1">
      <c r="A403" s="231"/>
      <c r="B403" s="232"/>
      <c r="C403" s="183"/>
      <c r="D403" s="183"/>
      <c r="E403" s="183"/>
      <c r="F403" s="229"/>
      <c r="G403" s="230" t="str">
        <f>IFERROR(IF($E403="","",VLOOKUP($E403,'Data Mercado'!$A$7:$F$24,2,0)),"ND")</f>
      </c>
      <c r="H403" s="226" t="str">
        <f t="shared" si="60"/>
        <v/>
      </c>
      <c r="I403" s="225" t="str">
        <f t="shared" si="61"/>
        <v/>
      </c>
      <c r="J403" s="230" t="str">
        <f>IFERROR(IF($E403="","",VLOOKUP($E403,'Data Mercado'!$A$7:$F$24,3,0)),"ND")</f>
      </c>
      <c r="K403" s="226" t="str">
        <f t="shared" si="62"/>
        <v/>
      </c>
      <c r="L403" s="225" t="str">
        <f t="shared" si="63"/>
        <v/>
      </c>
      <c r="M403" s="230" t="str">
        <f>IFERROR(IF($E403="","",VLOOKUP($E403,'Data Mercado'!$A$7:$F$24,4,0)),"ND")</f>
      </c>
      <c r="N403" s="226" t="str">
        <f t="shared" si="64"/>
        <v/>
      </c>
      <c r="O403" s="225" t="str">
        <f t="shared" si="65"/>
        <v/>
      </c>
      <c r="P403" s="230" t="str">
        <f>IFERROR(IF($E403="","",VLOOKUP($E403,'Data Mercado'!$A$7:$F$24,5,0)),"ND")</f>
      </c>
      <c r="Q403" s="226" t="str">
        <f t="shared" si="66"/>
        <v/>
      </c>
      <c r="R403" s="225" t="str">
        <f t="shared" si="67"/>
        <v/>
      </c>
      <c r="S403" s="230" t="str">
        <f>IFERROR(IF($E403="","",VLOOKUP($E403,'Data Mercado'!$A$7:$F$24,6,0)),"ND")</f>
      </c>
      <c r="T403" s="226" t="str">
        <f t="shared" si="68"/>
        <v/>
      </c>
      <c r="U403" s="225" t="str">
        <f t="shared" si="69"/>
        <v/>
      </c>
    </row>
    <row r="404" spans="1:21" s="227" customFormat="1" ht="19" customHeight="1">
      <c r="A404" s="231"/>
      <c r="B404" s="232"/>
      <c r="C404" s="183"/>
      <c r="D404" s="183"/>
      <c r="E404" s="183"/>
      <c r="F404" s="229"/>
      <c r="G404" s="230" t="str">
        <f>IFERROR(IF($E404="","",VLOOKUP($E404,'Data Mercado'!$A$7:$F$24,2,0)),"ND")</f>
      </c>
      <c r="H404" s="226" t="str">
        <f t="shared" si="60"/>
        <v/>
      </c>
      <c r="I404" s="225" t="str">
        <f t="shared" si="61"/>
        <v/>
      </c>
      <c r="J404" s="230" t="str">
        <f>IFERROR(IF($E404="","",VLOOKUP($E404,'Data Mercado'!$A$7:$F$24,3,0)),"ND")</f>
      </c>
      <c r="K404" s="226" t="str">
        <f t="shared" si="62"/>
        <v/>
      </c>
      <c r="L404" s="225" t="str">
        <f t="shared" si="63"/>
        <v/>
      </c>
      <c r="M404" s="230" t="str">
        <f>IFERROR(IF($E404="","",VLOOKUP($E404,'Data Mercado'!$A$7:$F$24,4,0)),"ND")</f>
      </c>
      <c r="N404" s="226" t="str">
        <f t="shared" si="64"/>
        <v/>
      </c>
      <c r="O404" s="225" t="str">
        <f t="shared" si="65"/>
        <v/>
      </c>
      <c r="P404" s="230" t="str">
        <f>IFERROR(IF($E404="","",VLOOKUP($E404,'Data Mercado'!$A$7:$F$24,5,0)),"ND")</f>
      </c>
      <c r="Q404" s="226" t="str">
        <f t="shared" si="66"/>
        <v/>
      </c>
      <c r="R404" s="225" t="str">
        <f t="shared" si="67"/>
        <v/>
      </c>
      <c r="S404" s="230" t="str">
        <f>IFERROR(IF($E404="","",VLOOKUP($E404,'Data Mercado'!$A$7:$F$24,6,0)),"ND")</f>
      </c>
      <c r="T404" s="226" t="str">
        <f t="shared" si="68"/>
        <v/>
      </c>
      <c r="U404" s="225" t="str">
        <f t="shared" si="69"/>
        <v/>
      </c>
    </row>
    <row r="405" spans="1:21" s="227" customFormat="1" ht="19" customHeight="1">
      <c r="A405" s="231"/>
      <c r="B405" s="232"/>
      <c r="C405" s="183"/>
      <c r="D405" s="183"/>
      <c r="E405" s="183"/>
      <c r="F405" s="229"/>
      <c r="G405" s="230" t="str">
        <f>IFERROR(IF($E405="","",VLOOKUP($E405,'Data Mercado'!$A$7:$F$24,2,0)),"ND")</f>
      </c>
      <c r="H405" s="226" t="str">
        <f t="shared" si="60"/>
        <v/>
      </c>
      <c r="I405" s="225" t="str">
        <f t="shared" si="61"/>
        <v/>
      </c>
      <c r="J405" s="230" t="str">
        <f>IFERROR(IF($E405="","",VLOOKUP($E405,'Data Mercado'!$A$7:$F$24,3,0)),"ND")</f>
      </c>
      <c r="K405" s="226" t="str">
        <f t="shared" si="62"/>
        <v/>
      </c>
      <c r="L405" s="225" t="str">
        <f t="shared" si="63"/>
        <v/>
      </c>
      <c r="M405" s="230" t="str">
        <f>IFERROR(IF($E405="","",VLOOKUP($E405,'Data Mercado'!$A$7:$F$24,4,0)),"ND")</f>
      </c>
      <c r="N405" s="226" t="str">
        <f t="shared" si="64"/>
        <v/>
      </c>
      <c r="O405" s="225" t="str">
        <f t="shared" si="65"/>
        <v/>
      </c>
      <c r="P405" s="230" t="str">
        <f>IFERROR(IF($E405="","",VLOOKUP($E405,'Data Mercado'!$A$7:$F$24,5,0)),"ND")</f>
      </c>
      <c r="Q405" s="226" t="str">
        <f t="shared" si="66"/>
        <v/>
      </c>
      <c r="R405" s="225" t="str">
        <f t="shared" si="67"/>
        <v/>
      </c>
      <c r="S405" s="230" t="str">
        <f>IFERROR(IF($E405="","",VLOOKUP($E405,'Data Mercado'!$A$7:$F$24,6,0)),"ND")</f>
      </c>
      <c r="T405" s="226" t="str">
        <f t="shared" si="68"/>
        <v/>
      </c>
      <c r="U405" s="225" t="str">
        <f t="shared" si="69"/>
        <v/>
      </c>
    </row>
    <row r="406" spans="1:21" s="227" customFormat="1" ht="19" customHeight="1">
      <c r="A406" s="231"/>
      <c r="B406" s="232"/>
      <c r="C406" s="183"/>
      <c r="D406" s="183"/>
      <c r="E406" s="183"/>
      <c r="F406" s="229"/>
      <c r="G406" s="230" t="str">
        <f>IFERROR(IF($E406="","",VLOOKUP($E406,'Data Mercado'!$A$7:$F$24,2,0)),"ND")</f>
      </c>
      <c r="H406" s="226" t="str">
        <f t="shared" si="60"/>
        <v/>
      </c>
      <c r="I406" s="225" t="str">
        <f t="shared" si="61"/>
        <v/>
      </c>
      <c r="J406" s="230" t="str">
        <f>IFERROR(IF($E406="","",VLOOKUP($E406,'Data Mercado'!$A$7:$F$24,3,0)),"ND")</f>
      </c>
      <c r="K406" s="226" t="str">
        <f t="shared" si="62"/>
        <v/>
      </c>
      <c r="L406" s="225" t="str">
        <f t="shared" si="63"/>
        <v/>
      </c>
      <c r="M406" s="230" t="str">
        <f>IFERROR(IF($E406="","",VLOOKUP($E406,'Data Mercado'!$A$7:$F$24,4,0)),"ND")</f>
      </c>
      <c r="N406" s="226" t="str">
        <f t="shared" si="64"/>
        <v/>
      </c>
      <c r="O406" s="225" t="str">
        <f t="shared" si="65"/>
        <v/>
      </c>
      <c r="P406" s="230" t="str">
        <f>IFERROR(IF($E406="","",VLOOKUP($E406,'Data Mercado'!$A$7:$F$24,5,0)),"ND")</f>
      </c>
      <c r="Q406" s="226" t="str">
        <f t="shared" si="66"/>
        <v/>
      </c>
      <c r="R406" s="225" t="str">
        <f t="shared" si="67"/>
        <v/>
      </c>
      <c r="S406" s="230" t="str">
        <f>IFERROR(IF($E406="","",VLOOKUP($E406,'Data Mercado'!$A$7:$F$24,6,0)),"ND")</f>
      </c>
      <c r="T406" s="226" t="str">
        <f t="shared" si="68"/>
        <v/>
      </c>
      <c r="U406" s="225" t="str">
        <f t="shared" si="69"/>
        <v/>
      </c>
    </row>
    <row r="407" spans="1:21" s="227" customFormat="1" ht="19" customHeight="1">
      <c r="A407" s="231"/>
      <c r="B407" s="232"/>
      <c r="C407" s="183"/>
      <c r="D407" s="183"/>
      <c r="E407" s="183"/>
      <c r="F407" s="229"/>
      <c r="G407" s="230" t="str">
        <f>IFERROR(IF($E407="","",VLOOKUP($E407,'Data Mercado'!$A$7:$F$24,2,0)),"ND")</f>
      </c>
      <c r="H407" s="226" t="str">
        <f t="shared" si="60"/>
        <v/>
      </c>
      <c r="I407" s="225" t="str">
        <f t="shared" si="61"/>
        <v/>
      </c>
      <c r="J407" s="230" t="str">
        <f>IFERROR(IF($E407="","",VLOOKUP($E407,'Data Mercado'!$A$7:$F$24,3,0)),"ND")</f>
      </c>
      <c r="K407" s="226" t="str">
        <f t="shared" si="62"/>
        <v/>
      </c>
      <c r="L407" s="225" t="str">
        <f t="shared" si="63"/>
        <v/>
      </c>
      <c r="M407" s="230" t="str">
        <f>IFERROR(IF($E407="","",VLOOKUP($E407,'Data Mercado'!$A$7:$F$24,4,0)),"ND")</f>
      </c>
      <c r="N407" s="226" t="str">
        <f t="shared" si="64"/>
        <v/>
      </c>
      <c r="O407" s="225" t="str">
        <f t="shared" si="65"/>
        <v/>
      </c>
      <c r="P407" s="230" t="str">
        <f>IFERROR(IF($E407="","",VLOOKUP($E407,'Data Mercado'!$A$7:$F$24,5,0)),"ND")</f>
      </c>
      <c r="Q407" s="226" t="str">
        <f t="shared" si="66"/>
        <v/>
      </c>
      <c r="R407" s="225" t="str">
        <f t="shared" si="67"/>
        <v/>
      </c>
      <c r="S407" s="230" t="str">
        <f>IFERROR(IF($E407="","",VLOOKUP($E407,'Data Mercado'!$A$7:$F$24,6,0)),"ND")</f>
      </c>
      <c r="T407" s="226" t="str">
        <f t="shared" si="68"/>
        <v/>
      </c>
      <c r="U407" s="225" t="str">
        <f t="shared" si="69"/>
        <v/>
      </c>
    </row>
    <row r="408" spans="1:21" s="227" customFormat="1" ht="19" customHeight="1">
      <c r="A408" s="231"/>
      <c r="B408" s="232"/>
      <c r="C408" s="183"/>
      <c r="D408" s="183"/>
      <c r="E408" s="183"/>
      <c r="F408" s="229"/>
      <c r="G408" s="230" t="str">
        <f>IFERROR(IF($E408="","",VLOOKUP($E408,'Data Mercado'!$A$7:$F$24,2,0)),"ND")</f>
      </c>
      <c r="H408" s="226" t="str">
        <f t="shared" si="60"/>
        <v/>
      </c>
      <c r="I408" s="225" t="str">
        <f t="shared" si="61"/>
        <v/>
      </c>
      <c r="J408" s="230" t="str">
        <f>IFERROR(IF($E408="","",VLOOKUP($E408,'Data Mercado'!$A$7:$F$24,3,0)),"ND")</f>
      </c>
      <c r="K408" s="226" t="str">
        <f t="shared" si="62"/>
        <v/>
      </c>
      <c r="L408" s="225" t="str">
        <f t="shared" si="63"/>
        <v/>
      </c>
      <c r="M408" s="230" t="str">
        <f>IFERROR(IF($E408="","",VLOOKUP($E408,'Data Mercado'!$A$7:$F$24,4,0)),"ND")</f>
      </c>
      <c r="N408" s="226" t="str">
        <f t="shared" si="64"/>
        <v/>
      </c>
      <c r="O408" s="225" t="str">
        <f t="shared" si="65"/>
        <v/>
      </c>
      <c r="P408" s="230" t="str">
        <f>IFERROR(IF($E408="","",VLOOKUP($E408,'Data Mercado'!$A$7:$F$24,5,0)),"ND")</f>
      </c>
      <c r="Q408" s="226" t="str">
        <f t="shared" si="66"/>
        <v/>
      </c>
      <c r="R408" s="225" t="str">
        <f t="shared" si="67"/>
        <v/>
      </c>
      <c r="S408" s="230" t="str">
        <f>IFERROR(IF($E408="","",VLOOKUP($E408,'Data Mercado'!$A$7:$F$24,6,0)),"ND")</f>
      </c>
      <c r="T408" s="226" t="str">
        <f t="shared" si="68"/>
        <v/>
      </c>
      <c r="U408" s="225" t="str">
        <f t="shared" si="69"/>
        <v/>
      </c>
    </row>
    <row r="409" spans="1:21" s="227" customFormat="1" ht="19" customHeight="1">
      <c r="A409" s="231"/>
      <c r="B409" s="232"/>
      <c r="C409" s="183"/>
      <c r="D409" s="183"/>
      <c r="E409" s="183"/>
      <c r="F409" s="229"/>
      <c r="G409" s="230" t="str">
        <f>IFERROR(IF($E409="","",VLOOKUP($E409,'Data Mercado'!$A$7:$F$24,2,0)),"ND")</f>
      </c>
      <c r="H409" s="226" t="str">
        <f t="shared" si="60"/>
        <v/>
      </c>
      <c r="I409" s="225" t="str">
        <f t="shared" si="61"/>
        <v/>
      </c>
      <c r="J409" s="230" t="str">
        <f>IFERROR(IF($E409="","",VLOOKUP($E409,'Data Mercado'!$A$7:$F$24,3,0)),"ND")</f>
      </c>
      <c r="K409" s="226" t="str">
        <f t="shared" si="62"/>
        <v/>
      </c>
      <c r="L409" s="225" t="str">
        <f t="shared" si="63"/>
        <v/>
      </c>
      <c r="M409" s="230" t="str">
        <f>IFERROR(IF($E409="","",VLOOKUP($E409,'Data Mercado'!$A$7:$F$24,4,0)),"ND")</f>
      </c>
      <c r="N409" s="226" t="str">
        <f t="shared" si="64"/>
        <v/>
      </c>
      <c r="O409" s="225" t="str">
        <f t="shared" si="65"/>
        <v/>
      </c>
      <c r="P409" s="230" t="str">
        <f>IFERROR(IF($E409="","",VLOOKUP($E409,'Data Mercado'!$A$7:$F$24,5,0)),"ND")</f>
      </c>
      <c r="Q409" s="226" t="str">
        <f t="shared" si="66"/>
        <v/>
      </c>
      <c r="R409" s="225" t="str">
        <f t="shared" si="67"/>
        <v/>
      </c>
      <c r="S409" s="230" t="str">
        <f>IFERROR(IF($E409="","",VLOOKUP($E409,'Data Mercado'!$A$7:$F$24,6,0)),"ND")</f>
      </c>
      <c r="T409" s="226" t="str">
        <f t="shared" si="68"/>
        <v/>
      </c>
      <c r="U409" s="225" t="str">
        <f t="shared" si="69"/>
        <v/>
      </c>
    </row>
    <row r="410" spans="1:21" s="227" customFormat="1" ht="19" customHeight="1">
      <c r="A410" s="231"/>
      <c r="B410" s="232"/>
      <c r="C410" s="183"/>
      <c r="D410" s="183"/>
      <c r="E410" s="183"/>
      <c r="F410" s="229"/>
      <c r="G410" s="230" t="str">
        <f>IFERROR(IF($E410="","",VLOOKUP($E410,'Data Mercado'!$A$7:$F$24,2,0)),"ND")</f>
      </c>
      <c r="H410" s="226" t="str">
        <f t="shared" si="60"/>
        <v/>
      </c>
      <c r="I410" s="225" t="str">
        <f t="shared" si="61"/>
        <v/>
      </c>
      <c r="J410" s="230" t="str">
        <f>IFERROR(IF($E410="","",VLOOKUP($E410,'Data Mercado'!$A$7:$F$24,3,0)),"ND")</f>
      </c>
      <c r="K410" s="226" t="str">
        <f t="shared" si="62"/>
        <v/>
      </c>
      <c r="L410" s="225" t="str">
        <f t="shared" si="63"/>
        <v/>
      </c>
      <c r="M410" s="230" t="str">
        <f>IFERROR(IF($E410="","",VLOOKUP($E410,'Data Mercado'!$A$7:$F$24,4,0)),"ND")</f>
      </c>
      <c r="N410" s="226" t="str">
        <f t="shared" si="64"/>
        <v/>
      </c>
      <c r="O410" s="225" t="str">
        <f t="shared" si="65"/>
        <v/>
      </c>
      <c r="P410" s="230" t="str">
        <f>IFERROR(IF($E410="","",VLOOKUP($E410,'Data Mercado'!$A$7:$F$24,5,0)),"ND")</f>
      </c>
      <c r="Q410" s="226" t="str">
        <f t="shared" si="66"/>
        <v/>
      </c>
      <c r="R410" s="225" t="str">
        <f t="shared" si="67"/>
        <v/>
      </c>
      <c r="S410" s="230" t="str">
        <f>IFERROR(IF($E410="","",VLOOKUP($E410,'Data Mercado'!$A$7:$F$24,6,0)),"ND")</f>
      </c>
      <c r="T410" s="226" t="str">
        <f t="shared" si="68"/>
        <v/>
      </c>
      <c r="U410" s="225" t="str">
        <f t="shared" si="69"/>
        <v/>
      </c>
    </row>
    <row r="411" spans="1:21" s="227" customFormat="1" ht="19" customHeight="1">
      <c r="A411" s="231"/>
      <c r="B411" s="232"/>
      <c r="C411" s="183"/>
      <c r="D411" s="183"/>
      <c r="E411" s="183"/>
      <c r="F411" s="229"/>
      <c r="G411" s="230" t="str">
        <f>IFERROR(IF($E411="","",VLOOKUP($E411,'Data Mercado'!$A$7:$F$24,2,0)),"ND")</f>
      </c>
      <c r="H411" s="226" t="str">
        <f t="shared" si="60"/>
        <v/>
      </c>
      <c r="I411" s="225" t="str">
        <f t="shared" si="61"/>
        <v/>
      </c>
      <c r="J411" s="230" t="str">
        <f>IFERROR(IF($E411="","",VLOOKUP($E411,'Data Mercado'!$A$7:$F$24,3,0)),"ND")</f>
      </c>
      <c r="K411" s="226" t="str">
        <f t="shared" si="62"/>
        <v/>
      </c>
      <c r="L411" s="225" t="str">
        <f t="shared" si="63"/>
        <v/>
      </c>
      <c r="M411" s="230" t="str">
        <f>IFERROR(IF($E411="","",VLOOKUP($E411,'Data Mercado'!$A$7:$F$24,4,0)),"ND")</f>
      </c>
      <c r="N411" s="226" t="str">
        <f t="shared" si="64"/>
        <v/>
      </c>
      <c r="O411" s="225" t="str">
        <f t="shared" si="65"/>
        <v/>
      </c>
      <c r="P411" s="230" t="str">
        <f>IFERROR(IF($E411="","",VLOOKUP($E411,'Data Mercado'!$A$7:$F$24,5,0)),"ND")</f>
      </c>
      <c r="Q411" s="226" t="str">
        <f t="shared" si="66"/>
        <v/>
      </c>
      <c r="R411" s="225" t="str">
        <f t="shared" si="67"/>
        <v/>
      </c>
      <c r="S411" s="230" t="str">
        <f>IFERROR(IF($E411="","",VLOOKUP($E411,'Data Mercado'!$A$7:$F$24,6,0)),"ND")</f>
      </c>
      <c r="T411" s="226" t="str">
        <f t="shared" si="68"/>
        <v/>
      </c>
      <c r="U411" s="225" t="str">
        <f t="shared" si="69"/>
        <v/>
      </c>
    </row>
    <row r="412" spans="1:21" s="227" customFormat="1" ht="19" customHeight="1">
      <c r="A412" s="231"/>
      <c r="B412" s="232"/>
      <c r="C412" s="183"/>
      <c r="D412" s="183"/>
      <c r="E412" s="183"/>
      <c r="F412" s="229"/>
      <c r="G412" s="230" t="str">
        <f>IFERROR(IF($E412="","",VLOOKUP($E412,'Data Mercado'!$A$7:$F$24,2,0)),"ND")</f>
      </c>
      <c r="H412" s="226" t="str">
        <f t="shared" si="60"/>
        <v/>
      </c>
      <c r="I412" s="225" t="str">
        <f t="shared" si="61"/>
        <v/>
      </c>
      <c r="J412" s="230" t="str">
        <f>IFERROR(IF($E412="","",VLOOKUP($E412,'Data Mercado'!$A$7:$F$24,3,0)),"ND")</f>
      </c>
      <c r="K412" s="226" t="str">
        <f t="shared" si="62"/>
        <v/>
      </c>
      <c r="L412" s="225" t="str">
        <f t="shared" si="63"/>
        <v/>
      </c>
      <c r="M412" s="230" t="str">
        <f>IFERROR(IF($E412="","",VLOOKUP($E412,'Data Mercado'!$A$7:$F$24,4,0)),"ND")</f>
      </c>
      <c r="N412" s="226" t="str">
        <f t="shared" si="64"/>
        <v/>
      </c>
      <c r="O412" s="225" t="str">
        <f t="shared" si="65"/>
        <v/>
      </c>
      <c r="P412" s="230" t="str">
        <f>IFERROR(IF($E412="","",VLOOKUP($E412,'Data Mercado'!$A$7:$F$24,5,0)),"ND")</f>
      </c>
      <c r="Q412" s="226" t="str">
        <f t="shared" si="66"/>
        <v/>
      </c>
      <c r="R412" s="225" t="str">
        <f t="shared" si="67"/>
        <v/>
      </c>
      <c r="S412" s="230" t="str">
        <f>IFERROR(IF($E412="","",VLOOKUP($E412,'Data Mercado'!$A$7:$F$24,6,0)),"ND")</f>
      </c>
      <c r="T412" s="226" t="str">
        <f t="shared" si="68"/>
        <v/>
      </c>
      <c r="U412" s="225" t="str">
        <f t="shared" si="69"/>
        <v/>
      </c>
    </row>
    <row r="413" spans="1:21" s="227" customFormat="1" ht="19" customHeight="1">
      <c r="A413" s="231"/>
      <c r="B413" s="232"/>
      <c r="C413" s="183"/>
      <c r="D413" s="183"/>
      <c r="E413" s="183"/>
      <c r="F413" s="229"/>
      <c r="G413" s="230" t="str">
        <f>IFERROR(IF($E413="","",VLOOKUP($E413,'Data Mercado'!$A$7:$F$24,2,0)),"ND")</f>
      </c>
      <c r="H413" s="226" t="str">
        <f t="shared" si="60"/>
        <v/>
      </c>
      <c r="I413" s="225" t="str">
        <f t="shared" si="61"/>
        <v/>
      </c>
      <c r="J413" s="230" t="str">
        <f>IFERROR(IF($E413="","",VLOOKUP($E413,'Data Mercado'!$A$7:$F$24,3,0)),"ND")</f>
      </c>
      <c r="K413" s="226" t="str">
        <f t="shared" si="62"/>
        <v/>
      </c>
      <c r="L413" s="225" t="str">
        <f t="shared" si="63"/>
        <v/>
      </c>
      <c r="M413" s="230" t="str">
        <f>IFERROR(IF($E413="","",VLOOKUP($E413,'Data Mercado'!$A$7:$F$24,4,0)),"ND")</f>
      </c>
      <c r="N413" s="226" t="str">
        <f t="shared" si="64"/>
        <v/>
      </c>
      <c r="O413" s="225" t="str">
        <f t="shared" si="65"/>
        <v/>
      </c>
      <c r="P413" s="230" t="str">
        <f>IFERROR(IF($E413="","",VLOOKUP($E413,'Data Mercado'!$A$7:$F$24,5,0)),"ND")</f>
      </c>
      <c r="Q413" s="226" t="str">
        <f t="shared" si="66"/>
        <v/>
      </c>
      <c r="R413" s="225" t="str">
        <f t="shared" si="67"/>
        <v/>
      </c>
      <c r="S413" s="230" t="str">
        <f>IFERROR(IF($E413="","",VLOOKUP($E413,'Data Mercado'!$A$7:$F$24,6,0)),"ND")</f>
      </c>
      <c r="T413" s="226" t="str">
        <f t="shared" si="68"/>
        <v/>
      </c>
      <c r="U413" s="225" t="str">
        <f t="shared" si="69"/>
        <v/>
      </c>
    </row>
    <row r="414" spans="1:21" s="227" customFormat="1" ht="19" customHeight="1">
      <c r="A414" s="231"/>
      <c r="B414" s="232"/>
      <c r="C414" s="183"/>
      <c r="D414" s="183"/>
      <c r="E414" s="183"/>
      <c r="F414" s="229"/>
      <c r="G414" s="230" t="str">
        <f>IFERROR(IF($E414="","",VLOOKUP($E414,'Data Mercado'!$A$7:$F$24,2,0)),"ND")</f>
      </c>
      <c r="H414" s="226" t="str">
        <f t="shared" si="60"/>
        <v/>
      </c>
      <c r="I414" s="225" t="str">
        <f t="shared" si="61"/>
        <v/>
      </c>
      <c r="J414" s="230" t="str">
        <f>IFERROR(IF($E414="","",VLOOKUP($E414,'Data Mercado'!$A$7:$F$24,3,0)),"ND")</f>
      </c>
      <c r="K414" s="226" t="str">
        <f t="shared" si="62"/>
        <v/>
      </c>
      <c r="L414" s="225" t="str">
        <f t="shared" si="63"/>
        <v/>
      </c>
      <c r="M414" s="230" t="str">
        <f>IFERROR(IF($E414="","",VLOOKUP($E414,'Data Mercado'!$A$7:$F$24,4,0)),"ND")</f>
      </c>
      <c r="N414" s="226" t="str">
        <f t="shared" si="64"/>
        <v/>
      </c>
      <c r="O414" s="225" t="str">
        <f t="shared" si="65"/>
        <v/>
      </c>
      <c r="P414" s="230" t="str">
        <f>IFERROR(IF($E414="","",VLOOKUP($E414,'Data Mercado'!$A$7:$F$24,5,0)),"ND")</f>
      </c>
      <c r="Q414" s="226" t="str">
        <f t="shared" si="66"/>
        <v/>
      </c>
      <c r="R414" s="225" t="str">
        <f t="shared" si="67"/>
        <v/>
      </c>
      <c r="S414" s="230" t="str">
        <f>IFERROR(IF($E414="","",VLOOKUP($E414,'Data Mercado'!$A$7:$F$24,6,0)),"ND")</f>
      </c>
      <c r="T414" s="226" t="str">
        <f t="shared" si="68"/>
        <v/>
      </c>
      <c r="U414" s="225" t="str">
        <f t="shared" si="69"/>
        <v/>
      </c>
    </row>
    <row r="415" spans="1:21" s="227" customFormat="1" ht="19" customHeight="1">
      <c r="A415" s="231"/>
      <c r="B415" s="232"/>
      <c r="C415" s="183"/>
      <c r="D415" s="183"/>
      <c r="E415" s="183"/>
      <c r="F415" s="229"/>
      <c r="G415" s="230" t="str">
        <f>IFERROR(IF($E415="","",VLOOKUP($E415,'Data Mercado'!$A$7:$F$24,2,0)),"ND")</f>
      </c>
      <c r="H415" s="226" t="str">
        <f t="shared" si="60"/>
        <v/>
      </c>
      <c r="I415" s="225" t="str">
        <f t="shared" si="61"/>
        <v/>
      </c>
      <c r="J415" s="230" t="str">
        <f>IFERROR(IF($E415="","",VLOOKUP($E415,'Data Mercado'!$A$7:$F$24,3,0)),"ND")</f>
      </c>
      <c r="K415" s="226" t="str">
        <f t="shared" si="62"/>
        <v/>
      </c>
      <c r="L415" s="225" t="str">
        <f t="shared" si="63"/>
        <v/>
      </c>
      <c r="M415" s="230" t="str">
        <f>IFERROR(IF($E415="","",VLOOKUP($E415,'Data Mercado'!$A$7:$F$24,4,0)),"ND")</f>
      </c>
      <c r="N415" s="226" t="str">
        <f t="shared" si="64"/>
        <v/>
      </c>
      <c r="O415" s="225" t="str">
        <f t="shared" si="65"/>
        <v/>
      </c>
      <c r="P415" s="230" t="str">
        <f>IFERROR(IF($E415="","",VLOOKUP($E415,'Data Mercado'!$A$7:$F$24,5,0)),"ND")</f>
      </c>
      <c r="Q415" s="226" t="str">
        <f t="shared" si="66"/>
        <v/>
      </c>
      <c r="R415" s="225" t="str">
        <f t="shared" si="67"/>
        <v/>
      </c>
      <c r="S415" s="230" t="str">
        <f>IFERROR(IF($E415="","",VLOOKUP($E415,'Data Mercado'!$A$7:$F$24,6,0)),"ND")</f>
      </c>
      <c r="T415" s="226" t="str">
        <f t="shared" si="68"/>
        <v/>
      </c>
      <c r="U415" s="225" t="str">
        <f t="shared" si="69"/>
        <v/>
      </c>
    </row>
    <row r="416" spans="1:21" s="227" customFormat="1" ht="19" customHeight="1">
      <c r="A416" s="231"/>
      <c r="B416" s="232"/>
      <c r="C416" s="183"/>
      <c r="D416" s="183"/>
      <c r="E416" s="183"/>
      <c r="F416" s="229"/>
      <c r="G416" s="230" t="str">
        <f>IFERROR(IF($E416="","",VLOOKUP($E416,'Data Mercado'!$A$7:$F$24,2,0)),"ND")</f>
      </c>
      <c r="H416" s="226" t="str">
        <f t="shared" si="60"/>
        <v/>
      </c>
      <c r="I416" s="225" t="str">
        <f t="shared" si="61"/>
        <v/>
      </c>
      <c r="J416" s="230" t="str">
        <f>IFERROR(IF($E416="","",VLOOKUP($E416,'Data Mercado'!$A$7:$F$24,3,0)),"ND")</f>
      </c>
      <c r="K416" s="226" t="str">
        <f t="shared" si="62"/>
        <v/>
      </c>
      <c r="L416" s="225" t="str">
        <f t="shared" si="63"/>
        <v/>
      </c>
      <c r="M416" s="230" t="str">
        <f>IFERROR(IF($E416="","",VLOOKUP($E416,'Data Mercado'!$A$7:$F$24,4,0)),"ND")</f>
      </c>
      <c r="N416" s="226" t="str">
        <f t="shared" si="64"/>
        <v/>
      </c>
      <c r="O416" s="225" t="str">
        <f t="shared" si="65"/>
        <v/>
      </c>
      <c r="P416" s="230" t="str">
        <f>IFERROR(IF($E416="","",VLOOKUP($E416,'Data Mercado'!$A$7:$F$24,5,0)),"ND")</f>
      </c>
      <c r="Q416" s="226" t="str">
        <f t="shared" si="66"/>
        <v/>
      </c>
      <c r="R416" s="225" t="str">
        <f t="shared" si="67"/>
        <v/>
      </c>
      <c r="S416" s="230" t="str">
        <f>IFERROR(IF($E416="","",VLOOKUP($E416,'Data Mercado'!$A$7:$F$24,6,0)),"ND")</f>
      </c>
      <c r="T416" s="226" t="str">
        <f t="shared" si="68"/>
        <v/>
      </c>
      <c r="U416" s="225" t="str">
        <f t="shared" si="69"/>
        <v/>
      </c>
    </row>
    <row r="417" spans="1:21" s="227" customFormat="1" ht="19" customHeight="1">
      <c r="A417" s="231"/>
      <c r="B417" s="232"/>
      <c r="C417" s="183"/>
      <c r="D417" s="183"/>
      <c r="E417" s="183"/>
      <c r="F417" s="229"/>
      <c r="G417" s="230" t="str">
        <f>IFERROR(IF($E417="","",VLOOKUP($E417,'Data Mercado'!$A$7:$F$24,2,0)),"ND")</f>
      </c>
      <c r="H417" s="226" t="str">
        <f t="shared" si="60"/>
        <v/>
      </c>
      <c r="I417" s="225" t="str">
        <f t="shared" si="61"/>
        <v/>
      </c>
      <c r="J417" s="230" t="str">
        <f>IFERROR(IF($E417="","",VLOOKUP($E417,'Data Mercado'!$A$7:$F$24,3,0)),"ND")</f>
      </c>
      <c r="K417" s="226" t="str">
        <f t="shared" si="62"/>
        <v/>
      </c>
      <c r="L417" s="225" t="str">
        <f t="shared" si="63"/>
        <v/>
      </c>
      <c r="M417" s="230" t="str">
        <f>IFERROR(IF($E417="","",VLOOKUP($E417,'Data Mercado'!$A$7:$F$24,4,0)),"ND")</f>
      </c>
      <c r="N417" s="226" t="str">
        <f t="shared" si="64"/>
        <v/>
      </c>
      <c r="O417" s="225" t="str">
        <f t="shared" si="65"/>
        <v/>
      </c>
      <c r="P417" s="230" t="str">
        <f>IFERROR(IF($E417="","",VLOOKUP($E417,'Data Mercado'!$A$7:$F$24,5,0)),"ND")</f>
      </c>
      <c r="Q417" s="226" t="str">
        <f t="shared" si="66"/>
        <v/>
      </c>
      <c r="R417" s="225" t="str">
        <f t="shared" si="67"/>
        <v/>
      </c>
      <c r="S417" s="230" t="str">
        <f>IFERROR(IF($E417="","",VLOOKUP($E417,'Data Mercado'!$A$7:$F$24,6,0)),"ND")</f>
      </c>
      <c r="T417" s="226" t="str">
        <f t="shared" si="68"/>
        <v/>
      </c>
      <c r="U417" s="225" t="str">
        <f t="shared" si="69"/>
        <v/>
      </c>
    </row>
    <row r="418" spans="1:21" s="227" customFormat="1" ht="19" customHeight="1">
      <c r="A418" s="231"/>
      <c r="B418" s="232"/>
      <c r="C418" s="183"/>
      <c r="D418" s="183"/>
      <c r="E418" s="183"/>
      <c r="F418" s="229"/>
      <c r="G418" s="230" t="str">
        <f>IFERROR(IF($E418="","",VLOOKUP($E418,'Data Mercado'!$A$7:$F$24,2,0)),"ND")</f>
      </c>
      <c r="H418" s="226" t="str">
        <f t="shared" si="60"/>
        <v/>
      </c>
      <c r="I418" s="225" t="str">
        <f t="shared" si="61"/>
        <v/>
      </c>
      <c r="J418" s="230" t="str">
        <f>IFERROR(IF($E418="","",VLOOKUP($E418,'Data Mercado'!$A$7:$F$24,3,0)),"ND")</f>
      </c>
      <c r="K418" s="226" t="str">
        <f t="shared" si="62"/>
        <v/>
      </c>
      <c r="L418" s="225" t="str">
        <f t="shared" si="63"/>
        <v/>
      </c>
      <c r="M418" s="230" t="str">
        <f>IFERROR(IF($E418="","",VLOOKUP($E418,'Data Mercado'!$A$7:$F$24,4,0)),"ND")</f>
      </c>
      <c r="N418" s="226" t="str">
        <f t="shared" si="64"/>
        <v/>
      </c>
      <c r="O418" s="225" t="str">
        <f t="shared" si="65"/>
        <v/>
      </c>
      <c r="P418" s="230" t="str">
        <f>IFERROR(IF($E418="","",VLOOKUP($E418,'Data Mercado'!$A$7:$F$24,5,0)),"ND")</f>
      </c>
      <c r="Q418" s="226" t="str">
        <f t="shared" si="66"/>
        <v/>
      </c>
      <c r="R418" s="225" t="str">
        <f t="shared" si="67"/>
        <v/>
      </c>
      <c r="S418" s="230" t="str">
        <f>IFERROR(IF($E418="","",VLOOKUP($E418,'Data Mercado'!$A$7:$F$24,6,0)),"ND")</f>
      </c>
      <c r="T418" s="226" t="str">
        <f t="shared" si="68"/>
        <v/>
      </c>
      <c r="U418" s="225" t="str">
        <f t="shared" si="69"/>
        <v/>
      </c>
    </row>
    <row r="419" spans="1:21" s="227" customFormat="1" ht="19" customHeight="1">
      <c r="A419" s="231"/>
      <c r="B419" s="232"/>
      <c r="C419" s="183"/>
      <c r="D419" s="183"/>
      <c r="E419" s="183"/>
      <c r="F419" s="229"/>
      <c r="G419" s="230" t="str">
        <f>IFERROR(IF($E419="","",VLOOKUP($E419,'Data Mercado'!$A$7:$F$24,2,0)),"ND")</f>
      </c>
      <c r="H419" s="226" t="str">
        <f t="shared" si="60"/>
        <v/>
      </c>
      <c r="I419" s="225" t="str">
        <f t="shared" si="61"/>
        <v/>
      </c>
      <c r="J419" s="230" t="str">
        <f>IFERROR(IF($E419="","",VLOOKUP($E419,'Data Mercado'!$A$7:$F$24,3,0)),"ND")</f>
      </c>
      <c r="K419" s="226" t="str">
        <f t="shared" si="62"/>
        <v/>
      </c>
      <c r="L419" s="225" t="str">
        <f t="shared" si="63"/>
        <v/>
      </c>
      <c r="M419" s="230" t="str">
        <f>IFERROR(IF($E419="","",VLOOKUP($E419,'Data Mercado'!$A$7:$F$24,4,0)),"ND")</f>
      </c>
      <c r="N419" s="226" t="str">
        <f t="shared" si="64"/>
        <v/>
      </c>
      <c r="O419" s="225" t="str">
        <f t="shared" si="65"/>
        <v/>
      </c>
      <c r="P419" s="230" t="str">
        <f>IFERROR(IF($E419="","",VLOOKUP($E419,'Data Mercado'!$A$7:$F$24,5,0)),"ND")</f>
      </c>
      <c r="Q419" s="226" t="str">
        <f t="shared" si="66"/>
        <v/>
      </c>
      <c r="R419" s="225" t="str">
        <f t="shared" si="67"/>
        <v/>
      </c>
      <c r="S419" s="230" t="str">
        <f>IFERROR(IF($E419="","",VLOOKUP($E419,'Data Mercado'!$A$7:$F$24,6,0)),"ND")</f>
      </c>
      <c r="T419" s="226" t="str">
        <f t="shared" si="68"/>
        <v/>
      </c>
      <c r="U419" s="225" t="str">
        <f t="shared" si="69"/>
        <v/>
      </c>
    </row>
    <row r="420" spans="1:21" s="227" customFormat="1" ht="19" customHeight="1">
      <c r="A420" s="231"/>
      <c r="B420" s="232"/>
      <c r="C420" s="183"/>
      <c r="D420" s="183"/>
      <c r="E420" s="183"/>
      <c r="F420" s="229"/>
      <c r="G420" s="230" t="str">
        <f>IFERROR(IF($E420="","",VLOOKUP($E420,'Data Mercado'!$A$7:$F$24,2,0)),"ND")</f>
      </c>
      <c r="H420" s="226" t="str">
        <f t="shared" si="60"/>
        <v/>
      </c>
      <c r="I420" s="225" t="str">
        <f t="shared" si="61"/>
        <v/>
      </c>
      <c r="J420" s="230" t="str">
        <f>IFERROR(IF($E420="","",VLOOKUP($E420,'Data Mercado'!$A$7:$F$24,3,0)),"ND")</f>
      </c>
      <c r="K420" s="226" t="str">
        <f t="shared" si="62"/>
        <v/>
      </c>
      <c r="L420" s="225" t="str">
        <f t="shared" si="63"/>
        <v/>
      </c>
      <c r="M420" s="230" t="str">
        <f>IFERROR(IF($E420="","",VLOOKUP($E420,'Data Mercado'!$A$7:$F$24,4,0)),"ND")</f>
      </c>
      <c r="N420" s="226" t="str">
        <f t="shared" si="64"/>
        <v/>
      </c>
      <c r="O420" s="225" t="str">
        <f t="shared" si="65"/>
        <v/>
      </c>
      <c r="P420" s="230" t="str">
        <f>IFERROR(IF($E420="","",VLOOKUP($E420,'Data Mercado'!$A$7:$F$24,5,0)),"ND")</f>
      </c>
      <c r="Q420" s="226" t="str">
        <f t="shared" si="66"/>
        <v/>
      </c>
      <c r="R420" s="225" t="str">
        <f t="shared" si="67"/>
        <v/>
      </c>
      <c r="S420" s="230" t="str">
        <f>IFERROR(IF($E420="","",VLOOKUP($E420,'Data Mercado'!$A$7:$F$24,6,0)),"ND")</f>
      </c>
      <c r="T420" s="226" t="str">
        <f t="shared" si="68"/>
        <v/>
      </c>
      <c r="U420" s="225" t="str">
        <f t="shared" si="69"/>
        <v/>
      </c>
    </row>
    <row r="421" spans="1:21" s="227" customFormat="1" ht="19" customHeight="1">
      <c r="A421" s="231"/>
      <c r="B421" s="232"/>
      <c r="C421" s="183"/>
      <c r="D421" s="183"/>
      <c r="E421" s="183"/>
      <c r="F421" s="229"/>
      <c r="G421" s="230" t="str">
        <f>IFERROR(IF($E421="","",VLOOKUP($E421,'Data Mercado'!$A$7:$F$24,2,0)),"ND")</f>
      </c>
      <c r="H421" s="226" t="str">
        <f t="shared" si="60"/>
        <v/>
      </c>
      <c r="I421" s="225" t="str">
        <f t="shared" si="61"/>
        <v/>
      </c>
      <c r="J421" s="230" t="str">
        <f>IFERROR(IF($E421="","",VLOOKUP($E421,'Data Mercado'!$A$7:$F$24,3,0)),"ND")</f>
      </c>
      <c r="K421" s="226" t="str">
        <f t="shared" si="62"/>
        <v/>
      </c>
      <c r="L421" s="225" t="str">
        <f t="shared" si="63"/>
        <v/>
      </c>
      <c r="M421" s="230" t="str">
        <f>IFERROR(IF($E421="","",VLOOKUP($E421,'Data Mercado'!$A$7:$F$24,4,0)),"ND")</f>
      </c>
      <c r="N421" s="226" t="str">
        <f t="shared" si="64"/>
        <v/>
      </c>
      <c r="O421" s="225" t="str">
        <f t="shared" si="65"/>
        <v/>
      </c>
      <c r="P421" s="230" t="str">
        <f>IFERROR(IF($E421="","",VLOOKUP($E421,'Data Mercado'!$A$7:$F$24,5,0)),"ND")</f>
      </c>
      <c r="Q421" s="226" t="str">
        <f t="shared" si="66"/>
        <v/>
      </c>
      <c r="R421" s="225" t="str">
        <f t="shared" si="67"/>
        <v/>
      </c>
      <c r="S421" s="230" t="str">
        <f>IFERROR(IF($E421="","",VLOOKUP($E421,'Data Mercado'!$A$7:$F$24,6,0)),"ND")</f>
      </c>
      <c r="T421" s="226" t="str">
        <f t="shared" si="68"/>
        <v/>
      </c>
      <c r="U421" s="225" t="str">
        <f t="shared" si="69"/>
        <v/>
      </c>
    </row>
    <row r="422" spans="1:21" s="227" customFormat="1" ht="19" customHeight="1">
      <c r="A422" s="231"/>
      <c r="B422" s="232"/>
      <c r="C422" s="183"/>
      <c r="D422" s="183"/>
      <c r="E422" s="183"/>
      <c r="F422" s="229"/>
      <c r="G422" s="230" t="str">
        <f>IFERROR(IF($E422="","",VLOOKUP($E422,'Data Mercado'!$A$7:$F$24,2,0)),"ND")</f>
      </c>
      <c r="H422" s="226" t="str">
        <f t="shared" si="60"/>
        <v/>
      </c>
      <c r="I422" s="225" t="str">
        <f t="shared" si="61"/>
        <v/>
      </c>
      <c r="J422" s="230" t="str">
        <f>IFERROR(IF($E422="","",VLOOKUP($E422,'Data Mercado'!$A$7:$F$24,3,0)),"ND")</f>
      </c>
      <c r="K422" s="226" t="str">
        <f t="shared" si="62"/>
        <v/>
      </c>
      <c r="L422" s="225" t="str">
        <f t="shared" si="63"/>
        <v/>
      </c>
      <c r="M422" s="230" t="str">
        <f>IFERROR(IF($E422="","",VLOOKUP($E422,'Data Mercado'!$A$7:$F$24,4,0)),"ND")</f>
      </c>
      <c r="N422" s="226" t="str">
        <f t="shared" si="64"/>
        <v/>
      </c>
      <c r="O422" s="225" t="str">
        <f t="shared" si="65"/>
        <v/>
      </c>
      <c r="P422" s="230" t="str">
        <f>IFERROR(IF($E422="","",VLOOKUP($E422,'Data Mercado'!$A$7:$F$24,5,0)),"ND")</f>
      </c>
      <c r="Q422" s="226" t="str">
        <f t="shared" si="66"/>
        <v/>
      </c>
      <c r="R422" s="225" t="str">
        <f t="shared" si="67"/>
        <v/>
      </c>
      <c r="S422" s="230" t="str">
        <f>IFERROR(IF($E422="","",VLOOKUP($E422,'Data Mercado'!$A$7:$F$24,6,0)),"ND")</f>
      </c>
      <c r="T422" s="226" t="str">
        <f t="shared" si="68"/>
        <v/>
      </c>
      <c r="U422" s="225" t="str">
        <f t="shared" si="69"/>
        <v/>
      </c>
    </row>
    <row r="423" spans="1:21" s="227" customFormat="1" ht="19" customHeight="1">
      <c r="A423" s="231"/>
      <c r="B423" s="232"/>
      <c r="C423" s="183"/>
      <c r="D423" s="183"/>
      <c r="E423" s="183"/>
      <c r="F423" s="229"/>
      <c r="G423" s="230" t="str">
        <f>IFERROR(IF($E423="","",VLOOKUP($E423,'Data Mercado'!$A$7:$F$24,2,0)),"ND")</f>
      </c>
      <c r="H423" s="226" t="str">
        <f t="shared" si="60"/>
        <v/>
      </c>
      <c r="I423" s="225" t="str">
        <f t="shared" si="61"/>
        <v/>
      </c>
      <c r="J423" s="230" t="str">
        <f>IFERROR(IF($E423="","",VLOOKUP($E423,'Data Mercado'!$A$7:$F$24,3,0)),"ND")</f>
      </c>
      <c r="K423" s="226" t="str">
        <f t="shared" si="62"/>
        <v/>
      </c>
      <c r="L423" s="225" t="str">
        <f t="shared" si="63"/>
        <v/>
      </c>
      <c r="M423" s="230" t="str">
        <f>IFERROR(IF($E423="","",VLOOKUP($E423,'Data Mercado'!$A$7:$F$24,4,0)),"ND")</f>
      </c>
      <c r="N423" s="226" t="str">
        <f t="shared" si="64"/>
        <v/>
      </c>
      <c r="O423" s="225" t="str">
        <f t="shared" si="65"/>
        <v/>
      </c>
      <c r="P423" s="230" t="str">
        <f>IFERROR(IF($E423="","",VLOOKUP($E423,'Data Mercado'!$A$7:$F$24,5,0)),"ND")</f>
      </c>
      <c r="Q423" s="226" t="str">
        <f t="shared" si="66"/>
        <v/>
      </c>
      <c r="R423" s="225" t="str">
        <f t="shared" si="67"/>
        <v/>
      </c>
      <c r="S423" s="230" t="str">
        <f>IFERROR(IF($E423="","",VLOOKUP($E423,'Data Mercado'!$A$7:$F$24,6,0)),"ND")</f>
      </c>
      <c r="T423" s="226" t="str">
        <f t="shared" si="68"/>
        <v/>
      </c>
      <c r="U423" s="225" t="str">
        <f t="shared" si="69"/>
        <v/>
      </c>
    </row>
    <row r="424" spans="1:21" s="227" customFormat="1" ht="19" customHeight="1">
      <c r="A424" s="231"/>
      <c r="B424" s="232"/>
      <c r="C424" s="183"/>
      <c r="D424" s="183"/>
      <c r="E424" s="183"/>
      <c r="F424" s="229"/>
      <c r="G424" s="230" t="str">
        <f>IFERROR(IF($E424="","",VLOOKUP($E424,'Data Mercado'!$A$7:$F$24,2,0)),"ND")</f>
      </c>
      <c r="H424" s="226" t="str">
        <f t="shared" si="60"/>
        <v/>
      </c>
      <c r="I424" s="225" t="str">
        <f t="shared" si="61"/>
        <v/>
      </c>
      <c r="J424" s="230" t="str">
        <f>IFERROR(IF($E424="","",VLOOKUP($E424,'Data Mercado'!$A$7:$F$24,3,0)),"ND")</f>
      </c>
      <c r="K424" s="226" t="str">
        <f t="shared" si="62"/>
        <v/>
      </c>
      <c r="L424" s="225" t="str">
        <f t="shared" si="63"/>
        <v/>
      </c>
      <c r="M424" s="230" t="str">
        <f>IFERROR(IF($E424="","",VLOOKUP($E424,'Data Mercado'!$A$7:$F$24,4,0)),"ND")</f>
      </c>
      <c r="N424" s="226" t="str">
        <f t="shared" si="64"/>
        <v/>
      </c>
      <c r="O424" s="225" t="str">
        <f t="shared" si="65"/>
        <v/>
      </c>
      <c r="P424" s="230" t="str">
        <f>IFERROR(IF($E424="","",VLOOKUP($E424,'Data Mercado'!$A$7:$F$24,5,0)),"ND")</f>
      </c>
      <c r="Q424" s="226" t="str">
        <f t="shared" si="66"/>
        <v/>
      </c>
      <c r="R424" s="225" t="str">
        <f t="shared" si="67"/>
        <v/>
      </c>
      <c r="S424" s="230" t="str">
        <f>IFERROR(IF($E424="","",VLOOKUP($E424,'Data Mercado'!$A$7:$F$24,6,0)),"ND")</f>
      </c>
      <c r="T424" s="226" t="str">
        <f t="shared" si="68"/>
        <v/>
      </c>
      <c r="U424" s="225" t="str">
        <f t="shared" si="69"/>
        <v/>
      </c>
    </row>
    <row r="425" spans="1:21" s="227" customFormat="1" ht="19" customHeight="1">
      <c r="A425" s="231"/>
      <c r="B425" s="232"/>
      <c r="C425" s="183"/>
      <c r="D425" s="183"/>
      <c r="E425" s="183"/>
      <c r="F425" s="229"/>
      <c r="G425" s="230" t="str">
        <f>IFERROR(IF($E425="","",VLOOKUP($E425,'Data Mercado'!$A$7:$F$24,2,0)),"ND")</f>
      </c>
      <c r="H425" s="226" t="str">
        <f t="shared" si="60"/>
        <v/>
      </c>
      <c r="I425" s="225" t="str">
        <f t="shared" si="61"/>
        <v/>
      </c>
      <c r="J425" s="230" t="str">
        <f>IFERROR(IF($E425="","",VLOOKUP($E425,'Data Mercado'!$A$7:$F$24,3,0)),"ND")</f>
      </c>
      <c r="K425" s="226" t="str">
        <f t="shared" si="62"/>
        <v/>
      </c>
      <c r="L425" s="225" t="str">
        <f t="shared" si="63"/>
        <v/>
      </c>
      <c r="M425" s="230" t="str">
        <f>IFERROR(IF($E425="","",VLOOKUP($E425,'Data Mercado'!$A$7:$F$24,4,0)),"ND")</f>
      </c>
      <c r="N425" s="226" t="str">
        <f t="shared" si="64"/>
        <v/>
      </c>
      <c r="O425" s="225" t="str">
        <f t="shared" si="65"/>
        <v/>
      </c>
      <c r="P425" s="230" t="str">
        <f>IFERROR(IF($E425="","",VLOOKUP($E425,'Data Mercado'!$A$7:$F$24,5,0)),"ND")</f>
      </c>
      <c r="Q425" s="226" t="str">
        <f t="shared" si="66"/>
        <v/>
      </c>
      <c r="R425" s="225" t="str">
        <f t="shared" si="67"/>
        <v/>
      </c>
      <c r="S425" s="230" t="str">
        <f>IFERROR(IF($E425="","",VLOOKUP($E425,'Data Mercado'!$A$7:$F$24,6,0)),"ND")</f>
      </c>
      <c r="T425" s="226" t="str">
        <f t="shared" si="68"/>
        <v/>
      </c>
      <c r="U425" s="225" t="str">
        <f t="shared" si="69"/>
        <v/>
      </c>
    </row>
    <row r="426" spans="1:21" s="227" customFormat="1" ht="19" customHeight="1">
      <c r="A426" s="231"/>
      <c r="B426" s="232"/>
      <c r="C426" s="183"/>
      <c r="D426" s="183"/>
      <c r="E426" s="183"/>
      <c r="F426" s="229"/>
      <c r="G426" s="230" t="str">
        <f>IFERROR(IF($E426="","",VLOOKUP($E426,'Data Mercado'!$A$7:$F$24,2,0)),"ND")</f>
      </c>
      <c r="H426" s="226" t="str">
        <f t="shared" si="60"/>
        <v/>
      </c>
      <c r="I426" s="225" t="str">
        <f t="shared" si="61"/>
        <v/>
      </c>
      <c r="J426" s="230" t="str">
        <f>IFERROR(IF($E426="","",VLOOKUP($E426,'Data Mercado'!$A$7:$F$24,3,0)),"ND")</f>
      </c>
      <c r="K426" s="226" t="str">
        <f t="shared" si="62"/>
        <v/>
      </c>
      <c r="L426" s="225" t="str">
        <f t="shared" si="63"/>
        <v/>
      </c>
      <c r="M426" s="230" t="str">
        <f>IFERROR(IF($E426="","",VLOOKUP($E426,'Data Mercado'!$A$7:$F$24,4,0)),"ND")</f>
      </c>
      <c r="N426" s="226" t="str">
        <f t="shared" si="64"/>
        <v/>
      </c>
      <c r="O426" s="225" t="str">
        <f t="shared" si="65"/>
        <v/>
      </c>
      <c r="P426" s="230" t="str">
        <f>IFERROR(IF($E426="","",VLOOKUP($E426,'Data Mercado'!$A$7:$F$24,5,0)),"ND")</f>
      </c>
      <c r="Q426" s="226" t="str">
        <f t="shared" si="66"/>
        <v/>
      </c>
      <c r="R426" s="225" t="str">
        <f t="shared" si="67"/>
        <v/>
      </c>
      <c r="S426" s="230" t="str">
        <f>IFERROR(IF($E426="","",VLOOKUP($E426,'Data Mercado'!$A$7:$F$24,6,0)),"ND")</f>
      </c>
      <c r="T426" s="226" t="str">
        <f t="shared" si="68"/>
        <v/>
      </c>
      <c r="U426" s="225" t="str">
        <f t="shared" si="69"/>
        <v/>
      </c>
    </row>
    <row r="427" spans="1:21" s="227" customFormat="1" ht="19" customHeight="1">
      <c r="A427" s="231"/>
      <c r="B427" s="232"/>
      <c r="C427" s="183"/>
      <c r="D427" s="183"/>
      <c r="E427" s="183"/>
      <c r="F427" s="229"/>
      <c r="G427" s="230" t="str">
        <f>IFERROR(IF($E427="","",VLOOKUP($E427,'Data Mercado'!$A$7:$F$24,2,0)),"ND")</f>
      </c>
      <c r="H427" s="226" t="str">
        <f t="shared" si="60"/>
        <v/>
      </c>
      <c r="I427" s="225" t="str">
        <f t="shared" si="61"/>
        <v/>
      </c>
      <c r="J427" s="230" t="str">
        <f>IFERROR(IF($E427="","",VLOOKUP($E427,'Data Mercado'!$A$7:$F$24,3,0)),"ND")</f>
      </c>
      <c r="K427" s="226" t="str">
        <f t="shared" si="62"/>
        <v/>
      </c>
      <c r="L427" s="225" t="str">
        <f t="shared" si="63"/>
        <v/>
      </c>
      <c r="M427" s="230" t="str">
        <f>IFERROR(IF($E427="","",VLOOKUP($E427,'Data Mercado'!$A$7:$F$24,4,0)),"ND")</f>
      </c>
      <c r="N427" s="226" t="str">
        <f t="shared" si="64"/>
        <v/>
      </c>
      <c r="O427" s="225" t="str">
        <f t="shared" si="65"/>
        <v/>
      </c>
      <c r="P427" s="230" t="str">
        <f>IFERROR(IF($E427="","",VLOOKUP($E427,'Data Mercado'!$A$7:$F$24,5,0)),"ND")</f>
      </c>
      <c r="Q427" s="226" t="str">
        <f t="shared" si="66"/>
        <v/>
      </c>
      <c r="R427" s="225" t="str">
        <f t="shared" si="67"/>
        <v/>
      </c>
      <c r="S427" s="230" t="str">
        <f>IFERROR(IF($E427="","",VLOOKUP($E427,'Data Mercado'!$A$7:$F$24,6,0)),"ND")</f>
      </c>
      <c r="T427" s="226" t="str">
        <f t="shared" si="68"/>
        <v/>
      </c>
      <c r="U427" s="225" t="str">
        <f t="shared" si="69"/>
        <v/>
      </c>
    </row>
    <row r="428" spans="1:21" s="227" customFormat="1" ht="19" customHeight="1">
      <c r="A428" s="231"/>
      <c r="B428" s="232"/>
      <c r="C428" s="183"/>
      <c r="D428" s="183"/>
      <c r="E428" s="183"/>
      <c r="F428" s="229"/>
      <c r="G428" s="230" t="str">
        <f>IFERROR(IF($E428="","",VLOOKUP($E428,'Data Mercado'!$A$7:$F$24,2,0)),"ND")</f>
      </c>
      <c r="H428" s="226" t="str">
        <f t="shared" si="60"/>
        <v/>
      </c>
      <c r="I428" s="225" t="str">
        <f t="shared" si="61"/>
        <v/>
      </c>
      <c r="J428" s="230" t="str">
        <f>IFERROR(IF($E428="","",VLOOKUP($E428,'Data Mercado'!$A$7:$F$24,3,0)),"ND")</f>
      </c>
      <c r="K428" s="226" t="str">
        <f t="shared" si="62"/>
        <v/>
      </c>
      <c r="L428" s="225" t="str">
        <f t="shared" si="63"/>
        <v/>
      </c>
      <c r="M428" s="230" t="str">
        <f>IFERROR(IF($E428="","",VLOOKUP($E428,'Data Mercado'!$A$7:$F$24,4,0)),"ND")</f>
      </c>
      <c r="N428" s="226" t="str">
        <f t="shared" si="64"/>
        <v/>
      </c>
      <c r="O428" s="225" t="str">
        <f t="shared" si="65"/>
        <v/>
      </c>
      <c r="P428" s="230" t="str">
        <f>IFERROR(IF($E428="","",VLOOKUP($E428,'Data Mercado'!$A$7:$F$24,5,0)),"ND")</f>
      </c>
      <c r="Q428" s="226" t="str">
        <f t="shared" si="66"/>
        <v/>
      </c>
      <c r="R428" s="225" t="str">
        <f t="shared" si="67"/>
        <v/>
      </c>
      <c r="S428" s="230" t="str">
        <f>IFERROR(IF($E428="","",VLOOKUP($E428,'Data Mercado'!$A$7:$F$24,6,0)),"ND")</f>
      </c>
      <c r="T428" s="226" t="str">
        <f t="shared" si="68"/>
        <v/>
      </c>
      <c r="U428" s="225" t="str">
        <f t="shared" si="69"/>
        <v/>
      </c>
    </row>
    <row r="429" spans="1:21" s="227" customFormat="1" ht="19" customHeight="1">
      <c r="A429" s="231"/>
      <c r="B429" s="232"/>
      <c r="C429" s="183"/>
      <c r="D429" s="183"/>
      <c r="E429" s="183"/>
      <c r="F429" s="229"/>
      <c r="G429" s="230" t="str">
        <f>IFERROR(IF($E429="","",VLOOKUP($E429,'Data Mercado'!$A$7:$F$24,2,0)),"ND")</f>
      </c>
      <c r="H429" s="226" t="str">
        <f t="shared" si="60"/>
        <v/>
      </c>
      <c r="I429" s="225" t="str">
        <f t="shared" si="61"/>
        <v/>
      </c>
      <c r="J429" s="230" t="str">
        <f>IFERROR(IF($E429="","",VLOOKUP($E429,'Data Mercado'!$A$7:$F$24,3,0)),"ND")</f>
      </c>
      <c r="K429" s="226" t="str">
        <f t="shared" si="62"/>
        <v/>
      </c>
      <c r="L429" s="225" t="str">
        <f t="shared" si="63"/>
        <v/>
      </c>
      <c r="M429" s="230" t="str">
        <f>IFERROR(IF($E429="","",VLOOKUP($E429,'Data Mercado'!$A$7:$F$24,4,0)),"ND")</f>
      </c>
      <c r="N429" s="226" t="str">
        <f t="shared" si="64"/>
        <v/>
      </c>
      <c r="O429" s="225" t="str">
        <f t="shared" si="65"/>
        <v/>
      </c>
      <c r="P429" s="230" t="str">
        <f>IFERROR(IF($E429="","",VLOOKUP($E429,'Data Mercado'!$A$7:$F$24,5,0)),"ND")</f>
      </c>
      <c r="Q429" s="226" t="str">
        <f t="shared" si="66"/>
        <v/>
      </c>
      <c r="R429" s="225" t="str">
        <f t="shared" si="67"/>
        <v/>
      </c>
      <c r="S429" s="230" t="str">
        <f>IFERROR(IF($E429="","",VLOOKUP($E429,'Data Mercado'!$A$7:$F$24,6,0)),"ND")</f>
      </c>
      <c r="T429" s="226" t="str">
        <f t="shared" si="68"/>
        <v/>
      </c>
      <c r="U429" s="225" t="str">
        <f t="shared" si="69"/>
        <v/>
      </c>
    </row>
    <row r="430" spans="1:21" s="227" customFormat="1" ht="19" customHeight="1">
      <c r="A430" s="231"/>
      <c r="B430" s="232"/>
      <c r="C430" s="183"/>
      <c r="D430" s="183"/>
      <c r="E430" s="183"/>
      <c r="F430" s="229"/>
      <c r="G430" s="230" t="str">
        <f>IFERROR(IF($E430="","",VLOOKUP($E430,'Data Mercado'!$A$7:$F$24,2,0)),"ND")</f>
      </c>
      <c r="H430" s="226" t="str">
        <f t="shared" si="60"/>
        <v/>
      </c>
      <c r="I430" s="225" t="str">
        <f t="shared" si="61"/>
        <v/>
      </c>
      <c r="J430" s="230" t="str">
        <f>IFERROR(IF($E430="","",VLOOKUP($E430,'Data Mercado'!$A$7:$F$24,3,0)),"ND")</f>
      </c>
      <c r="K430" s="226" t="str">
        <f t="shared" si="62"/>
        <v/>
      </c>
      <c r="L430" s="225" t="str">
        <f t="shared" si="63"/>
        <v/>
      </c>
      <c r="M430" s="230" t="str">
        <f>IFERROR(IF($E430="","",VLOOKUP($E430,'Data Mercado'!$A$7:$F$24,4,0)),"ND")</f>
      </c>
      <c r="N430" s="226" t="str">
        <f t="shared" si="64"/>
        <v/>
      </c>
      <c r="O430" s="225" t="str">
        <f t="shared" si="65"/>
        <v/>
      </c>
      <c r="P430" s="230" t="str">
        <f>IFERROR(IF($E430="","",VLOOKUP($E430,'Data Mercado'!$A$7:$F$24,5,0)),"ND")</f>
      </c>
      <c r="Q430" s="226" t="str">
        <f t="shared" si="66"/>
        <v/>
      </c>
      <c r="R430" s="225" t="str">
        <f t="shared" si="67"/>
        <v/>
      </c>
      <c r="S430" s="230" t="str">
        <f>IFERROR(IF($E430="","",VLOOKUP($E430,'Data Mercado'!$A$7:$F$24,6,0)),"ND")</f>
      </c>
      <c r="T430" s="226" t="str">
        <f t="shared" si="68"/>
        <v/>
      </c>
      <c r="U430" s="225" t="str">
        <f t="shared" si="69"/>
        <v/>
      </c>
    </row>
    <row r="431" spans="1:21" s="227" customFormat="1" ht="19" customHeight="1">
      <c r="A431" s="231"/>
      <c r="B431" s="232"/>
      <c r="C431" s="183"/>
      <c r="D431" s="183"/>
      <c r="E431" s="183"/>
      <c r="F431" s="229"/>
      <c r="G431" s="230" t="str">
        <f>IFERROR(IF($E431="","",VLOOKUP($E431,'Data Mercado'!$A$7:$F$24,2,0)),"ND")</f>
      </c>
      <c r="H431" s="226" t="str">
        <f t="shared" si="60"/>
        <v/>
      </c>
      <c r="I431" s="225" t="str">
        <f t="shared" si="61"/>
        <v/>
      </c>
      <c r="J431" s="230" t="str">
        <f>IFERROR(IF($E431="","",VLOOKUP($E431,'Data Mercado'!$A$7:$F$24,3,0)),"ND")</f>
      </c>
      <c r="K431" s="226" t="str">
        <f t="shared" si="62"/>
        <v/>
      </c>
      <c r="L431" s="225" t="str">
        <f t="shared" si="63"/>
        <v/>
      </c>
      <c r="M431" s="230" t="str">
        <f>IFERROR(IF($E431="","",VLOOKUP($E431,'Data Mercado'!$A$7:$F$24,4,0)),"ND")</f>
      </c>
      <c r="N431" s="226" t="str">
        <f t="shared" si="64"/>
        <v/>
      </c>
      <c r="O431" s="225" t="str">
        <f t="shared" si="65"/>
        <v/>
      </c>
      <c r="P431" s="230" t="str">
        <f>IFERROR(IF($E431="","",VLOOKUP($E431,'Data Mercado'!$A$7:$F$24,5,0)),"ND")</f>
      </c>
      <c r="Q431" s="226" t="str">
        <f t="shared" si="66"/>
        <v/>
      </c>
      <c r="R431" s="225" t="str">
        <f t="shared" si="67"/>
        <v/>
      </c>
      <c r="S431" s="230" t="str">
        <f>IFERROR(IF($E431="","",VLOOKUP($E431,'Data Mercado'!$A$7:$F$24,6,0)),"ND")</f>
      </c>
      <c r="T431" s="226" t="str">
        <f t="shared" si="68"/>
        <v/>
      </c>
      <c r="U431" s="225" t="str">
        <f t="shared" si="69"/>
        <v/>
      </c>
    </row>
    <row r="432" spans="1:21" s="227" customFormat="1" ht="19" customHeight="1">
      <c r="A432" s="231"/>
      <c r="B432" s="232"/>
      <c r="C432" s="183"/>
      <c r="D432" s="183"/>
      <c r="E432" s="183"/>
      <c r="F432" s="229"/>
      <c r="G432" s="230" t="str">
        <f>IFERROR(IF($E432="","",VLOOKUP($E432,'Data Mercado'!$A$7:$F$24,2,0)),"ND")</f>
      </c>
      <c r="H432" s="226" t="str">
        <f t="shared" si="60"/>
        <v/>
      </c>
      <c r="I432" s="225" t="str">
        <f t="shared" si="61"/>
        <v/>
      </c>
      <c r="J432" s="230" t="str">
        <f>IFERROR(IF($E432="","",VLOOKUP($E432,'Data Mercado'!$A$7:$F$24,3,0)),"ND")</f>
      </c>
      <c r="K432" s="226" t="str">
        <f t="shared" si="62"/>
        <v/>
      </c>
      <c r="L432" s="225" t="str">
        <f t="shared" si="63"/>
        <v/>
      </c>
      <c r="M432" s="230" t="str">
        <f>IFERROR(IF($E432="","",VLOOKUP($E432,'Data Mercado'!$A$7:$F$24,4,0)),"ND")</f>
      </c>
      <c r="N432" s="226" t="str">
        <f t="shared" si="64"/>
        <v/>
      </c>
      <c r="O432" s="225" t="str">
        <f t="shared" si="65"/>
        <v/>
      </c>
      <c r="P432" s="230" t="str">
        <f>IFERROR(IF($E432="","",VLOOKUP($E432,'Data Mercado'!$A$7:$F$24,5,0)),"ND")</f>
      </c>
      <c r="Q432" s="226" t="str">
        <f t="shared" si="66"/>
        <v/>
      </c>
      <c r="R432" s="225" t="str">
        <f t="shared" si="67"/>
        <v/>
      </c>
      <c r="S432" s="230" t="str">
        <f>IFERROR(IF($E432="","",VLOOKUP($E432,'Data Mercado'!$A$7:$F$24,6,0)),"ND")</f>
      </c>
      <c r="T432" s="226" t="str">
        <f t="shared" si="68"/>
        <v/>
      </c>
      <c r="U432" s="225" t="str">
        <f t="shared" si="69"/>
        <v/>
      </c>
    </row>
    <row r="433" spans="1:21" s="227" customFormat="1" ht="19" customHeight="1">
      <c r="A433" s="231"/>
      <c r="B433" s="232"/>
      <c r="C433" s="183"/>
      <c r="D433" s="183"/>
      <c r="E433" s="183"/>
      <c r="F433" s="229"/>
      <c r="G433" s="230" t="str">
        <f>IFERROR(IF($E433="","",VLOOKUP($E433,'Data Mercado'!$A$7:$F$24,2,0)),"ND")</f>
      </c>
      <c r="H433" s="226" t="str">
        <f t="shared" si="60"/>
        <v/>
      </c>
      <c r="I433" s="225" t="str">
        <f t="shared" si="61"/>
        <v/>
      </c>
      <c r="J433" s="230" t="str">
        <f>IFERROR(IF($E433="","",VLOOKUP($E433,'Data Mercado'!$A$7:$F$24,3,0)),"ND")</f>
      </c>
      <c r="K433" s="226" t="str">
        <f t="shared" si="62"/>
        <v/>
      </c>
      <c r="L433" s="225" t="str">
        <f t="shared" si="63"/>
        <v/>
      </c>
      <c r="M433" s="230" t="str">
        <f>IFERROR(IF($E433="","",VLOOKUP($E433,'Data Mercado'!$A$7:$F$24,4,0)),"ND")</f>
      </c>
      <c r="N433" s="226" t="str">
        <f t="shared" si="64"/>
        <v/>
      </c>
      <c r="O433" s="225" t="str">
        <f t="shared" si="65"/>
        <v/>
      </c>
      <c r="P433" s="230" t="str">
        <f>IFERROR(IF($E433="","",VLOOKUP($E433,'Data Mercado'!$A$7:$F$24,5,0)),"ND")</f>
      </c>
      <c r="Q433" s="226" t="str">
        <f t="shared" si="66"/>
        <v/>
      </c>
      <c r="R433" s="225" t="str">
        <f t="shared" si="67"/>
        <v/>
      </c>
      <c r="S433" s="230" t="str">
        <f>IFERROR(IF($E433="","",VLOOKUP($E433,'Data Mercado'!$A$7:$F$24,6,0)),"ND")</f>
      </c>
      <c r="T433" s="226" t="str">
        <f t="shared" si="68"/>
        <v/>
      </c>
      <c r="U433" s="225" t="str">
        <f t="shared" si="69"/>
        <v/>
      </c>
    </row>
    <row r="434" spans="1:21" s="227" customFormat="1" ht="19" customHeight="1">
      <c r="A434" s="231"/>
      <c r="B434" s="232"/>
      <c r="C434" s="183"/>
      <c r="D434" s="183"/>
      <c r="E434" s="183"/>
      <c r="F434" s="229"/>
      <c r="G434" s="230" t="str">
        <f>IFERROR(IF($E434="","",VLOOKUP($E434,'Data Mercado'!$A$7:$F$24,2,0)),"ND")</f>
      </c>
      <c r="H434" s="226" t="str">
        <f t="shared" si="60"/>
        <v/>
      </c>
      <c r="I434" s="225" t="str">
        <f t="shared" si="61"/>
        <v/>
      </c>
      <c r="J434" s="230" t="str">
        <f>IFERROR(IF($E434="","",VLOOKUP($E434,'Data Mercado'!$A$7:$F$24,3,0)),"ND")</f>
      </c>
      <c r="K434" s="226" t="str">
        <f t="shared" si="62"/>
        <v/>
      </c>
      <c r="L434" s="225" t="str">
        <f t="shared" si="63"/>
        <v/>
      </c>
      <c r="M434" s="230" t="str">
        <f>IFERROR(IF($E434="","",VLOOKUP($E434,'Data Mercado'!$A$7:$F$24,4,0)),"ND")</f>
      </c>
      <c r="N434" s="226" t="str">
        <f t="shared" si="64"/>
        <v/>
      </c>
      <c r="O434" s="225" t="str">
        <f t="shared" si="65"/>
        <v/>
      </c>
      <c r="P434" s="230" t="str">
        <f>IFERROR(IF($E434="","",VLOOKUP($E434,'Data Mercado'!$A$7:$F$24,5,0)),"ND")</f>
      </c>
      <c r="Q434" s="226" t="str">
        <f t="shared" si="66"/>
        <v/>
      </c>
      <c r="R434" s="225" t="str">
        <f t="shared" si="67"/>
        <v/>
      </c>
      <c r="S434" s="230" t="str">
        <f>IFERROR(IF($E434="","",VLOOKUP($E434,'Data Mercado'!$A$7:$F$24,6,0)),"ND")</f>
      </c>
      <c r="T434" s="226" t="str">
        <f t="shared" si="68"/>
        <v/>
      </c>
      <c r="U434" s="225" t="str">
        <f t="shared" si="69"/>
        <v/>
      </c>
    </row>
    <row r="435" spans="1:21" s="227" customFormat="1" ht="19" customHeight="1">
      <c r="A435" s="231"/>
      <c r="B435" s="232"/>
      <c r="C435" s="183"/>
      <c r="D435" s="183"/>
      <c r="E435" s="183"/>
      <c r="F435" s="229"/>
      <c r="G435" s="230" t="str">
        <f>IFERROR(IF($E435="","",VLOOKUP($E435,'Data Mercado'!$A$7:$F$24,2,0)),"ND")</f>
      </c>
      <c r="H435" s="226" t="str">
        <f t="shared" si="60"/>
        <v/>
      </c>
      <c r="I435" s="225" t="str">
        <f t="shared" si="61"/>
        <v/>
      </c>
      <c r="J435" s="230" t="str">
        <f>IFERROR(IF($E435="","",VLOOKUP($E435,'Data Mercado'!$A$7:$F$24,3,0)),"ND")</f>
      </c>
      <c r="K435" s="226" t="str">
        <f t="shared" si="62"/>
        <v/>
      </c>
      <c r="L435" s="225" t="str">
        <f t="shared" si="63"/>
        <v/>
      </c>
      <c r="M435" s="230" t="str">
        <f>IFERROR(IF($E435="","",VLOOKUP($E435,'Data Mercado'!$A$7:$F$24,4,0)),"ND")</f>
      </c>
      <c r="N435" s="226" t="str">
        <f t="shared" si="64"/>
        <v/>
      </c>
      <c r="O435" s="225" t="str">
        <f t="shared" si="65"/>
        <v/>
      </c>
      <c r="P435" s="230" t="str">
        <f>IFERROR(IF($E435="","",VLOOKUP($E435,'Data Mercado'!$A$7:$F$24,5,0)),"ND")</f>
      </c>
      <c r="Q435" s="226" t="str">
        <f t="shared" si="66"/>
        <v/>
      </c>
      <c r="R435" s="225" t="str">
        <f t="shared" si="67"/>
        <v/>
      </c>
      <c r="S435" s="230" t="str">
        <f>IFERROR(IF($E435="","",VLOOKUP($E435,'Data Mercado'!$A$7:$F$24,6,0)),"ND")</f>
      </c>
      <c r="T435" s="226" t="str">
        <f t="shared" si="68"/>
        <v/>
      </c>
      <c r="U435" s="225" t="str">
        <f t="shared" si="69"/>
        <v/>
      </c>
    </row>
    <row r="436" spans="1:21" s="227" customFormat="1" ht="19" customHeight="1">
      <c r="A436" s="231"/>
      <c r="B436" s="232"/>
      <c r="C436" s="183"/>
      <c r="D436" s="183"/>
      <c r="E436" s="183"/>
      <c r="F436" s="229"/>
      <c r="G436" s="230" t="str">
        <f>IFERROR(IF($E436="","",VLOOKUP($E436,'Data Mercado'!$A$7:$F$24,2,0)),"ND")</f>
      </c>
      <c r="H436" s="226" t="str">
        <f t="shared" si="60"/>
        <v/>
      </c>
      <c r="I436" s="225" t="str">
        <f t="shared" si="61"/>
        <v/>
      </c>
      <c r="J436" s="230" t="str">
        <f>IFERROR(IF($E436="","",VLOOKUP($E436,'Data Mercado'!$A$7:$F$24,3,0)),"ND")</f>
      </c>
      <c r="K436" s="226" t="str">
        <f t="shared" si="62"/>
        <v/>
      </c>
      <c r="L436" s="225" t="str">
        <f t="shared" si="63"/>
        <v/>
      </c>
      <c r="M436" s="230" t="str">
        <f>IFERROR(IF($E436="","",VLOOKUP($E436,'Data Mercado'!$A$7:$F$24,4,0)),"ND")</f>
      </c>
      <c r="N436" s="226" t="str">
        <f t="shared" si="64"/>
        <v/>
      </c>
      <c r="O436" s="225" t="str">
        <f t="shared" si="65"/>
        <v/>
      </c>
      <c r="P436" s="230" t="str">
        <f>IFERROR(IF($E436="","",VLOOKUP($E436,'Data Mercado'!$A$7:$F$24,5,0)),"ND")</f>
      </c>
      <c r="Q436" s="226" t="str">
        <f t="shared" si="66"/>
        <v/>
      </c>
      <c r="R436" s="225" t="str">
        <f t="shared" si="67"/>
        <v/>
      </c>
      <c r="S436" s="230" t="str">
        <f>IFERROR(IF($E436="","",VLOOKUP($E436,'Data Mercado'!$A$7:$F$24,6,0)),"ND")</f>
      </c>
      <c r="T436" s="226" t="str">
        <f t="shared" si="68"/>
        <v/>
      </c>
      <c r="U436" s="225" t="str">
        <f t="shared" si="69"/>
        <v/>
      </c>
    </row>
    <row r="437" spans="1:21" s="227" customFormat="1" ht="19" customHeight="1">
      <c r="A437" s="231"/>
      <c r="B437" s="232"/>
      <c r="C437" s="183"/>
      <c r="D437" s="183"/>
      <c r="E437" s="183"/>
      <c r="F437" s="229"/>
      <c r="G437" s="230" t="str">
        <f>IFERROR(IF($E437="","",VLOOKUP($E437,'Data Mercado'!$A$7:$F$24,2,0)),"ND")</f>
      </c>
      <c r="H437" s="226" t="str">
        <f t="shared" si="60"/>
        <v/>
      </c>
      <c r="I437" s="225" t="str">
        <f t="shared" si="61"/>
        <v/>
      </c>
      <c r="J437" s="230" t="str">
        <f>IFERROR(IF($E437="","",VLOOKUP($E437,'Data Mercado'!$A$7:$F$24,3,0)),"ND")</f>
      </c>
      <c r="K437" s="226" t="str">
        <f t="shared" si="62"/>
        <v/>
      </c>
      <c r="L437" s="225" t="str">
        <f t="shared" si="63"/>
        <v/>
      </c>
      <c r="M437" s="230" t="str">
        <f>IFERROR(IF($E437="","",VLOOKUP($E437,'Data Mercado'!$A$7:$F$24,4,0)),"ND")</f>
      </c>
      <c r="N437" s="226" t="str">
        <f t="shared" si="64"/>
        <v/>
      </c>
      <c r="O437" s="225" t="str">
        <f t="shared" si="65"/>
        <v/>
      </c>
      <c r="P437" s="230" t="str">
        <f>IFERROR(IF($E437="","",VLOOKUP($E437,'Data Mercado'!$A$7:$F$24,5,0)),"ND")</f>
      </c>
      <c r="Q437" s="226" t="str">
        <f t="shared" si="66"/>
        <v/>
      </c>
      <c r="R437" s="225" t="str">
        <f t="shared" si="67"/>
        <v/>
      </c>
      <c r="S437" s="230" t="str">
        <f>IFERROR(IF($E437="","",VLOOKUP($E437,'Data Mercado'!$A$7:$F$24,6,0)),"ND")</f>
      </c>
      <c r="T437" s="226" t="str">
        <f t="shared" si="68"/>
        <v/>
      </c>
      <c r="U437" s="225" t="str">
        <f t="shared" si="69"/>
        <v/>
      </c>
    </row>
    <row r="438" spans="1:21" s="227" customFormat="1" ht="19" customHeight="1">
      <c r="A438" s="231"/>
      <c r="B438" s="232"/>
      <c r="C438" s="183"/>
      <c r="D438" s="183"/>
      <c r="E438" s="183"/>
      <c r="F438" s="229"/>
      <c r="G438" s="230" t="str">
        <f>IFERROR(IF($E438="","",VLOOKUP($E438,'Data Mercado'!$A$7:$F$24,2,0)),"ND")</f>
      </c>
      <c r="H438" s="226" t="str">
        <f t="shared" si="60"/>
        <v/>
      </c>
      <c r="I438" s="225" t="str">
        <f t="shared" si="61"/>
        <v/>
      </c>
      <c r="J438" s="230" t="str">
        <f>IFERROR(IF($E438="","",VLOOKUP($E438,'Data Mercado'!$A$7:$F$24,3,0)),"ND")</f>
      </c>
      <c r="K438" s="226" t="str">
        <f t="shared" si="62"/>
        <v/>
      </c>
      <c r="L438" s="225" t="str">
        <f t="shared" si="63"/>
        <v/>
      </c>
      <c r="M438" s="230" t="str">
        <f>IFERROR(IF($E438="","",VLOOKUP($E438,'Data Mercado'!$A$7:$F$24,4,0)),"ND")</f>
      </c>
      <c r="N438" s="226" t="str">
        <f t="shared" si="64"/>
        <v/>
      </c>
      <c r="O438" s="225" t="str">
        <f t="shared" si="65"/>
        <v/>
      </c>
      <c r="P438" s="230" t="str">
        <f>IFERROR(IF($E438="","",VLOOKUP($E438,'Data Mercado'!$A$7:$F$24,5,0)),"ND")</f>
      </c>
      <c r="Q438" s="226" t="str">
        <f t="shared" si="66"/>
        <v/>
      </c>
      <c r="R438" s="225" t="str">
        <f t="shared" si="67"/>
        <v/>
      </c>
      <c r="S438" s="230" t="str">
        <f>IFERROR(IF($E438="","",VLOOKUP($E438,'Data Mercado'!$A$7:$F$24,6,0)),"ND")</f>
      </c>
      <c r="T438" s="226" t="str">
        <f t="shared" si="68"/>
        <v/>
      </c>
      <c r="U438" s="225" t="str">
        <f t="shared" si="69"/>
        <v/>
      </c>
    </row>
    <row r="439" spans="1:21" s="227" customFormat="1" ht="19" customHeight="1">
      <c r="A439" s="231"/>
      <c r="B439" s="232"/>
      <c r="C439" s="183"/>
      <c r="D439" s="183"/>
      <c r="E439" s="183"/>
      <c r="F439" s="229"/>
      <c r="G439" s="230" t="str">
        <f>IFERROR(IF($E439="","",VLOOKUP($E439,'Data Mercado'!$A$7:$F$24,2,0)),"ND")</f>
      </c>
      <c r="H439" s="226" t="str">
        <f t="shared" si="60"/>
        <v/>
      </c>
      <c r="I439" s="225" t="str">
        <f t="shared" si="61"/>
        <v/>
      </c>
      <c r="J439" s="230" t="str">
        <f>IFERROR(IF($E439="","",VLOOKUP($E439,'Data Mercado'!$A$7:$F$24,3,0)),"ND")</f>
      </c>
      <c r="K439" s="226" t="str">
        <f t="shared" si="62"/>
        <v/>
      </c>
      <c r="L439" s="225" t="str">
        <f t="shared" si="63"/>
        <v/>
      </c>
      <c r="M439" s="230" t="str">
        <f>IFERROR(IF($E439="","",VLOOKUP($E439,'Data Mercado'!$A$7:$F$24,4,0)),"ND")</f>
      </c>
      <c r="N439" s="226" t="str">
        <f t="shared" si="64"/>
        <v/>
      </c>
      <c r="O439" s="225" t="str">
        <f t="shared" si="65"/>
        <v/>
      </c>
      <c r="P439" s="230" t="str">
        <f>IFERROR(IF($E439="","",VLOOKUP($E439,'Data Mercado'!$A$7:$F$24,5,0)),"ND")</f>
      </c>
      <c r="Q439" s="226" t="str">
        <f t="shared" si="66"/>
        <v/>
      </c>
      <c r="R439" s="225" t="str">
        <f t="shared" si="67"/>
        <v/>
      </c>
      <c r="S439" s="230" t="str">
        <f>IFERROR(IF($E439="","",VLOOKUP($E439,'Data Mercado'!$A$7:$F$24,6,0)),"ND")</f>
      </c>
      <c r="T439" s="226" t="str">
        <f t="shared" si="68"/>
        <v/>
      </c>
      <c r="U439" s="225" t="str">
        <f t="shared" si="69"/>
        <v/>
      </c>
    </row>
    <row r="440" spans="1:21" s="227" customFormat="1" ht="19" customHeight="1">
      <c r="A440" s="231"/>
      <c r="B440" s="232"/>
      <c r="C440" s="183"/>
      <c r="D440" s="183"/>
      <c r="E440" s="183"/>
      <c r="F440" s="229"/>
      <c r="G440" s="230" t="str">
        <f>IFERROR(IF($E440="","",VLOOKUP($E440,'Data Mercado'!$A$7:$F$24,2,0)),"ND")</f>
      </c>
      <c r="H440" s="226" t="str">
        <f t="shared" si="60"/>
        <v/>
      </c>
      <c r="I440" s="225" t="str">
        <f t="shared" si="61"/>
        <v/>
      </c>
      <c r="J440" s="230" t="str">
        <f>IFERROR(IF($E440="","",VLOOKUP($E440,'Data Mercado'!$A$7:$F$24,3,0)),"ND")</f>
      </c>
      <c r="K440" s="226" t="str">
        <f t="shared" si="62"/>
        <v/>
      </c>
      <c r="L440" s="225" t="str">
        <f t="shared" si="63"/>
        <v/>
      </c>
      <c r="M440" s="230" t="str">
        <f>IFERROR(IF($E440="","",VLOOKUP($E440,'Data Mercado'!$A$7:$F$24,4,0)),"ND")</f>
      </c>
      <c r="N440" s="226" t="str">
        <f t="shared" si="64"/>
        <v/>
      </c>
      <c r="O440" s="225" t="str">
        <f t="shared" si="65"/>
        <v/>
      </c>
      <c r="P440" s="230" t="str">
        <f>IFERROR(IF($E440="","",VLOOKUP($E440,'Data Mercado'!$A$7:$F$24,5,0)),"ND")</f>
      </c>
      <c r="Q440" s="226" t="str">
        <f t="shared" si="66"/>
        <v/>
      </c>
      <c r="R440" s="225" t="str">
        <f t="shared" si="67"/>
        <v/>
      </c>
      <c r="S440" s="230" t="str">
        <f>IFERROR(IF($E440="","",VLOOKUP($E440,'Data Mercado'!$A$7:$F$24,6,0)),"ND")</f>
      </c>
      <c r="T440" s="226" t="str">
        <f t="shared" si="68"/>
        <v/>
      </c>
      <c r="U440" s="225" t="str">
        <f t="shared" si="69"/>
        <v/>
      </c>
    </row>
    <row r="441" spans="1:21" s="227" customFormat="1" ht="19" customHeight="1">
      <c r="A441" s="231"/>
      <c r="B441" s="232"/>
      <c r="C441" s="183"/>
      <c r="D441" s="183"/>
      <c r="E441" s="183"/>
      <c r="F441" s="229"/>
      <c r="G441" s="230" t="str">
        <f>IFERROR(IF($E441="","",VLOOKUP($E441,'Data Mercado'!$A$7:$F$24,2,0)),"ND")</f>
      </c>
      <c r="H441" s="226" t="str">
        <f t="shared" si="60"/>
        <v/>
      </c>
      <c r="I441" s="225" t="str">
        <f t="shared" si="61"/>
        <v/>
      </c>
      <c r="J441" s="230" t="str">
        <f>IFERROR(IF($E441="","",VLOOKUP($E441,'Data Mercado'!$A$7:$F$24,3,0)),"ND")</f>
      </c>
      <c r="K441" s="226" t="str">
        <f t="shared" si="62"/>
        <v/>
      </c>
      <c r="L441" s="225" t="str">
        <f t="shared" si="63"/>
        <v/>
      </c>
      <c r="M441" s="230" t="str">
        <f>IFERROR(IF($E441="","",VLOOKUP($E441,'Data Mercado'!$A$7:$F$24,4,0)),"ND")</f>
      </c>
      <c r="N441" s="226" t="str">
        <f t="shared" si="64"/>
        <v/>
      </c>
      <c r="O441" s="225" t="str">
        <f t="shared" si="65"/>
        <v/>
      </c>
      <c r="P441" s="230" t="str">
        <f>IFERROR(IF($E441="","",VLOOKUP($E441,'Data Mercado'!$A$7:$F$24,5,0)),"ND")</f>
      </c>
      <c r="Q441" s="226" t="str">
        <f t="shared" si="66"/>
        <v/>
      </c>
      <c r="R441" s="225" t="str">
        <f t="shared" si="67"/>
        <v/>
      </c>
      <c r="S441" s="230" t="str">
        <f>IFERROR(IF($E441="","",VLOOKUP($E441,'Data Mercado'!$A$7:$F$24,6,0)),"ND")</f>
      </c>
      <c r="T441" s="226" t="str">
        <f t="shared" si="68"/>
        <v/>
      </c>
      <c r="U441" s="225" t="str">
        <f t="shared" si="69"/>
        <v/>
      </c>
    </row>
    <row r="442" spans="1:21" s="227" customFormat="1" ht="19" customHeight="1">
      <c r="A442" s="231"/>
      <c r="B442" s="232"/>
      <c r="C442" s="183"/>
      <c r="D442" s="183"/>
      <c r="E442" s="183"/>
      <c r="F442" s="229"/>
      <c r="G442" s="230" t="str">
        <f>IFERROR(IF($E442="","",VLOOKUP($E442,'Data Mercado'!$A$7:$F$24,2,0)),"ND")</f>
      </c>
      <c r="H442" s="226" t="str">
        <f t="shared" si="60"/>
        <v/>
      </c>
      <c r="I442" s="225" t="str">
        <f t="shared" si="61"/>
        <v/>
      </c>
      <c r="J442" s="230" t="str">
        <f>IFERROR(IF($E442="","",VLOOKUP($E442,'Data Mercado'!$A$7:$F$24,3,0)),"ND")</f>
      </c>
      <c r="K442" s="226" t="str">
        <f t="shared" si="62"/>
        <v/>
      </c>
      <c r="L442" s="225" t="str">
        <f t="shared" si="63"/>
        <v/>
      </c>
      <c r="M442" s="230" t="str">
        <f>IFERROR(IF($E442="","",VLOOKUP($E442,'Data Mercado'!$A$7:$F$24,4,0)),"ND")</f>
      </c>
      <c r="N442" s="226" t="str">
        <f t="shared" si="64"/>
        <v/>
      </c>
      <c r="O442" s="225" t="str">
        <f t="shared" si="65"/>
        <v/>
      </c>
      <c r="P442" s="230" t="str">
        <f>IFERROR(IF($E442="","",VLOOKUP($E442,'Data Mercado'!$A$7:$F$24,5,0)),"ND")</f>
      </c>
      <c r="Q442" s="226" t="str">
        <f t="shared" si="66"/>
        <v/>
      </c>
      <c r="R442" s="225" t="str">
        <f t="shared" si="67"/>
        <v/>
      </c>
      <c r="S442" s="230" t="str">
        <f>IFERROR(IF($E442="","",VLOOKUP($E442,'Data Mercado'!$A$7:$F$24,6,0)),"ND")</f>
      </c>
      <c r="T442" s="226" t="str">
        <f t="shared" si="68"/>
        <v/>
      </c>
      <c r="U442" s="225" t="str">
        <f t="shared" si="69"/>
        <v/>
      </c>
    </row>
    <row r="443" spans="1:21" s="227" customFormat="1" ht="19" customHeight="1">
      <c r="A443" s="231"/>
      <c r="B443" s="232"/>
      <c r="C443" s="183"/>
      <c r="D443" s="183"/>
      <c r="E443" s="183"/>
      <c r="F443" s="229"/>
      <c r="G443" s="230" t="str">
        <f>IFERROR(IF($E443="","",VLOOKUP($E443,'Data Mercado'!$A$7:$F$24,2,0)),"ND")</f>
      </c>
      <c r="H443" s="226" t="str">
        <f t="shared" si="60"/>
        <v/>
      </c>
      <c r="I443" s="225" t="str">
        <f t="shared" si="61"/>
        <v/>
      </c>
      <c r="J443" s="230" t="str">
        <f>IFERROR(IF($E443="","",VLOOKUP($E443,'Data Mercado'!$A$7:$F$24,3,0)),"ND")</f>
      </c>
      <c r="K443" s="226" t="str">
        <f t="shared" si="62"/>
        <v/>
      </c>
      <c r="L443" s="225" t="str">
        <f t="shared" si="63"/>
        <v/>
      </c>
      <c r="M443" s="230" t="str">
        <f>IFERROR(IF($E443="","",VLOOKUP($E443,'Data Mercado'!$A$7:$F$24,4,0)),"ND")</f>
      </c>
      <c r="N443" s="226" t="str">
        <f t="shared" si="64"/>
        <v/>
      </c>
      <c r="O443" s="225" t="str">
        <f t="shared" si="65"/>
        <v/>
      </c>
      <c r="P443" s="230" t="str">
        <f>IFERROR(IF($E443="","",VLOOKUP($E443,'Data Mercado'!$A$7:$F$24,5,0)),"ND")</f>
      </c>
      <c r="Q443" s="226" t="str">
        <f t="shared" si="66"/>
        <v/>
      </c>
      <c r="R443" s="225" t="str">
        <f t="shared" si="67"/>
        <v/>
      </c>
      <c r="S443" s="230" t="str">
        <f>IFERROR(IF($E443="","",VLOOKUP($E443,'Data Mercado'!$A$7:$F$24,6,0)),"ND")</f>
      </c>
      <c r="T443" s="226" t="str">
        <f t="shared" si="68"/>
        <v/>
      </c>
      <c r="U443" s="225" t="str">
        <f t="shared" si="69"/>
        <v/>
      </c>
    </row>
    <row r="444" spans="1:21" s="227" customFormat="1" ht="19" customHeight="1">
      <c r="A444" s="231"/>
      <c r="B444" s="232"/>
      <c r="C444" s="183"/>
      <c r="D444" s="183"/>
      <c r="E444" s="183"/>
      <c r="F444" s="229"/>
      <c r="G444" s="230" t="str">
        <f>IFERROR(IF($E444="","",VLOOKUP($E444,'Data Mercado'!$A$7:$F$24,2,0)),"ND")</f>
      </c>
      <c r="H444" s="226" t="str">
        <f t="shared" si="60"/>
        <v/>
      </c>
      <c r="I444" s="225" t="str">
        <f t="shared" si="61"/>
        <v/>
      </c>
      <c r="J444" s="230" t="str">
        <f>IFERROR(IF($E444="","",VLOOKUP($E444,'Data Mercado'!$A$7:$F$24,3,0)),"ND")</f>
      </c>
      <c r="K444" s="226" t="str">
        <f t="shared" si="62"/>
        <v/>
      </c>
      <c r="L444" s="225" t="str">
        <f t="shared" si="63"/>
        <v/>
      </c>
      <c r="M444" s="230" t="str">
        <f>IFERROR(IF($E444="","",VLOOKUP($E444,'Data Mercado'!$A$7:$F$24,4,0)),"ND")</f>
      </c>
      <c r="N444" s="226" t="str">
        <f t="shared" si="64"/>
        <v/>
      </c>
      <c r="O444" s="225" t="str">
        <f t="shared" si="65"/>
        <v/>
      </c>
      <c r="P444" s="230" t="str">
        <f>IFERROR(IF($E444="","",VLOOKUP($E444,'Data Mercado'!$A$7:$F$24,5,0)),"ND")</f>
      </c>
      <c r="Q444" s="226" t="str">
        <f t="shared" si="66"/>
        <v/>
      </c>
      <c r="R444" s="225" t="str">
        <f t="shared" si="67"/>
        <v/>
      </c>
      <c r="S444" s="230" t="str">
        <f>IFERROR(IF($E444="","",VLOOKUP($E444,'Data Mercado'!$A$7:$F$24,6,0)),"ND")</f>
      </c>
      <c r="T444" s="226" t="str">
        <f t="shared" si="68"/>
        <v/>
      </c>
      <c r="U444" s="225" t="str">
        <f t="shared" si="69"/>
        <v/>
      </c>
    </row>
    <row r="445" spans="1:21" s="227" customFormat="1" ht="19" customHeight="1">
      <c r="A445" s="231"/>
      <c r="B445" s="232"/>
      <c r="C445" s="183"/>
      <c r="D445" s="183"/>
      <c r="E445" s="183"/>
      <c r="F445" s="229"/>
      <c r="G445" s="230" t="str">
        <f>IFERROR(IF($E445="","",VLOOKUP($E445,'Data Mercado'!$A$7:$F$24,2,0)),"ND")</f>
      </c>
      <c r="H445" s="226" t="str">
        <f t="shared" si="60"/>
        <v/>
      </c>
      <c r="I445" s="225" t="str">
        <f t="shared" si="61"/>
        <v/>
      </c>
      <c r="J445" s="230" t="str">
        <f>IFERROR(IF($E445="","",VLOOKUP($E445,'Data Mercado'!$A$7:$F$24,3,0)),"ND")</f>
      </c>
      <c r="K445" s="226" t="str">
        <f t="shared" si="62"/>
        <v/>
      </c>
      <c r="L445" s="225" t="str">
        <f t="shared" si="63"/>
        <v/>
      </c>
      <c r="M445" s="230" t="str">
        <f>IFERROR(IF($E445="","",VLOOKUP($E445,'Data Mercado'!$A$7:$F$24,4,0)),"ND")</f>
      </c>
      <c r="N445" s="226" t="str">
        <f t="shared" si="64"/>
        <v/>
      </c>
      <c r="O445" s="225" t="str">
        <f t="shared" si="65"/>
        <v/>
      </c>
      <c r="P445" s="230" t="str">
        <f>IFERROR(IF($E445="","",VLOOKUP($E445,'Data Mercado'!$A$7:$F$24,5,0)),"ND")</f>
      </c>
      <c r="Q445" s="226" t="str">
        <f t="shared" si="66"/>
        <v/>
      </c>
      <c r="R445" s="225" t="str">
        <f t="shared" si="67"/>
        <v/>
      </c>
      <c r="S445" s="230" t="str">
        <f>IFERROR(IF($E445="","",VLOOKUP($E445,'Data Mercado'!$A$7:$F$24,6,0)),"ND")</f>
      </c>
      <c r="T445" s="226" t="str">
        <f t="shared" si="68"/>
        <v/>
      </c>
      <c r="U445" s="225" t="str">
        <f t="shared" si="69"/>
        <v/>
      </c>
    </row>
    <row r="446" spans="1:21" s="227" customFormat="1" ht="19" customHeight="1">
      <c r="A446" s="231"/>
      <c r="B446" s="232"/>
      <c r="C446" s="183"/>
      <c r="D446" s="183"/>
      <c r="E446" s="183"/>
      <c r="F446" s="229"/>
      <c r="G446" s="230" t="str">
        <f>IFERROR(IF($E446="","",VLOOKUP($E446,'Data Mercado'!$A$7:$F$24,2,0)),"ND")</f>
      </c>
      <c r="H446" s="226" t="str">
        <f t="shared" si="60"/>
        <v/>
      </c>
      <c r="I446" s="225" t="str">
        <f t="shared" si="61"/>
        <v/>
      </c>
      <c r="J446" s="230" t="str">
        <f>IFERROR(IF($E446="","",VLOOKUP($E446,'Data Mercado'!$A$7:$F$24,3,0)),"ND")</f>
      </c>
      <c r="K446" s="226" t="str">
        <f t="shared" si="62"/>
        <v/>
      </c>
      <c r="L446" s="225" t="str">
        <f t="shared" si="63"/>
        <v/>
      </c>
      <c r="M446" s="230" t="str">
        <f>IFERROR(IF($E446="","",VLOOKUP($E446,'Data Mercado'!$A$7:$F$24,4,0)),"ND")</f>
      </c>
      <c r="N446" s="226" t="str">
        <f t="shared" si="64"/>
        <v/>
      </c>
      <c r="O446" s="225" t="str">
        <f t="shared" si="65"/>
        <v/>
      </c>
      <c r="P446" s="230" t="str">
        <f>IFERROR(IF($E446="","",VLOOKUP($E446,'Data Mercado'!$A$7:$F$24,5,0)),"ND")</f>
      </c>
      <c r="Q446" s="226" t="str">
        <f t="shared" si="66"/>
        <v/>
      </c>
      <c r="R446" s="225" t="str">
        <f t="shared" si="67"/>
        <v/>
      </c>
      <c r="S446" s="230" t="str">
        <f>IFERROR(IF($E446="","",VLOOKUP($E446,'Data Mercado'!$A$7:$F$24,6,0)),"ND")</f>
      </c>
      <c r="T446" s="226" t="str">
        <f t="shared" si="68"/>
        <v/>
      </c>
      <c r="U446" s="225" t="str">
        <f t="shared" si="69"/>
        <v/>
      </c>
    </row>
    <row r="447" spans="1:21" s="227" customFormat="1" ht="19" customHeight="1">
      <c r="A447" s="231"/>
      <c r="B447" s="232"/>
      <c r="C447" s="183"/>
      <c r="D447" s="183"/>
      <c r="E447" s="183"/>
      <c r="F447" s="229"/>
      <c r="G447" s="230" t="str">
        <f>IFERROR(IF($E447="","",VLOOKUP($E447,'Data Mercado'!$A$7:$F$24,2,0)),"ND")</f>
      </c>
      <c r="H447" s="226" t="str">
        <f t="shared" si="60"/>
        <v/>
      </c>
      <c r="I447" s="225" t="str">
        <f t="shared" si="61"/>
        <v/>
      </c>
      <c r="J447" s="230" t="str">
        <f>IFERROR(IF($E447="","",VLOOKUP($E447,'Data Mercado'!$A$7:$F$24,3,0)),"ND")</f>
      </c>
      <c r="K447" s="226" t="str">
        <f t="shared" si="62"/>
        <v/>
      </c>
      <c r="L447" s="225" t="str">
        <f t="shared" si="63"/>
        <v/>
      </c>
      <c r="M447" s="230" t="str">
        <f>IFERROR(IF($E447="","",VLOOKUP($E447,'Data Mercado'!$A$7:$F$24,4,0)),"ND")</f>
      </c>
      <c r="N447" s="226" t="str">
        <f t="shared" si="64"/>
        <v/>
      </c>
      <c r="O447" s="225" t="str">
        <f t="shared" si="65"/>
        <v/>
      </c>
      <c r="P447" s="230" t="str">
        <f>IFERROR(IF($E447="","",VLOOKUP($E447,'Data Mercado'!$A$7:$F$24,5,0)),"ND")</f>
      </c>
      <c r="Q447" s="226" t="str">
        <f t="shared" si="66"/>
        <v/>
      </c>
      <c r="R447" s="225" t="str">
        <f t="shared" si="67"/>
        <v/>
      </c>
      <c r="S447" s="230" t="str">
        <f>IFERROR(IF($E447="","",VLOOKUP($E447,'Data Mercado'!$A$7:$F$24,6,0)),"ND")</f>
      </c>
      <c r="T447" s="226" t="str">
        <f t="shared" si="68"/>
        <v/>
      </c>
      <c r="U447" s="225" t="str">
        <f t="shared" si="69"/>
        <v/>
      </c>
    </row>
    <row r="448" spans="1:21" s="227" customFormat="1" ht="19" customHeight="1">
      <c r="A448" s="231"/>
      <c r="B448" s="232"/>
      <c r="C448" s="183"/>
      <c r="D448" s="183"/>
      <c r="E448" s="183"/>
      <c r="F448" s="229"/>
      <c r="G448" s="230" t="str">
        <f>IFERROR(IF($E448="","",VLOOKUP($E448,'Data Mercado'!$A$7:$F$24,2,0)),"ND")</f>
      </c>
      <c r="H448" s="226" t="str">
        <f t="shared" si="60"/>
        <v/>
      </c>
      <c r="I448" s="225" t="str">
        <f t="shared" si="61"/>
        <v/>
      </c>
      <c r="J448" s="230" t="str">
        <f>IFERROR(IF($E448="","",VLOOKUP($E448,'Data Mercado'!$A$7:$F$24,3,0)),"ND")</f>
      </c>
      <c r="K448" s="226" t="str">
        <f t="shared" si="62"/>
        <v/>
      </c>
      <c r="L448" s="225" t="str">
        <f t="shared" si="63"/>
        <v/>
      </c>
      <c r="M448" s="230" t="str">
        <f>IFERROR(IF($E448="","",VLOOKUP($E448,'Data Mercado'!$A$7:$F$24,4,0)),"ND")</f>
      </c>
      <c r="N448" s="226" t="str">
        <f t="shared" si="64"/>
        <v/>
      </c>
      <c r="O448" s="225" t="str">
        <f t="shared" si="65"/>
        <v/>
      </c>
      <c r="P448" s="230" t="str">
        <f>IFERROR(IF($E448="","",VLOOKUP($E448,'Data Mercado'!$A$7:$F$24,5,0)),"ND")</f>
      </c>
      <c r="Q448" s="226" t="str">
        <f t="shared" si="66"/>
        <v/>
      </c>
      <c r="R448" s="225" t="str">
        <f t="shared" si="67"/>
        <v/>
      </c>
      <c r="S448" s="230" t="str">
        <f>IFERROR(IF($E448="","",VLOOKUP($E448,'Data Mercado'!$A$7:$F$24,6,0)),"ND")</f>
      </c>
      <c r="T448" s="226" t="str">
        <f t="shared" si="68"/>
        <v/>
      </c>
      <c r="U448" s="225" t="str">
        <f t="shared" si="69"/>
        <v/>
      </c>
    </row>
    <row r="449" spans="1:21" s="227" customFormat="1" ht="19" customHeight="1">
      <c r="A449" s="231"/>
      <c r="B449" s="232"/>
      <c r="C449" s="183"/>
      <c r="D449" s="183"/>
      <c r="E449" s="183"/>
      <c r="F449" s="229"/>
      <c r="G449" s="230" t="str">
        <f>IFERROR(IF($E449="","",VLOOKUP($E449,'Data Mercado'!$A$7:$F$24,2,0)),"ND")</f>
      </c>
      <c r="H449" s="226" t="str">
        <f t="shared" si="60"/>
        <v/>
      </c>
      <c r="I449" s="225" t="str">
        <f t="shared" si="61"/>
        <v/>
      </c>
      <c r="J449" s="230" t="str">
        <f>IFERROR(IF($E449="","",VLOOKUP($E449,'Data Mercado'!$A$7:$F$24,3,0)),"ND")</f>
      </c>
      <c r="K449" s="226" t="str">
        <f t="shared" si="62"/>
        <v/>
      </c>
      <c r="L449" s="225" t="str">
        <f t="shared" si="63"/>
        <v/>
      </c>
      <c r="M449" s="230" t="str">
        <f>IFERROR(IF($E449="","",VLOOKUP($E449,'Data Mercado'!$A$7:$F$24,4,0)),"ND")</f>
      </c>
      <c r="N449" s="226" t="str">
        <f t="shared" si="64"/>
        <v/>
      </c>
      <c r="O449" s="225" t="str">
        <f t="shared" si="65"/>
        <v/>
      </c>
      <c r="P449" s="230" t="str">
        <f>IFERROR(IF($E449="","",VLOOKUP($E449,'Data Mercado'!$A$7:$F$24,5,0)),"ND")</f>
      </c>
      <c r="Q449" s="226" t="str">
        <f t="shared" si="66"/>
        <v/>
      </c>
      <c r="R449" s="225" t="str">
        <f t="shared" si="67"/>
        <v/>
      </c>
      <c r="S449" s="230" t="str">
        <f>IFERROR(IF($E449="","",VLOOKUP($E449,'Data Mercado'!$A$7:$F$24,6,0)),"ND")</f>
      </c>
      <c r="T449" s="226" t="str">
        <f t="shared" si="68"/>
        <v/>
      </c>
      <c r="U449" s="225" t="str">
        <f t="shared" si="69"/>
        <v/>
      </c>
    </row>
    <row r="450" spans="1:21" s="227" customFormat="1" ht="19" customHeight="1">
      <c r="A450" s="231"/>
      <c r="B450" s="232"/>
      <c r="C450" s="183"/>
      <c r="D450" s="183"/>
      <c r="E450" s="183"/>
      <c r="F450" s="229"/>
      <c r="G450" s="230" t="str">
        <f>IFERROR(IF($E450="","",VLOOKUP($E450,'Data Mercado'!$A$7:$F$24,2,0)),"ND")</f>
      </c>
      <c r="H450" s="226" t="str">
        <f t="shared" si="60"/>
        <v/>
      </c>
      <c r="I450" s="225" t="str">
        <f t="shared" si="61"/>
        <v/>
      </c>
      <c r="J450" s="230" t="str">
        <f>IFERROR(IF($E450="","",VLOOKUP($E450,'Data Mercado'!$A$7:$F$24,3,0)),"ND")</f>
      </c>
      <c r="K450" s="226" t="str">
        <f t="shared" si="62"/>
        <v/>
      </c>
      <c r="L450" s="225" t="str">
        <f t="shared" si="63"/>
        <v/>
      </c>
      <c r="M450" s="230" t="str">
        <f>IFERROR(IF($E450="","",VLOOKUP($E450,'Data Mercado'!$A$7:$F$24,4,0)),"ND")</f>
      </c>
      <c r="N450" s="226" t="str">
        <f t="shared" si="64"/>
        <v/>
      </c>
      <c r="O450" s="225" t="str">
        <f t="shared" si="65"/>
        <v/>
      </c>
      <c r="P450" s="230" t="str">
        <f>IFERROR(IF($E450="","",VLOOKUP($E450,'Data Mercado'!$A$7:$F$24,5,0)),"ND")</f>
      </c>
      <c r="Q450" s="226" t="str">
        <f t="shared" si="66"/>
        <v/>
      </c>
      <c r="R450" s="225" t="str">
        <f t="shared" si="67"/>
        <v/>
      </c>
      <c r="S450" s="230" t="str">
        <f>IFERROR(IF($E450="","",VLOOKUP($E450,'Data Mercado'!$A$7:$F$24,6,0)),"ND")</f>
      </c>
      <c r="T450" s="226" t="str">
        <f t="shared" si="68"/>
        <v/>
      </c>
      <c r="U450" s="225" t="str">
        <f t="shared" si="69"/>
        <v/>
      </c>
    </row>
    <row r="451" spans="1:21" s="227" customFormat="1" ht="19" customHeight="1">
      <c r="A451" s="231"/>
      <c r="B451" s="232"/>
      <c r="C451" s="183"/>
      <c r="D451" s="183"/>
      <c r="E451" s="183"/>
      <c r="F451" s="229"/>
      <c r="G451" s="230" t="str">
        <f>IFERROR(IF($E451="","",VLOOKUP($E451,'Data Mercado'!$A$7:$F$24,2,0)),"ND")</f>
      </c>
      <c r="H451" s="226" t="str">
        <f t="shared" si="60"/>
        <v/>
      </c>
      <c r="I451" s="225" t="str">
        <f t="shared" si="61"/>
        <v/>
      </c>
      <c r="J451" s="230" t="str">
        <f>IFERROR(IF($E451="","",VLOOKUP($E451,'Data Mercado'!$A$7:$F$24,3,0)),"ND")</f>
      </c>
      <c r="K451" s="226" t="str">
        <f t="shared" si="62"/>
        <v/>
      </c>
      <c r="L451" s="225" t="str">
        <f t="shared" si="63"/>
        <v/>
      </c>
      <c r="M451" s="230" t="str">
        <f>IFERROR(IF($E451="","",VLOOKUP($E451,'Data Mercado'!$A$7:$F$24,4,0)),"ND")</f>
      </c>
      <c r="N451" s="226" t="str">
        <f t="shared" si="64"/>
        <v/>
      </c>
      <c r="O451" s="225" t="str">
        <f t="shared" si="65"/>
        <v/>
      </c>
      <c r="P451" s="230" t="str">
        <f>IFERROR(IF($E451="","",VLOOKUP($E451,'Data Mercado'!$A$7:$F$24,5,0)),"ND")</f>
      </c>
      <c r="Q451" s="226" t="str">
        <f t="shared" si="66"/>
        <v/>
      </c>
      <c r="R451" s="225" t="str">
        <f t="shared" si="67"/>
        <v/>
      </c>
      <c r="S451" s="230" t="str">
        <f>IFERROR(IF($E451="","",VLOOKUP($E451,'Data Mercado'!$A$7:$F$24,6,0)),"ND")</f>
      </c>
      <c r="T451" s="226" t="str">
        <f t="shared" si="68"/>
        <v/>
      </c>
      <c r="U451" s="225" t="str">
        <f t="shared" si="69"/>
        <v/>
      </c>
    </row>
    <row r="452" spans="1:21" s="227" customFormat="1" ht="19" customHeight="1">
      <c r="A452" s="231"/>
      <c r="B452" s="232"/>
      <c r="C452" s="183"/>
      <c r="D452" s="183"/>
      <c r="E452" s="183"/>
      <c r="F452" s="229"/>
      <c r="G452" s="230" t="str">
        <f>IFERROR(IF($E452="","",VLOOKUP($E452,'Data Mercado'!$A$7:$F$24,2,0)),"ND")</f>
      </c>
      <c r="H452" s="226" t="str">
        <f t="shared" si="60"/>
        <v/>
      </c>
      <c r="I452" s="225" t="str">
        <f t="shared" si="61"/>
        <v/>
      </c>
      <c r="J452" s="230" t="str">
        <f>IFERROR(IF($E452="","",VLOOKUP($E452,'Data Mercado'!$A$7:$F$24,3,0)),"ND")</f>
      </c>
      <c r="K452" s="226" t="str">
        <f t="shared" si="62"/>
        <v/>
      </c>
      <c r="L452" s="225" t="str">
        <f t="shared" si="63"/>
        <v/>
      </c>
      <c r="M452" s="230" t="str">
        <f>IFERROR(IF($E452="","",VLOOKUP($E452,'Data Mercado'!$A$7:$F$24,4,0)),"ND")</f>
      </c>
      <c r="N452" s="226" t="str">
        <f t="shared" si="64"/>
        <v/>
      </c>
      <c r="O452" s="225" t="str">
        <f t="shared" si="65"/>
        <v/>
      </c>
      <c r="P452" s="230" t="str">
        <f>IFERROR(IF($E452="","",VLOOKUP($E452,'Data Mercado'!$A$7:$F$24,5,0)),"ND")</f>
      </c>
      <c r="Q452" s="226" t="str">
        <f t="shared" si="66"/>
        <v/>
      </c>
      <c r="R452" s="225" t="str">
        <f t="shared" si="67"/>
        <v/>
      </c>
      <c r="S452" s="230" t="str">
        <f>IFERROR(IF($E452="","",VLOOKUP($E452,'Data Mercado'!$A$7:$F$24,6,0)),"ND")</f>
      </c>
      <c r="T452" s="226" t="str">
        <f t="shared" si="68"/>
        <v/>
      </c>
      <c r="U452" s="225" t="str">
        <f t="shared" si="69"/>
        <v/>
      </c>
    </row>
    <row r="453" spans="1:21" s="227" customFormat="1" ht="19" customHeight="1">
      <c r="A453" s="231"/>
      <c r="B453" s="232"/>
      <c r="C453" s="183"/>
      <c r="D453" s="183"/>
      <c r="E453" s="183"/>
      <c r="F453" s="229"/>
      <c r="G453" s="230" t="str">
        <f>IFERROR(IF($E453="","",VLOOKUP($E453,'Data Mercado'!$A$7:$F$24,2,0)),"ND")</f>
      </c>
      <c r="H453" s="226" t="str">
        <f t="shared" si="60"/>
        <v/>
      </c>
      <c r="I453" s="225" t="str">
        <f t="shared" si="61"/>
        <v/>
      </c>
      <c r="J453" s="230" t="str">
        <f>IFERROR(IF($E453="","",VLOOKUP($E453,'Data Mercado'!$A$7:$F$24,3,0)),"ND")</f>
      </c>
      <c r="K453" s="226" t="str">
        <f t="shared" si="62"/>
        <v/>
      </c>
      <c r="L453" s="225" t="str">
        <f t="shared" si="63"/>
        <v/>
      </c>
      <c r="M453" s="230" t="str">
        <f>IFERROR(IF($E453="","",VLOOKUP($E453,'Data Mercado'!$A$7:$F$24,4,0)),"ND")</f>
      </c>
      <c r="N453" s="226" t="str">
        <f t="shared" si="64"/>
        <v/>
      </c>
      <c r="O453" s="225" t="str">
        <f t="shared" si="65"/>
        <v/>
      </c>
      <c r="P453" s="230" t="str">
        <f>IFERROR(IF($E453="","",VLOOKUP($E453,'Data Mercado'!$A$7:$F$24,5,0)),"ND")</f>
      </c>
      <c r="Q453" s="226" t="str">
        <f t="shared" si="66"/>
        <v/>
      </c>
      <c r="R453" s="225" t="str">
        <f t="shared" si="67"/>
        <v/>
      </c>
      <c r="S453" s="230" t="str">
        <f>IFERROR(IF($E453="","",VLOOKUP($E453,'Data Mercado'!$A$7:$F$24,6,0)),"ND")</f>
      </c>
      <c r="T453" s="226" t="str">
        <f t="shared" si="68"/>
        <v/>
      </c>
      <c r="U453" s="225" t="str">
        <f t="shared" si="69"/>
        <v/>
      </c>
    </row>
    <row r="454" spans="1:21" s="227" customFormat="1" ht="19" customHeight="1">
      <c r="A454" s="231"/>
      <c r="B454" s="232"/>
      <c r="C454" s="183"/>
      <c r="D454" s="183"/>
      <c r="E454" s="183"/>
      <c r="F454" s="229"/>
      <c r="G454" s="230" t="str">
        <f>IFERROR(IF($E454="","",VLOOKUP($E454,'Data Mercado'!$A$7:$F$24,2,0)),"ND")</f>
      </c>
      <c r="H454" s="226" t="str">
        <f t="shared" si="60"/>
        <v/>
      </c>
      <c r="I454" s="225" t="str">
        <f t="shared" si="61"/>
        <v/>
      </c>
      <c r="J454" s="230" t="str">
        <f>IFERROR(IF($E454="","",VLOOKUP($E454,'Data Mercado'!$A$7:$F$24,3,0)),"ND")</f>
      </c>
      <c r="K454" s="226" t="str">
        <f t="shared" si="62"/>
        <v/>
      </c>
      <c r="L454" s="225" t="str">
        <f t="shared" si="63"/>
        <v/>
      </c>
      <c r="M454" s="230" t="str">
        <f>IFERROR(IF($E454="","",VLOOKUP($E454,'Data Mercado'!$A$7:$F$24,4,0)),"ND")</f>
      </c>
      <c r="N454" s="226" t="str">
        <f t="shared" si="64"/>
        <v/>
      </c>
      <c r="O454" s="225" t="str">
        <f t="shared" si="65"/>
        <v/>
      </c>
      <c r="P454" s="230" t="str">
        <f>IFERROR(IF($E454="","",VLOOKUP($E454,'Data Mercado'!$A$7:$F$24,5,0)),"ND")</f>
      </c>
      <c r="Q454" s="226" t="str">
        <f t="shared" si="66"/>
        <v/>
      </c>
      <c r="R454" s="225" t="str">
        <f t="shared" si="67"/>
        <v/>
      </c>
      <c r="S454" s="230" t="str">
        <f>IFERROR(IF($E454="","",VLOOKUP($E454,'Data Mercado'!$A$7:$F$24,6,0)),"ND")</f>
      </c>
      <c r="T454" s="226" t="str">
        <f t="shared" si="68"/>
        <v/>
      </c>
      <c r="U454" s="225" t="str">
        <f t="shared" si="69"/>
        <v/>
      </c>
    </row>
    <row r="455" spans="1:21" s="227" customFormat="1" ht="19" customHeight="1">
      <c r="A455" s="231"/>
      <c r="B455" s="232"/>
      <c r="C455" s="183"/>
      <c r="D455" s="183"/>
      <c r="E455" s="183"/>
      <c r="F455" s="229"/>
      <c r="G455" s="230" t="str">
        <f>IFERROR(IF($E455="","",VLOOKUP($E455,'Data Mercado'!$A$7:$F$24,2,0)),"ND")</f>
      </c>
      <c r="H455" s="226" t="str">
        <f t="shared" si="60"/>
        <v/>
      </c>
      <c r="I455" s="225" t="str">
        <f t="shared" si="61"/>
        <v/>
      </c>
      <c r="J455" s="230" t="str">
        <f>IFERROR(IF($E455="","",VLOOKUP($E455,'Data Mercado'!$A$7:$F$24,3,0)),"ND")</f>
      </c>
      <c r="K455" s="226" t="str">
        <f t="shared" si="62"/>
        <v/>
      </c>
      <c r="L455" s="225" t="str">
        <f t="shared" si="63"/>
        <v/>
      </c>
      <c r="M455" s="230" t="str">
        <f>IFERROR(IF($E455="","",VLOOKUP($E455,'Data Mercado'!$A$7:$F$24,4,0)),"ND")</f>
      </c>
      <c r="N455" s="226" t="str">
        <f t="shared" si="64"/>
        <v/>
      </c>
      <c r="O455" s="225" t="str">
        <f t="shared" si="65"/>
        <v/>
      </c>
      <c r="P455" s="230" t="str">
        <f>IFERROR(IF($E455="","",VLOOKUP($E455,'Data Mercado'!$A$7:$F$24,5,0)),"ND")</f>
      </c>
      <c r="Q455" s="226" t="str">
        <f t="shared" si="66"/>
        <v/>
      </c>
      <c r="R455" s="225" t="str">
        <f t="shared" si="67"/>
        <v/>
      </c>
      <c r="S455" s="230" t="str">
        <f>IFERROR(IF($E455="","",VLOOKUP($E455,'Data Mercado'!$A$7:$F$24,6,0)),"ND")</f>
      </c>
      <c r="T455" s="226" t="str">
        <f t="shared" si="68"/>
        <v/>
      </c>
      <c r="U455" s="225" t="str">
        <f t="shared" si="69"/>
        <v/>
      </c>
    </row>
    <row r="456" spans="1:21" s="227" customFormat="1" ht="19" customHeight="1">
      <c r="A456" s="231"/>
      <c r="B456" s="232"/>
      <c r="C456" s="183"/>
      <c r="D456" s="183"/>
      <c r="E456" s="183"/>
      <c r="F456" s="229"/>
      <c r="G456" s="230" t="str">
        <f>IFERROR(IF($E456="","",VLOOKUP($E456,'Data Mercado'!$A$7:$F$24,2,0)),"ND")</f>
      </c>
      <c r="H456" s="226" t="str">
        <f t="shared" si="60"/>
        <v/>
      </c>
      <c r="I456" s="225" t="str">
        <f t="shared" si="61"/>
        <v/>
      </c>
      <c r="J456" s="230" t="str">
        <f>IFERROR(IF($E456="","",VLOOKUP($E456,'Data Mercado'!$A$7:$F$24,3,0)),"ND")</f>
      </c>
      <c r="K456" s="226" t="str">
        <f t="shared" si="62"/>
        <v/>
      </c>
      <c r="L456" s="225" t="str">
        <f t="shared" si="63"/>
        <v/>
      </c>
      <c r="M456" s="230" t="str">
        <f>IFERROR(IF($E456="","",VLOOKUP($E456,'Data Mercado'!$A$7:$F$24,4,0)),"ND")</f>
      </c>
      <c r="N456" s="226" t="str">
        <f t="shared" si="64"/>
        <v/>
      </c>
      <c r="O456" s="225" t="str">
        <f t="shared" si="65"/>
        <v/>
      </c>
      <c r="P456" s="230" t="str">
        <f>IFERROR(IF($E456="","",VLOOKUP($E456,'Data Mercado'!$A$7:$F$24,5,0)),"ND")</f>
      </c>
      <c r="Q456" s="226" t="str">
        <f t="shared" si="66"/>
        <v/>
      </c>
      <c r="R456" s="225" t="str">
        <f t="shared" si="67"/>
        <v/>
      </c>
      <c r="S456" s="230" t="str">
        <f>IFERROR(IF($E456="","",VLOOKUP($E456,'Data Mercado'!$A$7:$F$24,6,0)),"ND")</f>
      </c>
      <c r="T456" s="226" t="str">
        <f t="shared" si="68"/>
        <v/>
      </c>
      <c r="U456" s="225" t="str">
        <f t="shared" si="69"/>
        <v/>
      </c>
    </row>
    <row r="457" spans="1:21" s="227" customFormat="1" ht="19" customHeight="1">
      <c r="A457" s="231"/>
      <c r="B457" s="232"/>
      <c r="C457" s="183"/>
      <c r="D457" s="183"/>
      <c r="E457" s="183"/>
      <c r="F457" s="229"/>
      <c r="G457" s="230" t="str">
        <f>IFERROR(IF($E457="","",VLOOKUP($E457,'Data Mercado'!$A$7:$F$24,2,0)),"ND")</f>
      </c>
      <c r="H457" s="226" t="str">
        <f t="shared" si="60"/>
        <v/>
      </c>
      <c r="I457" s="225" t="str">
        <f t="shared" si="61"/>
        <v/>
      </c>
      <c r="J457" s="230" t="str">
        <f>IFERROR(IF($E457="","",VLOOKUP($E457,'Data Mercado'!$A$7:$F$24,3,0)),"ND")</f>
      </c>
      <c r="K457" s="226" t="str">
        <f t="shared" si="62"/>
        <v/>
      </c>
      <c r="L457" s="225" t="str">
        <f t="shared" si="63"/>
        <v/>
      </c>
      <c r="M457" s="230" t="str">
        <f>IFERROR(IF($E457="","",VLOOKUP($E457,'Data Mercado'!$A$7:$F$24,4,0)),"ND")</f>
      </c>
      <c r="N457" s="226" t="str">
        <f t="shared" si="64"/>
        <v/>
      </c>
      <c r="O457" s="225" t="str">
        <f t="shared" si="65"/>
        <v/>
      </c>
      <c r="P457" s="230" t="str">
        <f>IFERROR(IF($E457="","",VLOOKUP($E457,'Data Mercado'!$A$7:$F$24,5,0)),"ND")</f>
      </c>
      <c r="Q457" s="226" t="str">
        <f t="shared" si="66"/>
        <v/>
      </c>
      <c r="R457" s="225" t="str">
        <f t="shared" si="67"/>
        <v/>
      </c>
      <c r="S457" s="230" t="str">
        <f>IFERROR(IF($E457="","",VLOOKUP($E457,'Data Mercado'!$A$7:$F$24,6,0)),"ND")</f>
      </c>
      <c r="T457" s="226" t="str">
        <f t="shared" si="68"/>
        <v/>
      </c>
      <c r="U457" s="225" t="str">
        <f t="shared" si="69"/>
        <v/>
      </c>
    </row>
    <row r="458" spans="1:21" s="227" customFormat="1" ht="19" customHeight="1">
      <c r="A458" s="231"/>
      <c r="B458" s="232"/>
      <c r="C458" s="183"/>
      <c r="D458" s="183"/>
      <c r="E458" s="183"/>
      <c r="F458" s="229"/>
      <c r="G458" s="230" t="str">
        <f>IFERROR(IF($E458="","",VLOOKUP($E458,'Data Mercado'!$A$7:$F$24,2,0)),"ND")</f>
      </c>
      <c r="H458" s="226" t="str">
        <f t="shared" si="60"/>
        <v/>
      </c>
      <c r="I458" s="225" t="str">
        <f t="shared" si="61"/>
        <v/>
      </c>
      <c r="J458" s="230" t="str">
        <f>IFERROR(IF($E458="","",VLOOKUP($E458,'Data Mercado'!$A$7:$F$24,3,0)),"ND")</f>
      </c>
      <c r="K458" s="226" t="str">
        <f t="shared" si="62"/>
        <v/>
      </c>
      <c r="L458" s="225" t="str">
        <f t="shared" si="63"/>
        <v/>
      </c>
      <c r="M458" s="230" t="str">
        <f>IFERROR(IF($E458="","",VLOOKUP($E458,'Data Mercado'!$A$7:$F$24,4,0)),"ND")</f>
      </c>
      <c r="N458" s="226" t="str">
        <f t="shared" si="64"/>
        <v/>
      </c>
      <c r="O458" s="225" t="str">
        <f t="shared" si="65"/>
        <v/>
      </c>
      <c r="P458" s="230" t="str">
        <f>IFERROR(IF($E458="","",VLOOKUP($E458,'Data Mercado'!$A$7:$F$24,5,0)),"ND")</f>
      </c>
      <c r="Q458" s="226" t="str">
        <f t="shared" si="66"/>
        <v/>
      </c>
      <c r="R458" s="225" t="str">
        <f t="shared" si="67"/>
        <v/>
      </c>
      <c r="S458" s="230" t="str">
        <f>IFERROR(IF($E458="","",VLOOKUP($E458,'Data Mercado'!$A$7:$F$24,6,0)),"ND")</f>
      </c>
      <c r="T458" s="226" t="str">
        <f t="shared" si="68"/>
        <v/>
      </c>
      <c r="U458" s="225" t="str">
        <f t="shared" si="69"/>
        <v/>
      </c>
    </row>
    <row r="459" spans="1:21" s="227" customFormat="1" ht="19" customHeight="1">
      <c r="A459" s="231"/>
      <c r="B459" s="232"/>
      <c r="C459" s="183"/>
      <c r="D459" s="183"/>
      <c r="E459" s="183"/>
      <c r="F459" s="229"/>
      <c r="G459" s="230" t="str">
        <f>IFERROR(IF($E459="","",VLOOKUP($E459,'Data Mercado'!$A$7:$F$24,2,0)),"ND")</f>
      </c>
      <c r="H459" s="226" t="str">
        <f t="shared" si="60"/>
        <v/>
      </c>
      <c r="I459" s="225" t="str">
        <f t="shared" si="61"/>
        <v/>
      </c>
      <c r="J459" s="230" t="str">
        <f>IFERROR(IF($E459="","",VLOOKUP($E459,'Data Mercado'!$A$7:$F$24,3,0)),"ND")</f>
      </c>
      <c r="K459" s="226" t="str">
        <f t="shared" si="62"/>
        <v/>
      </c>
      <c r="L459" s="225" t="str">
        <f t="shared" si="63"/>
        <v/>
      </c>
      <c r="M459" s="230" t="str">
        <f>IFERROR(IF($E459="","",VLOOKUP($E459,'Data Mercado'!$A$7:$F$24,4,0)),"ND")</f>
      </c>
      <c r="N459" s="226" t="str">
        <f t="shared" si="64"/>
        <v/>
      </c>
      <c r="O459" s="225" t="str">
        <f t="shared" si="65"/>
        <v/>
      </c>
      <c r="P459" s="230" t="str">
        <f>IFERROR(IF($E459="","",VLOOKUP($E459,'Data Mercado'!$A$7:$F$24,5,0)),"ND")</f>
      </c>
      <c r="Q459" s="226" t="str">
        <f t="shared" si="66"/>
        <v/>
      </c>
      <c r="R459" s="225" t="str">
        <f t="shared" si="67"/>
        <v/>
      </c>
      <c r="S459" s="230" t="str">
        <f>IFERROR(IF($E459="","",VLOOKUP($E459,'Data Mercado'!$A$7:$F$24,6,0)),"ND")</f>
      </c>
      <c r="T459" s="226" t="str">
        <f t="shared" si="68"/>
        <v/>
      </c>
      <c r="U459" s="225" t="str">
        <f t="shared" si="69"/>
        <v/>
      </c>
    </row>
    <row r="460" spans="1:21" s="227" customFormat="1" ht="19" customHeight="1">
      <c r="A460" s="231"/>
      <c r="B460" s="232"/>
      <c r="C460" s="183"/>
      <c r="D460" s="183"/>
      <c r="E460" s="183"/>
      <c r="F460" s="229"/>
      <c r="G460" s="230" t="str">
        <f>IFERROR(IF($E460="","",VLOOKUP($E460,'Data Mercado'!$A$7:$F$24,2,0)),"ND")</f>
      </c>
      <c r="H460" s="226" t="str">
        <f>IFERROR(IF($E460="","",IF($G460&gt;$F460,($F460/$G460)-1,"")),"")</f>
      </c>
      <c r="I460" s="225" t="str">
        <f t="shared" ref="I460:I523" si="71">IF(AND($F460&lt;&gt;"",$G460&lt;&gt;""),IF($H460="","",$G460-$F460),"")</f>
        <v/>
      </c>
      <c r="J460" s="230" t="str">
        <f>IFERROR(IF($E460="","",VLOOKUP($E460,'Data Mercado'!$A$7:$F$24,3,0)),"ND")</f>
      </c>
      <c r="K460" s="226" t="str">
        <f>IFERROR(IF($E460="","",IF($J460&gt;$F460,($F460/$J460)-1,"")),"")</f>
      </c>
      <c r="L460" s="225" t="str">
        <f t="shared" ref="L460:L523" si="73">IF(AND($F460&lt;&gt;"",$J460&lt;&gt;""),IF($K460="","",$J460-$F460),"")</f>
        <v/>
      </c>
      <c r="M460" s="230" t="str">
        <f>IFERROR(IF($E460="","",VLOOKUP($E460,'Data Mercado'!$A$7:$F$24,4,0)),"ND")</f>
      </c>
      <c r="N460" s="226" t="str">
        <f>IFERROR(IF($E460="","",IF($M460&gt;$F460,($F460/$M460)-1,"")),"")</f>
      </c>
      <c r="O460" s="225" t="str">
        <f t="shared" ref="O460:O523" si="75">IF(AND($F460&lt;&gt;"",$M460&lt;&gt;""),IF($N460="","",$M460-$F460),"")</f>
        <v/>
      </c>
      <c r="P460" s="230" t="str">
        <f>IFERROR(IF($E460="","",VLOOKUP($E460,'Data Mercado'!$A$7:$F$24,5,0)),"ND")</f>
      </c>
      <c r="Q460" s="226" t="str">
        <f>IFERROR(IF($E460="","",IF($P460&gt;$F460,($F460/$P460)-1,"")),"")</f>
      </c>
      <c r="R460" s="225" t="str">
        <f t="shared" ref="R460:R523" si="77">IF(AND($F460&lt;&gt;"",$P460&lt;&gt;""),IF($Q460="","",$P460-$F460),"")</f>
        <v/>
      </c>
      <c r="S460" s="230" t="str">
        <f>IFERROR(IF($E460="","",VLOOKUP($E460,'Data Mercado'!$A$7:$F$24,6,0)),"ND")</f>
      </c>
      <c r="T460" s="226" t="str">
        <f>IFERROR(IF($E460="","",IF($S460&gt;$F460,($F460/$S460)-1,"")),"")</f>
      </c>
      <c r="U460" s="225" t="str">
        <f t="shared" ref="U460:U523" si="79">IF(AND($F460&lt;&gt;"",$S460&lt;&gt;""),IF($T460="","",$S460-$F460),"")</f>
        <v/>
      </c>
    </row>
    <row r="461" spans="1:21" s="227" customFormat="1" ht="19" customHeight="1">
      <c r="A461" s="231"/>
      <c r="B461" s="232"/>
      <c r="C461" s="183"/>
      <c r="D461" s="183"/>
      <c r="E461" s="183"/>
      <c r="F461" s="229"/>
      <c r="G461" s="230" t="str">
        <f>IFERROR(IF($E461="","",VLOOKUP($E461,'Data Mercado'!$A$7:$F$24,2,0)),"ND")</f>
      </c>
      <c r="H461" s="226" t="str">
        <f t="shared" si="70"/>
        <v/>
      </c>
      <c r="I461" s="225" t="str">
        <f t="shared" si="71"/>
        <v/>
      </c>
      <c r="J461" s="230" t="str">
        <f>IFERROR(IF($E461="","",VLOOKUP($E461,'Data Mercado'!$A$7:$F$24,3,0)),"ND")</f>
      </c>
      <c r="K461" s="226" t="str">
        <f t="shared" si="72"/>
        <v/>
      </c>
      <c r="L461" s="225" t="str">
        <f t="shared" si="73"/>
        <v/>
      </c>
      <c r="M461" s="230" t="str">
        <f>IFERROR(IF($E461="","",VLOOKUP($E461,'Data Mercado'!$A$7:$F$24,4,0)),"ND")</f>
      </c>
      <c r="N461" s="226" t="str">
        <f t="shared" si="74"/>
        <v/>
      </c>
      <c r="O461" s="225" t="str">
        <f t="shared" si="75"/>
        <v/>
      </c>
      <c r="P461" s="230" t="str">
        <f>IFERROR(IF($E461="","",VLOOKUP($E461,'Data Mercado'!$A$7:$F$24,5,0)),"ND")</f>
      </c>
      <c r="Q461" s="226" t="str">
        <f t="shared" si="76"/>
        <v/>
      </c>
      <c r="R461" s="225" t="str">
        <f t="shared" si="77"/>
        <v/>
      </c>
      <c r="S461" s="230" t="str">
        <f>IFERROR(IF($E461="","",VLOOKUP($E461,'Data Mercado'!$A$7:$F$24,6,0)),"ND")</f>
      </c>
      <c r="T461" s="226" t="str">
        <f t="shared" si="78"/>
        <v/>
      </c>
      <c r="U461" s="225" t="str">
        <f t="shared" si="79"/>
        <v/>
      </c>
    </row>
    <row r="462" spans="1:21" s="227" customFormat="1" ht="19" customHeight="1">
      <c r="A462" s="231"/>
      <c r="B462" s="232"/>
      <c r="C462" s="183"/>
      <c r="D462" s="183"/>
      <c r="E462" s="183"/>
      <c r="F462" s="229"/>
      <c r="G462" s="230" t="str">
        <f>IFERROR(IF($E462="","",VLOOKUP($E462,'Data Mercado'!$A$7:$F$24,2,0)),"ND")</f>
      </c>
      <c r="H462" s="226" t="str">
        <f t="shared" si="70"/>
        <v/>
      </c>
      <c r="I462" s="225" t="str">
        <f t="shared" si="71"/>
        <v/>
      </c>
      <c r="J462" s="230" t="str">
        <f>IFERROR(IF($E462="","",VLOOKUP($E462,'Data Mercado'!$A$7:$F$24,3,0)),"ND")</f>
      </c>
      <c r="K462" s="226" t="str">
        <f t="shared" si="72"/>
        <v/>
      </c>
      <c r="L462" s="225" t="str">
        <f t="shared" si="73"/>
        <v/>
      </c>
      <c r="M462" s="230" t="str">
        <f>IFERROR(IF($E462="","",VLOOKUP($E462,'Data Mercado'!$A$7:$F$24,4,0)),"ND")</f>
      </c>
      <c r="N462" s="226" t="str">
        <f t="shared" si="74"/>
        <v/>
      </c>
      <c r="O462" s="225" t="str">
        <f t="shared" si="75"/>
        <v/>
      </c>
      <c r="P462" s="230" t="str">
        <f>IFERROR(IF($E462="","",VLOOKUP($E462,'Data Mercado'!$A$7:$F$24,5,0)),"ND")</f>
      </c>
      <c r="Q462" s="226" t="str">
        <f t="shared" si="76"/>
        <v/>
      </c>
      <c r="R462" s="225" t="str">
        <f t="shared" si="77"/>
        <v/>
      </c>
      <c r="S462" s="230" t="str">
        <f>IFERROR(IF($E462="","",VLOOKUP($E462,'Data Mercado'!$A$7:$F$24,6,0)),"ND")</f>
      </c>
      <c r="T462" s="226" t="str">
        <f t="shared" si="78"/>
        <v/>
      </c>
      <c r="U462" s="225" t="str">
        <f t="shared" si="79"/>
        <v/>
      </c>
    </row>
    <row r="463" spans="1:21" s="227" customFormat="1" ht="19" customHeight="1">
      <c r="A463" s="231"/>
      <c r="B463" s="232"/>
      <c r="C463" s="183"/>
      <c r="D463" s="183"/>
      <c r="E463" s="183"/>
      <c r="F463" s="229"/>
      <c r="G463" s="230" t="str">
        <f>IFERROR(IF($E463="","",VLOOKUP($E463,'Data Mercado'!$A$7:$F$24,2,0)),"ND")</f>
      </c>
      <c r="H463" s="226" t="str">
        <f t="shared" si="70"/>
        <v/>
      </c>
      <c r="I463" s="225" t="str">
        <f t="shared" si="71"/>
        <v/>
      </c>
      <c r="J463" s="230" t="str">
        <f>IFERROR(IF($E463="","",VLOOKUP($E463,'Data Mercado'!$A$7:$F$24,3,0)),"ND")</f>
      </c>
      <c r="K463" s="226" t="str">
        <f t="shared" si="72"/>
        <v/>
      </c>
      <c r="L463" s="225" t="str">
        <f t="shared" si="73"/>
        <v/>
      </c>
      <c r="M463" s="230" t="str">
        <f>IFERROR(IF($E463="","",VLOOKUP($E463,'Data Mercado'!$A$7:$F$24,4,0)),"ND")</f>
      </c>
      <c r="N463" s="226" t="str">
        <f t="shared" si="74"/>
        <v/>
      </c>
      <c r="O463" s="225" t="str">
        <f t="shared" si="75"/>
        <v/>
      </c>
      <c r="P463" s="230" t="str">
        <f>IFERROR(IF($E463="","",VLOOKUP($E463,'Data Mercado'!$A$7:$F$24,5,0)),"ND")</f>
      </c>
      <c r="Q463" s="226" t="str">
        <f t="shared" si="76"/>
        <v/>
      </c>
      <c r="R463" s="225" t="str">
        <f t="shared" si="77"/>
        <v/>
      </c>
      <c r="S463" s="230" t="str">
        <f>IFERROR(IF($E463="","",VLOOKUP($E463,'Data Mercado'!$A$7:$F$24,6,0)),"ND")</f>
      </c>
      <c r="T463" s="226" t="str">
        <f t="shared" si="78"/>
        <v/>
      </c>
      <c r="U463" s="225" t="str">
        <f t="shared" si="79"/>
        <v/>
      </c>
    </row>
    <row r="464" spans="1:21" s="227" customFormat="1" ht="19" customHeight="1">
      <c r="A464" s="231"/>
      <c r="B464" s="232"/>
      <c r="C464" s="183"/>
      <c r="D464" s="183"/>
      <c r="E464" s="183"/>
      <c r="F464" s="229"/>
      <c r="G464" s="230" t="str">
        <f>IFERROR(IF($E464="","",VLOOKUP($E464,'Data Mercado'!$A$7:$F$24,2,0)),"ND")</f>
      </c>
      <c r="H464" s="226" t="str">
        <f t="shared" si="70"/>
        <v/>
      </c>
      <c r="I464" s="225" t="str">
        <f t="shared" si="71"/>
        <v/>
      </c>
      <c r="J464" s="230" t="str">
        <f>IFERROR(IF($E464="","",VLOOKUP($E464,'Data Mercado'!$A$7:$F$24,3,0)),"ND")</f>
      </c>
      <c r="K464" s="226" t="str">
        <f t="shared" si="72"/>
        <v/>
      </c>
      <c r="L464" s="225" t="str">
        <f t="shared" si="73"/>
        <v/>
      </c>
      <c r="M464" s="230" t="str">
        <f>IFERROR(IF($E464="","",VLOOKUP($E464,'Data Mercado'!$A$7:$F$24,4,0)),"ND")</f>
      </c>
      <c r="N464" s="226" t="str">
        <f t="shared" si="74"/>
        <v/>
      </c>
      <c r="O464" s="225" t="str">
        <f t="shared" si="75"/>
        <v/>
      </c>
      <c r="P464" s="230" t="str">
        <f>IFERROR(IF($E464="","",VLOOKUP($E464,'Data Mercado'!$A$7:$F$24,5,0)),"ND")</f>
      </c>
      <c r="Q464" s="226" t="str">
        <f t="shared" si="76"/>
        <v/>
      </c>
      <c r="R464" s="225" t="str">
        <f t="shared" si="77"/>
        <v/>
      </c>
      <c r="S464" s="230" t="str">
        <f>IFERROR(IF($E464="","",VLOOKUP($E464,'Data Mercado'!$A$7:$F$24,6,0)),"ND")</f>
      </c>
      <c r="T464" s="226" t="str">
        <f t="shared" si="78"/>
        <v/>
      </c>
      <c r="U464" s="225" t="str">
        <f t="shared" si="79"/>
        <v/>
      </c>
    </row>
    <row r="465" spans="1:21" s="227" customFormat="1" ht="19" customHeight="1">
      <c r="A465" s="231"/>
      <c r="B465" s="232"/>
      <c r="C465" s="183"/>
      <c r="D465" s="183"/>
      <c r="E465" s="183"/>
      <c r="F465" s="229"/>
      <c r="G465" s="230" t="str">
        <f>IFERROR(IF($E465="","",VLOOKUP($E465,'Data Mercado'!$A$7:$F$24,2,0)),"ND")</f>
      </c>
      <c r="H465" s="226" t="str">
        <f t="shared" si="70"/>
        <v/>
      </c>
      <c r="I465" s="225" t="str">
        <f t="shared" si="71"/>
        <v/>
      </c>
      <c r="J465" s="230" t="str">
        <f>IFERROR(IF($E465="","",VLOOKUP($E465,'Data Mercado'!$A$7:$F$24,3,0)),"ND")</f>
      </c>
      <c r="K465" s="226" t="str">
        <f t="shared" si="72"/>
        <v/>
      </c>
      <c r="L465" s="225" t="str">
        <f t="shared" si="73"/>
        <v/>
      </c>
      <c r="M465" s="230" t="str">
        <f>IFERROR(IF($E465="","",VLOOKUP($E465,'Data Mercado'!$A$7:$F$24,4,0)),"ND")</f>
      </c>
      <c r="N465" s="226" t="str">
        <f t="shared" si="74"/>
        <v/>
      </c>
      <c r="O465" s="225" t="str">
        <f t="shared" si="75"/>
        <v/>
      </c>
      <c r="P465" s="230" t="str">
        <f>IFERROR(IF($E465="","",VLOOKUP($E465,'Data Mercado'!$A$7:$F$24,5,0)),"ND")</f>
      </c>
      <c r="Q465" s="226" t="str">
        <f t="shared" si="76"/>
        <v/>
      </c>
      <c r="R465" s="225" t="str">
        <f t="shared" si="77"/>
        <v/>
      </c>
      <c r="S465" s="230" t="str">
        <f>IFERROR(IF($E465="","",VLOOKUP($E465,'Data Mercado'!$A$7:$F$24,6,0)),"ND")</f>
      </c>
      <c r="T465" s="226" t="str">
        <f t="shared" si="78"/>
        <v/>
      </c>
      <c r="U465" s="225" t="str">
        <f t="shared" si="79"/>
        <v/>
      </c>
    </row>
    <row r="466" spans="1:21" s="227" customFormat="1" ht="19" customHeight="1">
      <c r="A466" s="231"/>
      <c r="B466" s="232"/>
      <c r="C466" s="183"/>
      <c r="D466" s="183"/>
      <c r="E466" s="183"/>
      <c r="F466" s="229"/>
      <c r="G466" s="230" t="str">
        <f>IFERROR(IF($E466="","",VLOOKUP($E466,'Data Mercado'!$A$7:$F$24,2,0)),"ND")</f>
      </c>
      <c r="H466" s="226" t="str">
        <f t="shared" si="70"/>
        <v/>
      </c>
      <c r="I466" s="225" t="str">
        <f t="shared" si="71"/>
        <v/>
      </c>
      <c r="J466" s="230" t="str">
        <f>IFERROR(IF($E466="","",VLOOKUP($E466,'Data Mercado'!$A$7:$F$24,3,0)),"ND")</f>
      </c>
      <c r="K466" s="226" t="str">
        <f t="shared" si="72"/>
        <v/>
      </c>
      <c r="L466" s="225" t="str">
        <f t="shared" si="73"/>
        <v/>
      </c>
      <c r="M466" s="230" t="str">
        <f>IFERROR(IF($E466="","",VLOOKUP($E466,'Data Mercado'!$A$7:$F$24,4,0)),"ND")</f>
      </c>
      <c r="N466" s="226" t="str">
        <f t="shared" si="74"/>
        <v/>
      </c>
      <c r="O466" s="225" t="str">
        <f t="shared" si="75"/>
        <v/>
      </c>
      <c r="P466" s="230" t="str">
        <f>IFERROR(IF($E466="","",VLOOKUP($E466,'Data Mercado'!$A$7:$F$24,5,0)),"ND")</f>
      </c>
      <c r="Q466" s="226" t="str">
        <f t="shared" si="76"/>
        <v/>
      </c>
      <c r="R466" s="225" t="str">
        <f t="shared" si="77"/>
        <v/>
      </c>
      <c r="S466" s="230" t="str">
        <f>IFERROR(IF($E466="","",VLOOKUP($E466,'Data Mercado'!$A$7:$F$24,6,0)),"ND")</f>
      </c>
      <c r="T466" s="226" t="str">
        <f t="shared" si="78"/>
        <v/>
      </c>
      <c r="U466" s="225" t="str">
        <f t="shared" si="79"/>
        <v/>
      </c>
    </row>
    <row r="467" spans="1:21" s="227" customFormat="1" ht="19" customHeight="1">
      <c r="A467" s="231"/>
      <c r="B467" s="232"/>
      <c r="C467" s="183"/>
      <c r="D467" s="183"/>
      <c r="E467" s="183"/>
      <c r="F467" s="229"/>
      <c r="G467" s="230" t="str">
        <f>IFERROR(IF($E467="","",VLOOKUP($E467,'Data Mercado'!$A$7:$F$24,2,0)),"ND")</f>
      </c>
      <c r="H467" s="226" t="str">
        <f t="shared" si="70"/>
        <v/>
      </c>
      <c r="I467" s="225" t="str">
        <f t="shared" si="71"/>
        <v/>
      </c>
      <c r="J467" s="230" t="str">
        <f>IFERROR(IF($E467="","",VLOOKUP($E467,'Data Mercado'!$A$7:$F$24,3,0)),"ND")</f>
      </c>
      <c r="K467" s="226" t="str">
        <f t="shared" si="72"/>
        <v/>
      </c>
      <c r="L467" s="225" t="str">
        <f t="shared" si="73"/>
        <v/>
      </c>
      <c r="M467" s="230" t="str">
        <f>IFERROR(IF($E467="","",VLOOKUP($E467,'Data Mercado'!$A$7:$F$24,4,0)),"ND")</f>
      </c>
      <c r="N467" s="226" t="str">
        <f t="shared" si="74"/>
        <v/>
      </c>
      <c r="O467" s="225" t="str">
        <f t="shared" si="75"/>
        <v/>
      </c>
      <c r="P467" s="230" t="str">
        <f>IFERROR(IF($E467="","",VLOOKUP($E467,'Data Mercado'!$A$7:$F$24,5,0)),"ND")</f>
      </c>
      <c r="Q467" s="226" t="str">
        <f t="shared" si="76"/>
        <v/>
      </c>
      <c r="R467" s="225" t="str">
        <f t="shared" si="77"/>
        <v/>
      </c>
      <c r="S467" s="230" t="str">
        <f>IFERROR(IF($E467="","",VLOOKUP($E467,'Data Mercado'!$A$7:$F$24,6,0)),"ND")</f>
      </c>
      <c r="T467" s="226" t="str">
        <f t="shared" si="78"/>
        <v/>
      </c>
      <c r="U467" s="225" t="str">
        <f t="shared" si="79"/>
        <v/>
      </c>
    </row>
    <row r="468" spans="1:21" s="227" customFormat="1" ht="19" customHeight="1">
      <c r="A468" s="231"/>
      <c r="B468" s="232"/>
      <c r="C468" s="183"/>
      <c r="D468" s="183"/>
      <c r="E468" s="183"/>
      <c r="F468" s="229"/>
      <c r="G468" s="230" t="str">
        <f>IFERROR(IF($E468="","",VLOOKUP($E468,'Data Mercado'!$A$7:$F$24,2,0)),"ND")</f>
      </c>
      <c r="H468" s="226" t="str">
        <f t="shared" si="70"/>
        <v/>
      </c>
      <c r="I468" s="225" t="str">
        <f t="shared" si="71"/>
        <v/>
      </c>
      <c r="J468" s="230" t="str">
        <f>IFERROR(IF($E468="","",VLOOKUP($E468,'Data Mercado'!$A$7:$F$24,3,0)),"ND")</f>
      </c>
      <c r="K468" s="226" t="str">
        <f t="shared" si="72"/>
        <v/>
      </c>
      <c r="L468" s="225" t="str">
        <f t="shared" si="73"/>
        <v/>
      </c>
      <c r="M468" s="230" t="str">
        <f>IFERROR(IF($E468="","",VLOOKUP($E468,'Data Mercado'!$A$7:$F$24,4,0)),"ND")</f>
      </c>
      <c r="N468" s="226" t="str">
        <f t="shared" si="74"/>
        <v/>
      </c>
      <c r="O468" s="225" t="str">
        <f t="shared" si="75"/>
        <v/>
      </c>
      <c r="P468" s="230" t="str">
        <f>IFERROR(IF($E468="","",VLOOKUP($E468,'Data Mercado'!$A$7:$F$24,5,0)),"ND")</f>
      </c>
      <c r="Q468" s="226" t="str">
        <f t="shared" si="76"/>
        <v/>
      </c>
      <c r="R468" s="225" t="str">
        <f t="shared" si="77"/>
        <v/>
      </c>
      <c r="S468" s="230" t="str">
        <f>IFERROR(IF($E468="","",VLOOKUP($E468,'Data Mercado'!$A$7:$F$24,6,0)),"ND")</f>
      </c>
      <c r="T468" s="226" t="str">
        <f t="shared" si="78"/>
        <v/>
      </c>
      <c r="U468" s="225" t="str">
        <f t="shared" si="79"/>
        <v/>
      </c>
    </row>
    <row r="469" spans="1:21" s="227" customFormat="1" ht="19" customHeight="1">
      <c r="A469" s="231"/>
      <c r="B469" s="232"/>
      <c r="C469" s="183"/>
      <c r="D469" s="183"/>
      <c r="E469" s="183"/>
      <c r="F469" s="229"/>
      <c r="G469" s="230" t="str">
        <f>IFERROR(IF($E469="","",VLOOKUP($E469,'Data Mercado'!$A$7:$F$24,2,0)),"ND")</f>
      </c>
      <c r="H469" s="226" t="str">
        <f t="shared" si="70"/>
        <v/>
      </c>
      <c r="I469" s="225" t="str">
        <f t="shared" si="71"/>
        <v/>
      </c>
      <c r="J469" s="230" t="str">
        <f>IFERROR(IF($E469="","",VLOOKUP($E469,'Data Mercado'!$A$7:$F$24,3,0)),"ND")</f>
      </c>
      <c r="K469" s="226" t="str">
        <f t="shared" si="72"/>
        <v/>
      </c>
      <c r="L469" s="225" t="str">
        <f t="shared" si="73"/>
        <v/>
      </c>
      <c r="M469" s="230" t="str">
        <f>IFERROR(IF($E469="","",VLOOKUP($E469,'Data Mercado'!$A$7:$F$24,4,0)),"ND")</f>
      </c>
      <c r="N469" s="226" t="str">
        <f t="shared" si="74"/>
        <v/>
      </c>
      <c r="O469" s="225" t="str">
        <f t="shared" si="75"/>
        <v/>
      </c>
      <c r="P469" s="230" t="str">
        <f>IFERROR(IF($E469="","",VLOOKUP($E469,'Data Mercado'!$A$7:$F$24,5,0)),"ND")</f>
      </c>
      <c r="Q469" s="226" t="str">
        <f t="shared" si="76"/>
        <v/>
      </c>
      <c r="R469" s="225" t="str">
        <f t="shared" si="77"/>
        <v/>
      </c>
      <c r="S469" s="230" t="str">
        <f>IFERROR(IF($E469="","",VLOOKUP($E469,'Data Mercado'!$A$7:$F$24,6,0)),"ND")</f>
      </c>
      <c r="T469" s="226" t="str">
        <f t="shared" si="78"/>
        <v/>
      </c>
      <c r="U469" s="225" t="str">
        <f t="shared" si="79"/>
        <v/>
      </c>
    </row>
    <row r="470" spans="1:21" s="227" customFormat="1" ht="19" customHeight="1">
      <c r="A470" s="231"/>
      <c r="B470" s="232"/>
      <c r="C470" s="183"/>
      <c r="D470" s="183"/>
      <c r="E470" s="183"/>
      <c r="F470" s="229"/>
      <c r="G470" s="230" t="str">
        <f>IFERROR(IF($E470="","",VLOOKUP($E470,'Data Mercado'!$A$7:$F$24,2,0)),"ND")</f>
      </c>
      <c r="H470" s="226" t="str">
        <f t="shared" si="70"/>
        <v/>
      </c>
      <c r="I470" s="225" t="str">
        <f t="shared" si="71"/>
        <v/>
      </c>
      <c r="J470" s="230" t="str">
        <f>IFERROR(IF($E470="","",VLOOKUP($E470,'Data Mercado'!$A$7:$F$24,3,0)),"ND")</f>
      </c>
      <c r="K470" s="226" t="str">
        <f t="shared" si="72"/>
        <v/>
      </c>
      <c r="L470" s="225" t="str">
        <f t="shared" si="73"/>
        <v/>
      </c>
      <c r="M470" s="230" t="str">
        <f>IFERROR(IF($E470="","",VLOOKUP($E470,'Data Mercado'!$A$7:$F$24,4,0)),"ND")</f>
      </c>
      <c r="N470" s="226" t="str">
        <f t="shared" si="74"/>
        <v/>
      </c>
      <c r="O470" s="225" t="str">
        <f t="shared" si="75"/>
        <v/>
      </c>
      <c r="P470" s="230" t="str">
        <f>IFERROR(IF($E470="","",VLOOKUP($E470,'Data Mercado'!$A$7:$F$24,5,0)),"ND")</f>
      </c>
      <c r="Q470" s="226" t="str">
        <f t="shared" si="76"/>
        <v/>
      </c>
      <c r="R470" s="225" t="str">
        <f t="shared" si="77"/>
        <v/>
      </c>
      <c r="S470" s="230" t="str">
        <f>IFERROR(IF($E470="","",VLOOKUP($E470,'Data Mercado'!$A$7:$F$24,6,0)),"ND")</f>
      </c>
      <c r="T470" s="226" t="str">
        <f t="shared" si="78"/>
        <v/>
      </c>
      <c r="U470" s="225" t="str">
        <f t="shared" si="79"/>
        <v/>
      </c>
    </row>
    <row r="471" spans="1:21" s="227" customFormat="1" ht="19" customHeight="1">
      <c r="A471" s="231"/>
      <c r="B471" s="232"/>
      <c r="C471" s="183"/>
      <c r="D471" s="183"/>
      <c r="E471" s="183"/>
      <c r="F471" s="229"/>
      <c r="G471" s="230" t="str">
        <f>IFERROR(IF($E471="","",VLOOKUP($E471,'Data Mercado'!$A$7:$F$24,2,0)),"ND")</f>
      </c>
      <c r="H471" s="226" t="str">
        <f t="shared" si="70"/>
        <v/>
      </c>
      <c r="I471" s="225" t="str">
        <f t="shared" si="71"/>
        <v/>
      </c>
      <c r="J471" s="230" t="str">
        <f>IFERROR(IF($E471="","",VLOOKUP($E471,'Data Mercado'!$A$7:$F$24,3,0)),"ND")</f>
      </c>
      <c r="K471" s="226" t="str">
        <f t="shared" si="72"/>
        <v/>
      </c>
      <c r="L471" s="225" t="str">
        <f t="shared" si="73"/>
        <v/>
      </c>
      <c r="M471" s="230" t="str">
        <f>IFERROR(IF($E471="","",VLOOKUP($E471,'Data Mercado'!$A$7:$F$24,4,0)),"ND")</f>
      </c>
      <c r="N471" s="226" t="str">
        <f t="shared" si="74"/>
        <v/>
      </c>
      <c r="O471" s="225" t="str">
        <f t="shared" si="75"/>
        <v/>
      </c>
      <c r="P471" s="230" t="str">
        <f>IFERROR(IF($E471="","",VLOOKUP($E471,'Data Mercado'!$A$7:$F$24,5,0)),"ND")</f>
      </c>
      <c r="Q471" s="226" t="str">
        <f t="shared" si="76"/>
        <v/>
      </c>
      <c r="R471" s="225" t="str">
        <f t="shared" si="77"/>
        <v/>
      </c>
      <c r="S471" s="230" t="str">
        <f>IFERROR(IF($E471="","",VLOOKUP($E471,'Data Mercado'!$A$7:$F$24,6,0)),"ND")</f>
      </c>
      <c r="T471" s="226" t="str">
        <f t="shared" si="78"/>
        <v/>
      </c>
      <c r="U471" s="225" t="str">
        <f t="shared" si="79"/>
        <v/>
      </c>
    </row>
    <row r="472" spans="1:21" s="227" customFormat="1" ht="19" customHeight="1">
      <c r="A472" s="231"/>
      <c r="B472" s="232"/>
      <c r="C472" s="183"/>
      <c r="D472" s="183"/>
      <c r="E472" s="183"/>
      <c r="F472" s="229"/>
      <c r="G472" s="230" t="str">
        <f>IFERROR(IF($E472="","",VLOOKUP($E472,'Data Mercado'!$A$7:$F$24,2,0)),"ND")</f>
      </c>
      <c r="H472" s="226" t="str">
        <f t="shared" si="70"/>
        <v/>
      </c>
      <c r="I472" s="225" t="str">
        <f t="shared" si="71"/>
        <v/>
      </c>
      <c r="J472" s="230" t="str">
        <f>IFERROR(IF($E472="","",VLOOKUP($E472,'Data Mercado'!$A$7:$F$24,3,0)),"ND")</f>
      </c>
      <c r="K472" s="226" t="str">
        <f t="shared" si="72"/>
        <v/>
      </c>
      <c r="L472" s="225" t="str">
        <f t="shared" si="73"/>
        <v/>
      </c>
      <c r="M472" s="230" t="str">
        <f>IFERROR(IF($E472="","",VLOOKUP($E472,'Data Mercado'!$A$7:$F$24,4,0)),"ND")</f>
      </c>
      <c r="N472" s="226" t="str">
        <f t="shared" si="74"/>
        <v/>
      </c>
      <c r="O472" s="225" t="str">
        <f t="shared" si="75"/>
        <v/>
      </c>
      <c r="P472" s="230" t="str">
        <f>IFERROR(IF($E472="","",VLOOKUP($E472,'Data Mercado'!$A$7:$F$24,5,0)),"ND")</f>
      </c>
      <c r="Q472" s="226" t="str">
        <f t="shared" si="76"/>
        <v/>
      </c>
      <c r="R472" s="225" t="str">
        <f t="shared" si="77"/>
        <v/>
      </c>
      <c r="S472" s="230" t="str">
        <f>IFERROR(IF($E472="","",VLOOKUP($E472,'Data Mercado'!$A$7:$F$24,6,0)),"ND")</f>
      </c>
      <c r="T472" s="226" t="str">
        <f t="shared" si="78"/>
        <v/>
      </c>
      <c r="U472" s="225" t="str">
        <f t="shared" si="79"/>
        <v/>
      </c>
    </row>
    <row r="473" spans="1:21" s="227" customFormat="1" ht="19" customHeight="1">
      <c r="A473" s="231"/>
      <c r="B473" s="232"/>
      <c r="C473" s="183"/>
      <c r="D473" s="183"/>
      <c r="E473" s="183"/>
      <c r="F473" s="229"/>
      <c r="G473" s="230" t="str">
        <f>IFERROR(IF($E473="","",VLOOKUP($E473,'Data Mercado'!$A$7:$F$24,2,0)),"ND")</f>
      </c>
      <c r="H473" s="226" t="str">
        <f t="shared" si="70"/>
        <v/>
      </c>
      <c r="I473" s="225" t="str">
        <f t="shared" si="71"/>
        <v/>
      </c>
      <c r="J473" s="230" t="str">
        <f>IFERROR(IF($E473="","",VLOOKUP($E473,'Data Mercado'!$A$7:$F$24,3,0)),"ND")</f>
      </c>
      <c r="K473" s="226" t="str">
        <f t="shared" si="72"/>
        <v/>
      </c>
      <c r="L473" s="225" t="str">
        <f t="shared" si="73"/>
        <v/>
      </c>
      <c r="M473" s="230" t="str">
        <f>IFERROR(IF($E473="","",VLOOKUP($E473,'Data Mercado'!$A$7:$F$24,4,0)),"ND")</f>
      </c>
      <c r="N473" s="226" t="str">
        <f t="shared" si="74"/>
        <v/>
      </c>
      <c r="O473" s="225" t="str">
        <f t="shared" si="75"/>
        <v/>
      </c>
      <c r="P473" s="230" t="str">
        <f>IFERROR(IF($E473="","",VLOOKUP($E473,'Data Mercado'!$A$7:$F$24,5,0)),"ND")</f>
      </c>
      <c r="Q473" s="226" t="str">
        <f t="shared" si="76"/>
        <v/>
      </c>
      <c r="R473" s="225" t="str">
        <f t="shared" si="77"/>
        <v/>
      </c>
      <c r="S473" s="230" t="str">
        <f>IFERROR(IF($E473="","",VLOOKUP($E473,'Data Mercado'!$A$7:$F$24,6,0)),"ND")</f>
      </c>
      <c r="T473" s="226" t="str">
        <f t="shared" si="78"/>
        <v/>
      </c>
      <c r="U473" s="225" t="str">
        <f t="shared" si="79"/>
        <v/>
      </c>
    </row>
    <row r="474" spans="1:21" s="227" customFormat="1" ht="19" customHeight="1">
      <c r="A474" s="231"/>
      <c r="B474" s="232"/>
      <c r="C474" s="183"/>
      <c r="D474" s="183"/>
      <c r="E474" s="183"/>
      <c r="F474" s="229"/>
      <c r="G474" s="230" t="str">
        <f>IFERROR(IF($E474="","",VLOOKUP($E474,'Data Mercado'!$A$7:$F$24,2,0)),"ND")</f>
      </c>
      <c r="H474" s="226" t="str">
        <f t="shared" si="70"/>
        <v/>
      </c>
      <c r="I474" s="225" t="str">
        <f t="shared" si="71"/>
        <v/>
      </c>
      <c r="J474" s="230" t="str">
        <f>IFERROR(IF($E474="","",VLOOKUP($E474,'Data Mercado'!$A$7:$F$24,3,0)),"ND")</f>
      </c>
      <c r="K474" s="226" t="str">
        <f t="shared" si="72"/>
        <v/>
      </c>
      <c r="L474" s="225" t="str">
        <f t="shared" si="73"/>
        <v/>
      </c>
      <c r="M474" s="230" t="str">
        <f>IFERROR(IF($E474="","",VLOOKUP($E474,'Data Mercado'!$A$7:$F$24,4,0)),"ND")</f>
      </c>
      <c r="N474" s="226" t="str">
        <f t="shared" si="74"/>
        <v/>
      </c>
      <c r="O474" s="225" t="str">
        <f t="shared" si="75"/>
        <v/>
      </c>
      <c r="P474" s="230" t="str">
        <f>IFERROR(IF($E474="","",VLOOKUP($E474,'Data Mercado'!$A$7:$F$24,5,0)),"ND")</f>
      </c>
      <c r="Q474" s="226" t="str">
        <f t="shared" si="76"/>
        <v/>
      </c>
      <c r="R474" s="225" t="str">
        <f t="shared" si="77"/>
        <v/>
      </c>
      <c r="S474" s="230" t="str">
        <f>IFERROR(IF($E474="","",VLOOKUP($E474,'Data Mercado'!$A$7:$F$24,6,0)),"ND")</f>
      </c>
      <c r="T474" s="226" t="str">
        <f t="shared" si="78"/>
        <v/>
      </c>
      <c r="U474" s="225" t="str">
        <f t="shared" si="79"/>
        <v/>
      </c>
    </row>
    <row r="475" spans="1:21" s="227" customFormat="1" ht="19" customHeight="1">
      <c r="A475" s="231"/>
      <c r="B475" s="232"/>
      <c r="C475" s="183"/>
      <c r="D475" s="183"/>
      <c r="E475" s="183"/>
      <c r="F475" s="229"/>
      <c r="G475" s="230" t="str">
        <f>IFERROR(IF($E475="","",VLOOKUP($E475,'Data Mercado'!$A$7:$F$24,2,0)),"ND")</f>
      </c>
      <c r="H475" s="226" t="str">
        <f t="shared" si="70"/>
        <v/>
      </c>
      <c r="I475" s="225" t="str">
        <f t="shared" si="71"/>
        <v/>
      </c>
      <c r="J475" s="230" t="str">
        <f>IFERROR(IF($E475="","",VLOOKUP($E475,'Data Mercado'!$A$7:$F$24,3,0)),"ND")</f>
      </c>
      <c r="K475" s="226" t="str">
        <f t="shared" si="72"/>
        <v/>
      </c>
      <c r="L475" s="225" t="str">
        <f t="shared" si="73"/>
        <v/>
      </c>
      <c r="M475" s="230" t="str">
        <f>IFERROR(IF($E475="","",VLOOKUP($E475,'Data Mercado'!$A$7:$F$24,4,0)),"ND")</f>
      </c>
      <c r="N475" s="226" t="str">
        <f t="shared" si="74"/>
        <v/>
      </c>
      <c r="O475" s="225" t="str">
        <f t="shared" si="75"/>
        <v/>
      </c>
      <c r="P475" s="230" t="str">
        <f>IFERROR(IF($E475="","",VLOOKUP($E475,'Data Mercado'!$A$7:$F$24,5,0)),"ND")</f>
      </c>
      <c r="Q475" s="226" t="str">
        <f t="shared" si="76"/>
        <v/>
      </c>
      <c r="R475" s="225" t="str">
        <f t="shared" si="77"/>
        <v/>
      </c>
      <c r="S475" s="230" t="str">
        <f>IFERROR(IF($E475="","",VLOOKUP($E475,'Data Mercado'!$A$7:$F$24,6,0)),"ND")</f>
      </c>
      <c r="T475" s="226" t="str">
        <f t="shared" si="78"/>
        <v/>
      </c>
      <c r="U475" s="225" t="str">
        <f t="shared" si="79"/>
        <v/>
      </c>
    </row>
    <row r="476" spans="1:21" s="227" customFormat="1" ht="19" customHeight="1">
      <c r="A476" s="231"/>
      <c r="B476" s="232"/>
      <c r="C476" s="183"/>
      <c r="D476" s="183"/>
      <c r="E476" s="183"/>
      <c r="F476" s="229"/>
      <c r="G476" s="230" t="str">
        <f>IFERROR(IF($E476="","",VLOOKUP($E476,'Data Mercado'!$A$7:$F$24,2,0)),"ND")</f>
      </c>
      <c r="H476" s="226" t="str">
        <f t="shared" si="70"/>
        <v/>
      </c>
      <c r="I476" s="225" t="str">
        <f t="shared" si="71"/>
        <v/>
      </c>
      <c r="J476" s="230" t="str">
        <f>IFERROR(IF($E476="","",VLOOKUP($E476,'Data Mercado'!$A$7:$F$24,3,0)),"ND")</f>
      </c>
      <c r="K476" s="226" t="str">
        <f t="shared" si="72"/>
        <v/>
      </c>
      <c r="L476" s="225" t="str">
        <f t="shared" si="73"/>
        <v/>
      </c>
      <c r="M476" s="230" t="str">
        <f>IFERROR(IF($E476="","",VLOOKUP($E476,'Data Mercado'!$A$7:$F$24,4,0)),"ND")</f>
      </c>
      <c r="N476" s="226" t="str">
        <f t="shared" si="74"/>
        <v/>
      </c>
      <c r="O476" s="225" t="str">
        <f t="shared" si="75"/>
        <v/>
      </c>
      <c r="P476" s="230" t="str">
        <f>IFERROR(IF($E476="","",VLOOKUP($E476,'Data Mercado'!$A$7:$F$24,5,0)),"ND")</f>
      </c>
      <c r="Q476" s="226" t="str">
        <f t="shared" si="76"/>
        <v/>
      </c>
      <c r="R476" s="225" t="str">
        <f t="shared" si="77"/>
        <v/>
      </c>
      <c r="S476" s="230" t="str">
        <f>IFERROR(IF($E476="","",VLOOKUP($E476,'Data Mercado'!$A$7:$F$24,6,0)),"ND")</f>
      </c>
      <c r="T476" s="226" t="str">
        <f t="shared" si="78"/>
        <v/>
      </c>
      <c r="U476" s="225" t="str">
        <f t="shared" si="79"/>
        <v/>
      </c>
    </row>
    <row r="477" spans="1:21" s="227" customFormat="1" ht="19" customHeight="1">
      <c r="A477" s="231"/>
      <c r="B477" s="232"/>
      <c r="C477" s="183"/>
      <c r="D477" s="183"/>
      <c r="E477" s="183"/>
      <c r="F477" s="229"/>
      <c r="G477" s="230" t="str">
        <f>IFERROR(IF($E477="","",VLOOKUP($E477,'Data Mercado'!$A$7:$F$24,2,0)),"ND")</f>
      </c>
      <c r="H477" s="226" t="str">
        <f t="shared" si="70"/>
        <v/>
      </c>
      <c r="I477" s="225" t="str">
        <f t="shared" si="71"/>
        <v/>
      </c>
      <c r="J477" s="230" t="str">
        <f>IFERROR(IF($E477="","",VLOOKUP($E477,'Data Mercado'!$A$7:$F$24,3,0)),"ND")</f>
      </c>
      <c r="K477" s="226" t="str">
        <f t="shared" si="72"/>
        <v/>
      </c>
      <c r="L477" s="225" t="str">
        <f t="shared" si="73"/>
        <v/>
      </c>
      <c r="M477" s="230" t="str">
        <f>IFERROR(IF($E477="","",VLOOKUP($E477,'Data Mercado'!$A$7:$F$24,4,0)),"ND")</f>
      </c>
      <c r="N477" s="226" t="str">
        <f t="shared" si="74"/>
        <v/>
      </c>
      <c r="O477" s="225" t="str">
        <f t="shared" si="75"/>
        <v/>
      </c>
      <c r="P477" s="230" t="str">
        <f>IFERROR(IF($E477="","",VLOOKUP($E477,'Data Mercado'!$A$7:$F$24,5,0)),"ND")</f>
      </c>
      <c r="Q477" s="226" t="str">
        <f t="shared" si="76"/>
        <v/>
      </c>
      <c r="R477" s="225" t="str">
        <f t="shared" si="77"/>
        <v/>
      </c>
      <c r="S477" s="230" t="str">
        <f>IFERROR(IF($E477="","",VLOOKUP($E477,'Data Mercado'!$A$7:$F$24,6,0)),"ND")</f>
      </c>
      <c r="T477" s="226" t="str">
        <f t="shared" si="78"/>
        <v/>
      </c>
      <c r="U477" s="225" t="str">
        <f t="shared" si="79"/>
        <v/>
      </c>
    </row>
    <row r="478" spans="1:21" s="227" customFormat="1" ht="19" customHeight="1">
      <c r="A478" s="231"/>
      <c r="B478" s="232"/>
      <c r="C478" s="183"/>
      <c r="D478" s="183"/>
      <c r="E478" s="183"/>
      <c r="F478" s="229"/>
      <c r="G478" s="230" t="str">
        <f>IFERROR(IF($E478="","",VLOOKUP($E478,'Data Mercado'!$A$7:$F$24,2,0)),"ND")</f>
      </c>
      <c r="H478" s="226" t="str">
        <f t="shared" si="70"/>
        <v/>
      </c>
      <c r="I478" s="225" t="str">
        <f t="shared" si="71"/>
        <v/>
      </c>
      <c r="J478" s="230" t="str">
        <f>IFERROR(IF($E478="","",VLOOKUP($E478,'Data Mercado'!$A$7:$F$24,3,0)),"ND")</f>
      </c>
      <c r="K478" s="226" t="str">
        <f t="shared" si="72"/>
        <v/>
      </c>
      <c r="L478" s="225" t="str">
        <f t="shared" si="73"/>
        <v/>
      </c>
      <c r="M478" s="230" t="str">
        <f>IFERROR(IF($E478="","",VLOOKUP($E478,'Data Mercado'!$A$7:$F$24,4,0)),"ND")</f>
      </c>
      <c r="N478" s="226" t="str">
        <f t="shared" si="74"/>
        <v/>
      </c>
      <c r="O478" s="225" t="str">
        <f t="shared" si="75"/>
        <v/>
      </c>
      <c r="P478" s="230" t="str">
        <f>IFERROR(IF($E478="","",VLOOKUP($E478,'Data Mercado'!$A$7:$F$24,5,0)),"ND")</f>
      </c>
      <c r="Q478" s="226" t="str">
        <f t="shared" si="76"/>
        <v/>
      </c>
      <c r="R478" s="225" t="str">
        <f t="shared" si="77"/>
        <v/>
      </c>
      <c r="S478" s="230" t="str">
        <f>IFERROR(IF($E478="","",VLOOKUP($E478,'Data Mercado'!$A$7:$F$24,6,0)),"ND")</f>
      </c>
      <c r="T478" s="226" t="str">
        <f t="shared" si="78"/>
        <v/>
      </c>
      <c r="U478" s="225" t="str">
        <f t="shared" si="79"/>
        <v/>
      </c>
    </row>
    <row r="479" spans="1:21" s="227" customFormat="1" ht="19" customHeight="1">
      <c r="A479" s="231"/>
      <c r="B479" s="232"/>
      <c r="C479" s="183"/>
      <c r="D479" s="183"/>
      <c r="E479" s="183"/>
      <c r="F479" s="229"/>
      <c r="G479" s="230" t="str">
        <f>IFERROR(IF($E479="","",VLOOKUP($E479,'Data Mercado'!$A$7:$F$24,2,0)),"ND")</f>
      </c>
      <c r="H479" s="226" t="str">
        <f t="shared" si="70"/>
        <v/>
      </c>
      <c r="I479" s="225" t="str">
        <f t="shared" si="71"/>
        <v/>
      </c>
      <c r="J479" s="230" t="str">
        <f>IFERROR(IF($E479="","",VLOOKUP($E479,'Data Mercado'!$A$7:$F$24,3,0)),"ND")</f>
      </c>
      <c r="K479" s="226" t="str">
        <f t="shared" si="72"/>
        <v/>
      </c>
      <c r="L479" s="225" t="str">
        <f t="shared" si="73"/>
        <v/>
      </c>
      <c r="M479" s="230" t="str">
        <f>IFERROR(IF($E479="","",VLOOKUP($E479,'Data Mercado'!$A$7:$F$24,4,0)),"ND")</f>
      </c>
      <c r="N479" s="226" t="str">
        <f t="shared" si="74"/>
        <v/>
      </c>
      <c r="O479" s="225" t="str">
        <f t="shared" si="75"/>
        <v/>
      </c>
      <c r="P479" s="230" t="str">
        <f>IFERROR(IF($E479="","",VLOOKUP($E479,'Data Mercado'!$A$7:$F$24,5,0)),"ND")</f>
      </c>
      <c r="Q479" s="226" t="str">
        <f t="shared" si="76"/>
        <v/>
      </c>
      <c r="R479" s="225" t="str">
        <f t="shared" si="77"/>
        <v/>
      </c>
      <c r="S479" s="230" t="str">
        <f>IFERROR(IF($E479="","",VLOOKUP($E479,'Data Mercado'!$A$7:$F$24,6,0)),"ND")</f>
      </c>
      <c r="T479" s="226" t="str">
        <f t="shared" si="78"/>
        <v/>
      </c>
      <c r="U479" s="225" t="str">
        <f t="shared" si="79"/>
        <v/>
      </c>
    </row>
    <row r="480" spans="1:21" s="227" customFormat="1" ht="19" customHeight="1">
      <c r="A480" s="231"/>
      <c r="B480" s="232"/>
      <c r="C480" s="183"/>
      <c r="D480" s="183"/>
      <c r="E480" s="183"/>
      <c r="F480" s="229"/>
      <c r="G480" s="230" t="str">
        <f>IFERROR(IF($E480="","",VLOOKUP($E480,'Data Mercado'!$A$7:$F$24,2,0)),"ND")</f>
      </c>
      <c r="H480" s="226" t="str">
        <f t="shared" si="70"/>
        <v/>
      </c>
      <c r="I480" s="225" t="str">
        <f t="shared" si="71"/>
        <v/>
      </c>
      <c r="J480" s="230" t="str">
        <f>IFERROR(IF($E480="","",VLOOKUP($E480,'Data Mercado'!$A$7:$F$24,3,0)),"ND")</f>
      </c>
      <c r="K480" s="226" t="str">
        <f t="shared" si="72"/>
        <v/>
      </c>
      <c r="L480" s="225" t="str">
        <f t="shared" si="73"/>
        <v/>
      </c>
      <c r="M480" s="230" t="str">
        <f>IFERROR(IF($E480="","",VLOOKUP($E480,'Data Mercado'!$A$7:$F$24,4,0)),"ND")</f>
      </c>
      <c r="N480" s="226" t="str">
        <f t="shared" si="74"/>
        <v/>
      </c>
      <c r="O480" s="225" t="str">
        <f t="shared" si="75"/>
        <v/>
      </c>
      <c r="P480" s="230" t="str">
        <f>IFERROR(IF($E480="","",VLOOKUP($E480,'Data Mercado'!$A$7:$F$24,5,0)),"ND")</f>
      </c>
      <c r="Q480" s="226" t="str">
        <f t="shared" si="76"/>
        <v/>
      </c>
      <c r="R480" s="225" t="str">
        <f t="shared" si="77"/>
        <v/>
      </c>
      <c r="S480" s="230" t="str">
        <f>IFERROR(IF($E480="","",VLOOKUP($E480,'Data Mercado'!$A$7:$F$24,6,0)),"ND")</f>
      </c>
      <c r="T480" s="226" t="str">
        <f t="shared" si="78"/>
        <v/>
      </c>
      <c r="U480" s="225" t="str">
        <f t="shared" si="79"/>
        <v/>
      </c>
    </row>
    <row r="481" spans="1:21" s="227" customFormat="1" ht="19" customHeight="1">
      <c r="A481" s="231"/>
      <c r="B481" s="232"/>
      <c r="C481" s="183"/>
      <c r="D481" s="183"/>
      <c r="E481" s="183"/>
      <c r="F481" s="229"/>
      <c r="G481" s="230" t="str">
        <f>IFERROR(IF($E481="","",VLOOKUP($E481,'Data Mercado'!$A$7:$F$24,2,0)),"ND")</f>
      </c>
      <c r="H481" s="226" t="str">
        <f t="shared" si="70"/>
        <v/>
      </c>
      <c r="I481" s="225" t="str">
        <f t="shared" si="71"/>
        <v/>
      </c>
      <c r="J481" s="230" t="str">
        <f>IFERROR(IF($E481="","",VLOOKUP($E481,'Data Mercado'!$A$7:$F$24,3,0)),"ND")</f>
      </c>
      <c r="K481" s="226" t="str">
        <f t="shared" si="72"/>
        <v/>
      </c>
      <c r="L481" s="225" t="str">
        <f t="shared" si="73"/>
        <v/>
      </c>
      <c r="M481" s="230" t="str">
        <f>IFERROR(IF($E481="","",VLOOKUP($E481,'Data Mercado'!$A$7:$F$24,4,0)),"ND")</f>
      </c>
      <c r="N481" s="226" t="str">
        <f t="shared" si="74"/>
        <v/>
      </c>
      <c r="O481" s="225" t="str">
        <f t="shared" si="75"/>
        <v/>
      </c>
      <c r="P481" s="230" t="str">
        <f>IFERROR(IF($E481="","",VLOOKUP($E481,'Data Mercado'!$A$7:$F$24,5,0)),"ND")</f>
      </c>
      <c r="Q481" s="226" t="str">
        <f t="shared" si="76"/>
        <v/>
      </c>
      <c r="R481" s="225" t="str">
        <f t="shared" si="77"/>
        <v/>
      </c>
      <c r="S481" s="230" t="str">
        <f>IFERROR(IF($E481="","",VLOOKUP($E481,'Data Mercado'!$A$7:$F$24,6,0)),"ND")</f>
      </c>
      <c r="T481" s="226" t="str">
        <f t="shared" si="78"/>
        <v/>
      </c>
      <c r="U481" s="225" t="str">
        <f t="shared" si="79"/>
        <v/>
      </c>
    </row>
    <row r="482" spans="1:21" s="227" customFormat="1" ht="19" customHeight="1">
      <c r="A482" s="231"/>
      <c r="B482" s="232"/>
      <c r="C482" s="183"/>
      <c r="D482" s="183"/>
      <c r="E482" s="183"/>
      <c r="F482" s="229"/>
      <c r="G482" s="230" t="str">
        <f>IFERROR(IF($E482="","",VLOOKUP($E482,'Data Mercado'!$A$7:$F$24,2,0)),"ND")</f>
      </c>
      <c r="H482" s="226" t="str">
        <f t="shared" si="70"/>
        <v/>
      </c>
      <c r="I482" s="225" t="str">
        <f t="shared" si="71"/>
        <v/>
      </c>
      <c r="J482" s="230" t="str">
        <f>IFERROR(IF($E482="","",VLOOKUP($E482,'Data Mercado'!$A$7:$F$24,3,0)),"ND")</f>
      </c>
      <c r="K482" s="226" t="str">
        <f t="shared" si="72"/>
        <v/>
      </c>
      <c r="L482" s="225" t="str">
        <f t="shared" si="73"/>
        <v/>
      </c>
      <c r="M482" s="230" t="str">
        <f>IFERROR(IF($E482="","",VLOOKUP($E482,'Data Mercado'!$A$7:$F$24,4,0)),"ND")</f>
      </c>
      <c r="N482" s="226" t="str">
        <f t="shared" si="74"/>
        <v/>
      </c>
      <c r="O482" s="225" t="str">
        <f t="shared" si="75"/>
        <v/>
      </c>
      <c r="P482" s="230" t="str">
        <f>IFERROR(IF($E482="","",VLOOKUP($E482,'Data Mercado'!$A$7:$F$24,5,0)),"ND")</f>
      </c>
      <c r="Q482" s="226" t="str">
        <f t="shared" si="76"/>
        <v/>
      </c>
      <c r="R482" s="225" t="str">
        <f t="shared" si="77"/>
        <v/>
      </c>
      <c r="S482" s="230" t="str">
        <f>IFERROR(IF($E482="","",VLOOKUP($E482,'Data Mercado'!$A$7:$F$24,6,0)),"ND")</f>
      </c>
      <c r="T482" s="226" t="str">
        <f t="shared" si="78"/>
        <v/>
      </c>
      <c r="U482" s="225" t="str">
        <f t="shared" si="79"/>
        <v/>
      </c>
    </row>
    <row r="483" spans="1:21" s="227" customFormat="1" ht="19" customHeight="1">
      <c r="A483" s="231"/>
      <c r="B483" s="232"/>
      <c r="C483" s="183"/>
      <c r="D483" s="183"/>
      <c r="E483" s="183"/>
      <c r="F483" s="229"/>
      <c r="G483" s="230" t="str">
        <f>IFERROR(IF($E483="","",VLOOKUP($E483,'Data Mercado'!$A$7:$F$24,2,0)),"ND")</f>
      </c>
      <c r="H483" s="226" t="str">
        <f t="shared" si="70"/>
        <v/>
      </c>
      <c r="I483" s="225" t="str">
        <f t="shared" si="71"/>
        <v/>
      </c>
      <c r="J483" s="230" t="str">
        <f>IFERROR(IF($E483="","",VLOOKUP($E483,'Data Mercado'!$A$7:$F$24,3,0)),"ND")</f>
      </c>
      <c r="K483" s="226" t="str">
        <f t="shared" si="72"/>
        <v/>
      </c>
      <c r="L483" s="225" t="str">
        <f t="shared" si="73"/>
        <v/>
      </c>
      <c r="M483" s="230" t="str">
        <f>IFERROR(IF($E483="","",VLOOKUP($E483,'Data Mercado'!$A$7:$F$24,4,0)),"ND")</f>
      </c>
      <c r="N483" s="226" t="str">
        <f t="shared" si="74"/>
        <v/>
      </c>
      <c r="O483" s="225" t="str">
        <f t="shared" si="75"/>
        <v/>
      </c>
      <c r="P483" s="230" t="str">
        <f>IFERROR(IF($E483="","",VLOOKUP($E483,'Data Mercado'!$A$7:$F$24,5,0)),"ND")</f>
      </c>
      <c r="Q483" s="226" t="str">
        <f t="shared" si="76"/>
        <v/>
      </c>
      <c r="R483" s="225" t="str">
        <f t="shared" si="77"/>
        <v/>
      </c>
      <c r="S483" s="230" t="str">
        <f>IFERROR(IF($E483="","",VLOOKUP($E483,'Data Mercado'!$A$7:$F$24,6,0)),"ND")</f>
      </c>
      <c r="T483" s="226" t="str">
        <f t="shared" si="78"/>
        <v/>
      </c>
      <c r="U483" s="225" t="str">
        <f t="shared" si="79"/>
        <v/>
      </c>
    </row>
    <row r="484" spans="1:21" s="227" customFormat="1" ht="19" customHeight="1">
      <c r="A484" s="231"/>
      <c r="B484" s="232"/>
      <c r="C484" s="183"/>
      <c r="D484" s="183"/>
      <c r="E484" s="183"/>
      <c r="F484" s="229"/>
      <c r="G484" s="230" t="str">
        <f>IFERROR(IF($E484="","",VLOOKUP($E484,'Data Mercado'!$A$7:$F$24,2,0)),"ND")</f>
      </c>
      <c r="H484" s="226" t="str">
        <f t="shared" si="70"/>
        <v/>
      </c>
      <c r="I484" s="225" t="str">
        <f t="shared" si="71"/>
        <v/>
      </c>
      <c r="J484" s="230" t="str">
        <f>IFERROR(IF($E484="","",VLOOKUP($E484,'Data Mercado'!$A$7:$F$24,3,0)),"ND")</f>
      </c>
      <c r="K484" s="226" t="str">
        <f t="shared" si="72"/>
        <v/>
      </c>
      <c r="L484" s="225" t="str">
        <f t="shared" si="73"/>
        <v/>
      </c>
      <c r="M484" s="230" t="str">
        <f>IFERROR(IF($E484="","",VLOOKUP($E484,'Data Mercado'!$A$7:$F$24,4,0)),"ND")</f>
      </c>
      <c r="N484" s="226" t="str">
        <f t="shared" si="74"/>
        <v/>
      </c>
      <c r="O484" s="225" t="str">
        <f t="shared" si="75"/>
        <v/>
      </c>
      <c r="P484" s="230" t="str">
        <f>IFERROR(IF($E484="","",VLOOKUP($E484,'Data Mercado'!$A$7:$F$24,5,0)),"ND")</f>
      </c>
      <c r="Q484" s="226" t="str">
        <f t="shared" si="76"/>
        <v/>
      </c>
      <c r="R484" s="225" t="str">
        <f t="shared" si="77"/>
        <v/>
      </c>
      <c r="S484" s="230" t="str">
        <f>IFERROR(IF($E484="","",VLOOKUP($E484,'Data Mercado'!$A$7:$F$24,6,0)),"ND")</f>
      </c>
      <c r="T484" s="226" t="str">
        <f t="shared" si="78"/>
        <v/>
      </c>
      <c r="U484" s="225" t="str">
        <f t="shared" si="79"/>
        <v/>
      </c>
    </row>
    <row r="485" spans="1:21" s="227" customFormat="1" ht="19" customHeight="1">
      <c r="A485" s="231"/>
      <c r="B485" s="232"/>
      <c r="C485" s="183"/>
      <c r="D485" s="183"/>
      <c r="E485" s="183"/>
      <c r="F485" s="229"/>
      <c r="G485" s="230" t="str">
        <f>IFERROR(IF($E485="","",VLOOKUP($E485,'Data Mercado'!$A$7:$F$24,2,0)),"ND")</f>
      </c>
      <c r="H485" s="226" t="str">
        <f t="shared" si="70"/>
        <v/>
      </c>
      <c r="I485" s="225" t="str">
        <f t="shared" si="71"/>
        <v/>
      </c>
      <c r="J485" s="230" t="str">
        <f>IFERROR(IF($E485="","",VLOOKUP($E485,'Data Mercado'!$A$7:$F$24,3,0)),"ND")</f>
      </c>
      <c r="K485" s="226" t="str">
        <f t="shared" si="72"/>
        <v/>
      </c>
      <c r="L485" s="225" t="str">
        <f t="shared" si="73"/>
        <v/>
      </c>
      <c r="M485" s="230" t="str">
        <f>IFERROR(IF($E485="","",VLOOKUP($E485,'Data Mercado'!$A$7:$F$24,4,0)),"ND")</f>
      </c>
      <c r="N485" s="226" t="str">
        <f t="shared" si="74"/>
        <v/>
      </c>
      <c r="O485" s="225" t="str">
        <f t="shared" si="75"/>
        <v/>
      </c>
      <c r="P485" s="230" t="str">
        <f>IFERROR(IF($E485="","",VLOOKUP($E485,'Data Mercado'!$A$7:$F$24,5,0)),"ND")</f>
      </c>
      <c r="Q485" s="226" t="str">
        <f t="shared" si="76"/>
        <v/>
      </c>
      <c r="R485" s="225" t="str">
        <f t="shared" si="77"/>
        <v/>
      </c>
      <c r="S485" s="230" t="str">
        <f>IFERROR(IF($E485="","",VLOOKUP($E485,'Data Mercado'!$A$7:$F$24,6,0)),"ND")</f>
      </c>
      <c r="T485" s="226" t="str">
        <f t="shared" si="78"/>
        <v/>
      </c>
      <c r="U485" s="225" t="str">
        <f t="shared" si="79"/>
        <v/>
      </c>
    </row>
    <row r="486" spans="1:21" s="227" customFormat="1" ht="19" customHeight="1">
      <c r="A486" s="231"/>
      <c r="B486" s="232"/>
      <c r="C486" s="183"/>
      <c r="D486" s="183"/>
      <c r="E486" s="183"/>
      <c r="F486" s="229"/>
      <c r="G486" s="230" t="str">
        <f>IFERROR(IF($E486="","",VLOOKUP($E486,'Data Mercado'!$A$7:$F$24,2,0)),"ND")</f>
      </c>
      <c r="H486" s="226" t="str">
        <f t="shared" si="70"/>
        <v/>
      </c>
      <c r="I486" s="225" t="str">
        <f t="shared" si="71"/>
        <v/>
      </c>
      <c r="J486" s="230" t="str">
        <f>IFERROR(IF($E486="","",VLOOKUP($E486,'Data Mercado'!$A$7:$F$24,3,0)),"ND")</f>
      </c>
      <c r="K486" s="226" t="str">
        <f t="shared" si="72"/>
        <v/>
      </c>
      <c r="L486" s="225" t="str">
        <f t="shared" si="73"/>
        <v/>
      </c>
      <c r="M486" s="230" t="str">
        <f>IFERROR(IF($E486="","",VLOOKUP($E486,'Data Mercado'!$A$7:$F$24,4,0)),"ND")</f>
      </c>
      <c r="N486" s="226" t="str">
        <f t="shared" si="74"/>
        <v/>
      </c>
      <c r="O486" s="225" t="str">
        <f t="shared" si="75"/>
        <v/>
      </c>
      <c r="P486" s="230" t="str">
        <f>IFERROR(IF($E486="","",VLOOKUP($E486,'Data Mercado'!$A$7:$F$24,5,0)),"ND")</f>
      </c>
      <c r="Q486" s="226" t="str">
        <f t="shared" si="76"/>
        <v/>
      </c>
      <c r="R486" s="225" t="str">
        <f t="shared" si="77"/>
        <v/>
      </c>
      <c r="S486" s="230" t="str">
        <f>IFERROR(IF($E486="","",VLOOKUP($E486,'Data Mercado'!$A$7:$F$24,6,0)),"ND")</f>
      </c>
      <c r="T486" s="226" t="str">
        <f t="shared" si="78"/>
        <v/>
      </c>
      <c r="U486" s="225" t="str">
        <f t="shared" si="79"/>
        <v/>
      </c>
    </row>
    <row r="487" spans="1:21" s="227" customFormat="1" ht="19" customHeight="1">
      <c r="A487" s="231"/>
      <c r="B487" s="232"/>
      <c r="C487" s="183"/>
      <c r="D487" s="183"/>
      <c r="E487" s="183"/>
      <c r="F487" s="229"/>
      <c r="G487" s="230" t="str">
        <f>IFERROR(IF($E487="","",VLOOKUP($E487,'Data Mercado'!$A$7:$F$24,2,0)),"ND")</f>
      </c>
      <c r="H487" s="226" t="str">
        <f t="shared" si="70"/>
        <v/>
      </c>
      <c r="I487" s="225" t="str">
        <f t="shared" si="71"/>
        <v/>
      </c>
      <c r="J487" s="230" t="str">
        <f>IFERROR(IF($E487="","",VLOOKUP($E487,'Data Mercado'!$A$7:$F$24,3,0)),"ND")</f>
      </c>
      <c r="K487" s="226" t="str">
        <f t="shared" si="72"/>
        <v/>
      </c>
      <c r="L487" s="225" t="str">
        <f t="shared" si="73"/>
        <v/>
      </c>
      <c r="M487" s="230" t="str">
        <f>IFERROR(IF($E487="","",VLOOKUP($E487,'Data Mercado'!$A$7:$F$24,4,0)),"ND")</f>
      </c>
      <c r="N487" s="226" t="str">
        <f t="shared" si="74"/>
        <v/>
      </c>
      <c r="O487" s="225" t="str">
        <f t="shared" si="75"/>
        <v/>
      </c>
      <c r="P487" s="230" t="str">
        <f>IFERROR(IF($E487="","",VLOOKUP($E487,'Data Mercado'!$A$7:$F$24,5,0)),"ND")</f>
      </c>
      <c r="Q487" s="226" t="str">
        <f t="shared" si="76"/>
        <v/>
      </c>
      <c r="R487" s="225" t="str">
        <f t="shared" si="77"/>
        <v/>
      </c>
      <c r="S487" s="230" t="str">
        <f>IFERROR(IF($E487="","",VLOOKUP($E487,'Data Mercado'!$A$7:$F$24,6,0)),"ND")</f>
      </c>
      <c r="T487" s="226" t="str">
        <f t="shared" si="78"/>
        <v/>
      </c>
      <c r="U487" s="225" t="str">
        <f t="shared" si="79"/>
        <v/>
      </c>
    </row>
    <row r="488" spans="1:21" s="227" customFormat="1" ht="19" customHeight="1">
      <c r="A488" s="231"/>
      <c r="B488" s="232"/>
      <c r="C488" s="183"/>
      <c r="D488" s="183"/>
      <c r="E488" s="183"/>
      <c r="F488" s="229"/>
      <c r="G488" s="230" t="str">
        <f>IFERROR(IF($E488="","",VLOOKUP($E488,'Data Mercado'!$A$7:$F$24,2,0)),"ND")</f>
      </c>
      <c r="H488" s="226" t="str">
        <f t="shared" si="70"/>
        <v/>
      </c>
      <c r="I488" s="225" t="str">
        <f t="shared" si="71"/>
        <v/>
      </c>
      <c r="J488" s="230" t="str">
        <f>IFERROR(IF($E488="","",VLOOKUP($E488,'Data Mercado'!$A$7:$F$24,3,0)),"ND")</f>
      </c>
      <c r="K488" s="226" t="str">
        <f t="shared" si="72"/>
        <v/>
      </c>
      <c r="L488" s="225" t="str">
        <f t="shared" si="73"/>
        <v/>
      </c>
      <c r="M488" s="230" t="str">
        <f>IFERROR(IF($E488="","",VLOOKUP($E488,'Data Mercado'!$A$7:$F$24,4,0)),"ND")</f>
      </c>
      <c r="N488" s="226" t="str">
        <f t="shared" si="74"/>
        <v/>
      </c>
      <c r="O488" s="225" t="str">
        <f t="shared" si="75"/>
        <v/>
      </c>
      <c r="P488" s="230" t="str">
        <f>IFERROR(IF($E488="","",VLOOKUP($E488,'Data Mercado'!$A$7:$F$24,5,0)),"ND")</f>
      </c>
      <c r="Q488" s="226" t="str">
        <f t="shared" si="76"/>
        <v/>
      </c>
      <c r="R488" s="225" t="str">
        <f t="shared" si="77"/>
        <v/>
      </c>
      <c r="S488" s="230" t="str">
        <f>IFERROR(IF($E488="","",VLOOKUP($E488,'Data Mercado'!$A$7:$F$24,6,0)),"ND")</f>
      </c>
      <c r="T488" s="226" t="str">
        <f t="shared" si="78"/>
        <v/>
      </c>
      <c r="U488" s="225" t="str">
        <f t="shared" si="79"/>
        <v/>
      </c>
    </row>
    <row r="489" spans="1:21" s="227" customFormat="1" ht="19" customHeight="1">
      <c r="A489" s="231"/>
      <c r="B489" s="232"/>
      <c r="C489" s="183"/>
      <c r="D489" s="183"/>
      <c r="E489" s="183"/>
      <c r="F489" s="229"/>
      <c r="G489" s="230" t="str">
        <f>IFERROR(IF($E489="","",VLOOKUP($E489,'Data Mercado'!$A$7:$F$24,2,0)),"ND")</f>
      </c>
      <c r="H489" s="226" t="str">
        <f t="shared" si="70"/>
        <v/>
      </c>
      <c r="I489" s="225" t="str">
        <f t="shared" si="71"/>
        <v/>
      </c>
      <c r="J489" s="230" t="str">
        <f>IFERROR(IF($E489="","",VLOOKUP($E489,'Data Mercado'!$A$7:$F$24,3,0)),"ND")</f>
      </c>
      <c r="K489" s="226" t="str">
        <f t="shared" si="72"/>
        <v/>
      </c>
      <c r="L489" s="225" t="str">
        <f t="shared" si="73"/>
        <v/>
      </c>
      <c r="M489" s="230" t="str">
        <f>IFERROR(IF($E489="","",VLOOKUP($E489,'Data Mercado'!$A$7:$F$24,4,0)),"ND")</f>
      </c>
      <c r="N489" s="226" t="str">
        <f t="shared" si="74"/>
        <v/>
      </c>
      <c r="O489" s="225" t="str">
        <f t="shared" si="75"/>
        <v/>
      </c>
      <c r="P489" s="230" t="str">
        <f>IFERROR(IF($E489="","",VLOOKUP($E489,'Data Mercado'!$A$7:$F$24,5,0)),"ND")</f>
      </c>
      <c r="Q489" s="226" t="str">
        <f t="shared" si="76"/>
        <v/>
      </c>
      <c r="R489" s="225" t="str">
        <f t="shared" si="77"/>
        <v/>
      </c>
      <c r="S489" s="230" t="str">
        <f>IFERROR(IF($E489="","",VLOOKUP($E489,'Data Mercado'!$A$7:$F$24,6,0)),"ND")</f>
      </c>
      <c r="T489" s="226" t="str">
        <f t="shared" si="78"/>
        <v/>
      </c>
      <c r="U489" s="225" t="str">
        <f t="shared" si="79"/>
        <v/>
      </c>
    </row>
    <row r="490" spans="1:21" s="227" customFormat="1" ht="19" customHeight="1">
      <c r="A490" s="231"/>
      <c r="B490" s="232"/>
      <c r="C490" s="183"/>
      <c r="D490" s="183"/>
      <c r="E490" s="183"/>
      <c r="F490" s="229"/>
      <c r="G490" s="230" t="str">
        <f>IFERROR(IF($E490="","",VLOOKUP($E490,'Data Mercado'!$A$7:$F$24,2,0)),"ND")</f>
      </c>
      <c r="H490" s="226" t="str">
        <f t="shared" si="70"/>
        <v/>
      </c>
      <c r="I490" s="225" t="str">
        <f t="shared" si="71"/>
        <v/>
      </c>
      <c r="J490" s="230" t="str">
        <f>IFERROR(IF($E490="","",VLOOKUP($E490,'Data Mercado'!$A$7:$F$24,3,0)),"ND")</f>
      </c>
      <c r="K490" s="226" t="str">
        <f t="shared" si="72"/>
        <v/>
      </c>
      <c r="L490" s="225" t="str">
        <f t="shared" si="73"/>
        <v/>
      </c>
      <c r="M490" s="230" t="str">
        <f>IFERROR(IF($E490="","",VLOOKUP($E490,'Data Mercado'!$A$7:$F$24,4,0)),"ND")</f>
      </c>
      <c r="N490" s="226" t="str">
        <f t="shared" si="74"/>
        <v/>
      </c>
      <c r="O490" s="225" t="str">
        <f t="shared" si="75"/>
        <v/>
      </c>
      <c r="P490" s="230" t="str">
        <f>IFERROR(IF($E490="","",VLOOKUP($E490,'Data Mercado'!$A$7:$F$24,5,0)),"ND")</f>
      </c>
      <c r="Q490" s="226" t="str">
        <f t="shared" si="76"/>
        <v/>
      </c>
      <c r="R490" s="225" t="str">
        <f t="shared" si="77"/>
        <v/>
      </c>
      <c r="S490" s="230" t="str">
        <f>IFERROR(IF($E490="","",VLOOKUP($E490,'Data Mercado'!$A$7:$F$24,6,0)),"ND")</f>
      </c>
      <c r="T490" s="226" t="str">
        <f t="shared" si="78"/>
        <v/>
      </c>
      <c r="U490" s="225" t="str">
        <f t="shared" si="79"/>
        <v/>
      </c>
    </row>
    <row r="491" spans="1:21" s="227" customFormat="1" ht="19" customHeight="1">
      <c r="A491" s="231"/>
      <c r="B491" s="232"/>
      <c r="C491" s="183"/>
      <c r="D491" s="183"/>
      <c r="E491" s="183"/>
      <c r="F491" s="229"/>
      <c r="G491" s="230" t="str">
        <f>IFERROR(IF($E491="","",VLOOKUP($E491,'Data Mercado'!$A$7:$F$24,2,0)),"ND")</f>
      </c>
      <c r="H491" s="226" t="str">
        <f t="shared" si="70"/>
        <v/>
      </c>
      <c r="I491" s="225" t="str">
        <f t="shared" si="71"/>
        <v/>
      </c>
      <c r="J491" s="230" t="str">
        <f>IFERROR(IF($E491="","",VLOOKUP($E491,'Data Mercado'!$A$7:$F$24,3,0)),"ND")</f>
      </c>
      <c r="K491" s="226" t="str">
        <f t="shared" si="72"/>
        <v/>
      </c>
      <c r="L491" s="225" t="str">
        <f t="shared" si="73"/>
        <v/>
      </c>
      <c r="M491" s="230" t="str">
        <f>IFERROR(IF($E491="","",VLOOKUP($E491,'Data Mercado'!$A$7:$F$24,4,0)),"ND")</f>
      </c>
      <c r="N491" s="226" t="str">
        <f t="shared" si="74"/>
        <v/>
      </c>
      <c r="O491" s="225" t="str">
        <f t="shared" si="75"/>
        <v/>
      </c>
      <c r="P491" s="230" t="str">
        <f>IFERROR(IF($E491="","",VLOOKUP($E491,'Data Mercado'!$A$7:$F$24,5,0)),"ND")</f>
      </c>
      <c r="Q491" s="226" t="str">
        <f t="shared" si="76"/>
        <v/>
      </c>
      <c r="R491" s="225" t="str">
        <f t="shared" si="77"/>
        <v/>
      </c>
      <c r="S491" s="230" t="str">
        <f>IFERROR(IF($E491="","",VLOOKUP($E491,'Data Mercado'!$A$7:$F$24,6,0)),"ND")</f>
      </c>
      <c r="T491" s="226" t="str">
        <f t="shared" si="78"/>
        <v/>
      </c>
      <c r="U491" s="225" t="str">
        <f t="shared" si="79"/>
        <v/>
      </c>
    </row>
    <row r="492" spans="1:21" s="227" customFormat="1" ht="19" customHeight="1">
      <c r="A492" s="231"/>
      <c r="B492" s="232"/>
      <c r="C492" s="183"/>
      <c r="D492" s="183"/>
      <c r="E492" s="183"/>
      <c r="F492" s="229"/>
      <c r="G492" s="230" t="str">
        <f>IFERROR(IF($E492="","",VLOOKUP($E492,'Data Mercado'!$A$7:$F$24,2,0)),"ND")</f>
      </c>
      <c r="H492" s="226" t="str">
        <f t="shared" si="70"/>
        <v/>
      </c>
      <c r="I492" s="225" t="str">
        <f t="shared" si="71"/>
        <v/>
      </c>
      <c r="J492" s="230" t="str">
        <f>IFERROR(IF($E492="","",VLOOKUP($E492,'Data Mercado'!$A$7:$F$24,3,0)),"ND")</f>
      </c>
      <c r="K492" s="226" t="str">
        <f t="shared" si="72"/>
        <v/>
      </c>
      <c r="L492" s="225" t="str">
        <f t="shared" si="73"/>
        <v/>
      </c>
      <c r="M492" s="230" t="str">
        <f>IFERROR(IF($E492="","",VLOOKUP($E492,'Data Mercado'!$A$7:$F$24,4,0)),"ND")</f>
      </c>
      <c r="N492" s="226" t="str">
        <f t="shared" si="74"/>
        <v/>
      </c>
      <c r="O492" s="225" t="str">
        <f t="shared" si="75"/>
        <v/>
      </c>
      <c r="P492" s="230" t="str">
        <f>IFERROR(IF($E492="","",VLOOKUP($E492,'Data Mercado'!$A$7:$F$24,5,0)),"ND")</f>
      </c>
      <c r="Q492" s="226" t="str">
        <f t="shared" si="76"/>
        <v/>
      </c>
      <c r="R492" s="225" t="str">
        <f t="shared" si="77"/>
        <v/>
      </c>
      <c r="S492" s="230" t="str">
        <f>IFERROR(IF($E492="","",VLOOKUP($E492,'Data Mercado'!$A$7:$F$24,6,0)),"ND")</f>
      </c>
      <c r="T492" s="226" t="str">
        <f t="shared" si="78"/>
        <v/>
      </c>
      <c r="U492" s="225" t="str">
        <f t="shared" si="79"/>
        <v/>
      </c>
    </row>
    <row r="493" spans="1:21" s="227" customFormat="1" ht="19" customHeight="1">
      <c r="A493" s="231"/>
      <c r="B493" s="232"/>
      <c r="C493" s="183"/>
      <c r="D493" s="183"/>
      <c r="E493" s="183"/>
      <c r="F493" s="229"/>
      <c r="G493" s="230" t="str">
        <f>IFERROR(IF($E493="","",VLOOKUP($E493,'Data Mercado'!$A$7:$F$24,2,0)),"ND")</f>
      </c>
      <c r="H493" s="226" t="str">
        <f t="shared" si="70"/>
        <v/>
      </c>
      <c r="I493" s="225" t="str">
        <f t="shared" si="71"/>
        <v/>
      </c>
      <c r="J493" s="230" t="str">
        <f>IFERROR(IF($E493="","",VLOOKUP($E493,'Data Mercado'!$A$7:$F$24,3,0)),"ND")</f>
      </c>
      <c r="K493" s="226" t="str">
        <f t="shared" si="72"/>
        <v/>
      </c>
      <c r="L493" s="225" t="str">
        <f t="shared" si="73"/>
        <v/>
      </c>
      <c r="M493" s="230" t="str">
        <f>IFERROR(IF($E493="","",VLOOKUP($E493,'Data Mercado'!$A$7:$F$24,4,0)),"ND")</f>
      </c>
      <c r="N493" s="226" t="str">
        <f t="shared" si="74"/>
        <v/>
      </c>
      <c r="O493" s="225" t="str">
        <f t="shared" si="75"/>
        <v/>
      </c>
      <c r="P493" s="230" t="str">
        <f>IFERROR(IF($E493="","",VLOOKUP($E493,'Data Mercado'!$A$7:$F$24,5,0)),"ND")</f>
      </c>
      <c r="Q493" s="226" t="str">
        <f t="shared" si="76"/>
        <v/>
      </c>
      <c r="R493" s="225" t="str">
        <f t="shared" si="77"/>
        <v/>
      </c>
      <c r="S493" s="230" t="str">
        <f>IFERROR(IF($E493="","",VLOOKUP($E493,'Data Mercado'!$A$7:$F$24,6,0)),"ND")</f>
      </c>
      <c r="T493" s="226" t="str">
        <f t="shared" si="78"/>
        <v/>
      </c>
      <c r="U493" s="225" t="str">
        <f t="shared" si="79"/>
        <v/>
      </c>
    </row>
    <row r="494" spans="1:21" s="227" customFormat="1" ht="19" customHeight="1">
      <c r="A494" s="231"/>
      <c r="B494" s="232"/>
      <c r="C494" s="183"/>
      <c r="D494" s="183"/>
      <c r="E494" s="183"/>
      <c r="F494" s="229"/>
      <c r="G494" s="230" t="str">
        <f>IFERROR(IF($E494="","",VLOOKUP($E494,'Data Mercado'!$A$7:$F$24,2,0)),"ND")</f>
      </c>
      <c r="H494" s="226" t="str">
        <f t="shared" si="70"/>
        <v/>
      </c>
      <c r="I494" s="225" t="str">
        <f t="shared" si="71"/>
        <v/>
      </c>
      <c r="J494" s="230" t="str">
        <f>IFERROR(IF($E494="","",VLOOKUP($E494,'Data Mercado'!$A$7:$F$24,3,0)),"ND")</f>
      </c>
      <c r="K494" s="226" t="str">
        <f t="shared" si="72"/>
        <v/>
      </c>
      <c r="L494" s="225" t="str">
        <f t="shared" si="73"/>
        <v/>
      </c>
      <c r="M494" s="230" t="str">
        <f>IFERROR(IF($E494="","",VLOOKUP($E494,'Data Mercado'!$A$7:$F$24,4,0)),"ND")</f>
      </c>
      <c r="N494" s="226" t="str">
        <f t="shared" si="74"/>
        <v/>
      </c>
      <c r="O494" s="225" t="str">
        <f t="shared" si="75"/>
        <v/>
      </c>
      <c r="P494" s="230" t="str">
        <f>IFERROR(IF($E494="","",VLOOKUP($E494,'Data Mercado'!$A$7:$F$24,5,0)),"ND")</f>
      </c>
      <c r="Q494" s="226" t="str">
        <f t="shared" si="76"/>
        <v/>
      </c>
      <c r="R494" s="225" t="str">
        <f t="shared" si="77"/>
        <v/>
      </c>
      <c r="S494" s="230" t="str">
        <f>IFERROR(IF($E494="","",VLOOKUP($E494,'Data Mercado'!$A$7:$F$24,6,0)),"ND")</f>
      </c>
      <c r="T494" s="226" t="str">
        <f t="shared" si="78"/>
        <v/>
      </c>
      <c r="U494" s="225" t="str">
        <f t="shared" si="79"/>
        <v/>
      </c>
    </row>
    <row r="495" spans="1:21" s="227" customFormat="1" ht="19" customHeight="1">
      <c r="A495" s="231"/>
      <c r="B495" s="232"/>
      <c r="C495" s="183"/>
      <c r="D495" s="183"/>
      <c r="E495" s="183"/>
      <c r="F495" s="229"/>
      <c r="G495" s="230" t="str">
        <f>IFERROR(IF($E495="","",VLOOKUP($E495,'Data Mercado'!$A$7:$F$24,2,0)),"ND")</f>
      </c>
      <c r="H495" s="226" t="str">
        <f t="shared" si="70"/>
        <v/>
      </c>
      <c r="I495" s="225" t="str">
        <f t="shared" si="71"/>
        <v/>
      </c>
      <c r="J495" s="230" t="str">
        <f>IFERROR(IF($E495="","",VLOOKUP($E495,'Data Mercado'!$A$7:$F$24,3,0)),"ND")</f>
      </c>
      <c r="K495" s="226" t="str">
        <f t="shared" si="72"/>
        <v/>
      </c>
      <c r="L495" s="225" t="str">
        <f t="shared" si="73"/>
        <v/>
      </c>
      <c r="M495" s="230" t="str">
        <f>IFERROR(IF($E495="","",VLOOKUP($E495,'Data Mercado'!$A$7:$F$24,4,0)),"ND")</f>
      </c>
      <c r="N495" s="226" t="str">
        <f t="shared" si="74"/>
        <v/>
      </c>
      <c r="O495" s="225" t="str">
        <f t="shared" si="75"/>
        <v/>
      </c>
      <c r="P495" s="230" t="str">
        <f>IFERROR(IF($E495="","",VLOOKUP($E495,'Data Mercado'!$A$7:$F$24,5,0)),"ND")</f>
      </c>
      <c r="Q495" s="226" t="str">
        <f t="shared" si="76"/>
        <v/>
      </c>
      <c r="R495" s="225" t="str">
        <f t="shared" si="77"/>
        <v/>
      </c>
      <c r="S495" s="230" t="str">
        <f>IFERROR(IF($E495="","",VLOOKUP($E495,'Data Mercado'!$A$7:$F$24,6,0)),"ND")</f>
      </c>
      <c r="T495" s="226" t="str">
        <f t="shared" si="78"/>
        <v/>
      </c>
      <c r="U495" s="225" t="str">
        <f t="shared" si="79"/>
        <v/>
      </c>
    </row>
    <row r="496" spans="1:21" s="227" customFormat="1" ht="19" customHeight="1">
      <c r="A496" s="231"/>
      <c r="B496" s="232"/>
      <c r="C496" s="183"/>
      <c r="D496" s="183"/>
      <c r="E496" s="183"/>
      <c r="F496" s="229"/>
      <c r="G496" s="230" t="str">
        <f>IFERROR(IF($E496="","",VLOOKUP($E496,'Data Mercado'!$A$7:$F$24,2,0)),"ND")</f>
      </c>
      <c r="H496" s="226" t="str">
        <f t="shared" si="70"/>
        <v/>
      </c>
      <c r="I496" s="225" t="str">
        <f t="shared" si="71"/>
        <v/>
      </c>
      <c r="J496" s="230" t="str">
        <f>IFERROR(IF($E496="","",VLOOKUP($E496,'Data Mercado'!$A$7:$F$24,3,0)),"ND")</f>
      </c>
      <c r="K496" s="226" t="str">
        <f t="shared" si="72"/>
        <v/>
      </c>
      <c r="L496" s="225" t="str">
        <f t="shared" si="73"/>
        <v/>
      </c>
      <c r="M496" s="230" t="str">
        <f>IFERROR(IF($E496="","",VLOOKUP($E496,'Data Mercado'!$A$7:$F$24,4,0)),"ND")</f>
      </c>
      <c r="N496" s="226" t="str">
        <f t="shared" si="74"/>
        <v/>
      </c>
      <c r="O496" s="225" t="str">
        <f t="shared" si="75"/>
        <v/>
      </c>
      <c r="P496" s="230" t="str">
        <f>IFERROR(IF($E496="","",VLOOKUP($E496,'Data Mercado'!$A$7:$F$24,5,0)),"ND")</f>
      </c>
      <c r="Q496" s="226" t="str">
        <f t="shared" si="76"/>
        <v/>
      </c>
      <c r="R496" s="225" t="str">
        <f t="shared" si="77"/>
        <v/>
      </c>
      <c r="S496" s="230" t="str">
        <f>IFERROR(IF($E496="","",VLOOKUP($E496,'Data Mercado'!$A$7:$F$24,6,0)),"ND")</f>
      </c>
      <c r="T496" s="226" t="str">
        <f t="shared" si="78"/>
        <v/>
      </c>
      <c r="U496" s="225" t="str">
        <f t="shared" si="79"/>
        <v/>
      </c>
    </row>
    <row r="497" spans="1:21" s="227" customFormat="1" ht="19" customHeight="1">
      <c r="A497" s="231"/>
      <c r="B497" s="232"/>
      <c r="C497" s="183"/>
      <c r="D497" s="183"/>
      <c r="E497" s="183"/>
      <c r="F497" s="229"/>
      <c r="G497" s="230" t="str">
        <f>IFERROR(IF($E497="","",VLOOKUP($E497,'Data Mercado'!$A$7:$F$24,2,0)),"ND")</f>
      </c>
      <c r="H497" s="226" t="str">
        <f t="shared" si="70"/>
        <v/>
      </c>
      <c r="I497" s="225" t="str">
        <f t="shared" si="71"/>
        <v/>
      </c>
      <c r="J497" s="230" t="str">
        <f>IFERROR(IF($E497="","",VLOOKUP($E497,'Data Mercado'!$A$7:$F$24,3,0)),"ND")</f>
      </c>
      <c r="K497" s="226" t="str">
        <f t="shared" si="72"/>
        <v/>
      </c>
      <c r="L497" s="225" t="str">
        <f t="shared" si="73"/>
        <v/>
      </c>
      <c r="M497" s="230" t="str">
        <f>IFERROR(IF($E497="","",VLOOKUP($E497,'Data Mercado'!$A$7:$F$24,4,0)),"ND")</f>
      </c>
      <c r="N497" s="226" t="str">
        <f t="shared" si="74"/>
        <v/>
      </c>
      <c r="O497" s="225" t="str">
        <f t="shared" si="75"/>
        <v/>
      </c>
      <c r="P497" s="230" t="str">
        <f>IFERROR(IF($E497="","",VLOOKUP($E497,'Data Mercado'!$A$7:$F$24,5,0)),"ND")</f>
      </c>
      <c r="Q497" s="226" t="str">
        <f t="shared" si="76"/>
        <v/>
      </c>
      <c r="R497" s="225" t="str">
        <f t="shared" si="77"/>
        <v/>
      </c>
      <c r="S497" s="230" t="str">
        <f>IFERROR(IF($E497="","",VLOOKUP($E497,'Data Mercado'!$A$7:$F$24,6,0)),"ND")</f>
      </c>
      <c r="T497" s="226" t="str">
        <f t="shared" si="78"/>
        <v/>
      </c>
      <c r="U497" s="225" t="str">
        <f t="shared" si="79"/>
        <v/>
      </c>
    </row>
    <row r="498" spans="1:21" s="227" customFormat="1" ht="19" customHeight="1">
      <c r="A498" s="231"/>
      <c r="B498" s="232"/>
      <c r="C498" s="183"/>
      <c r="D498" s="183"/>
      <c r="E498" s="183"/>
      <c r="F498" s="229"/>
      <c r="G498" s="230" t="str">
        <f>IFERROR(IF($E498="","",VLOOKUP($E498,'Data Mercado'!$A$7:$F$24,2,0)),"ND")</f>
      </c>
      <c r="H498" s="226" t="str">
        <f t="shared" si="70"/>
        <v/>
      </c>
      <c r="I498" s="225" t="str">
        <f t="shared" si="71"/>
        <v/>
      </c>
      <c r="J498" s="230" t="str">
        <f>IFERROR(IF($E498="","",VLOOKUP($E498,'Data Mercado'!$A$7:$F$24,3,0)),"ND")</f>
      </c>
      <c r="K498" s="226" t="str">
        <f t="shared" si="72"/>
        <v/>
      </c>
      <c r="L498" s="225" t="str">
        <f t="shared" si="73"/>
        <v/>
      </c>
      <c r="M498" s="230" t="str">
        <f>IFERROR(IF($E498="","",VLOOKUP($E498,'Data Mercado'!$A$7:$F$24,4,0)),"ND")</f>
      </c>
      <c r="N498" s="226" t="str">
        <f t="shared" si="74"/>
        <v/>
      </c>
      <c r="O498" s="225" t="str">
        <f t="shared" si="75"/>
        <v/>
      </c>
      <c r="P498" s="230" t="str">
        <f>IFERROR(IF($E498="","",VLOOKUP($E498,'Data Mercado'!$A$7:$F$24,5,0)),"ND")</f>
      </c>
      <c r="Q498" s="226" t="str">
        <f t="shared" si="76"/>
        <v/>
      </c>
      <c r="R498" s="225" t="str">
        <f t="shared" si="77"/>
        <v/>
      </c>
      <c r="S498" s="230" t="str">
        <f>IFERROR(IF($E498="","",VLOOKUP($E498,'Data Mercado'!$A$7:$F$24,6,0)),"ND")</f>
      </c>
      <c r="T498" s="226" t="str">
        <f t="shared" si="78"/>
        <v/>
      </c>
      <c r="U498" s="225" t="str">
        <f t="shared" si="79"/>
        <v/>
      </c>
    </row>
    <row r="499" spans="1:21" s="227" customFormat="1" ht="19" customHeight="1">
      <c r="A499" s="231"/>
      <c r="B499" s="232"/>
      <c r="C499" s="183"/>
      <c r="D499" s="183"/>
      <c r="E499" s="183"/>
      <c r="F499" s="229"/>
      <c r="G499" s="230" t="str">
        <f>IFERROR(IF($E499="","",VLOOKUP($E499,'Data Mercado'!$A$7:$F$24,2,0)),"ND")</f>
      </c>
      <c r="H499" s="226" t="str">
        <f t="shared" si="70"/>
        <v/>
      </c>
      <c r="I499" s="225" t="str">
        <f t="shared" si="71"/>
        <v/>
      </c>
      <c r="J499" s="230" t="str">
        <f>IFERROR(IF($E499="","",VLOOKUP($E499,'Data Mercado'!$A$7:$F$24,3,0)),"ND")</f>
      </c>
      <c r="K499" s="226" t="str">
        <f t="shared" si="72"/>
        <v/>
      </c>
      <c r="L499" s="225" t="str">
        <f t="shared" si="73"/>
        <v/>
      </c>
      <c r="M499" s="230" t="str">
        <f>IFERROR(IF($E499="","",VLOOKUP($E499,'Data Mercado'!$A$7:$F$24,4,0)),"ND")</f>
      </c>
      <c r="N499" s="226" t="str">
        <f t="shared" si="74"/>
        <v/>
      </c>
      <c r="O499" s="225" t="str">
        <f t="shared" si="75"/>
        <v/>
      </c>
      <c r="P499" s="230" t="str">
        <f>IFERROR(IF($E499="","",VLOOKUP($E499,'Data Mercado'!$A$7:$F$24,5,0)),"ND")</f>
      </c>
      <c r="Q499" s="226" t="str">
        <f t="shared" si="76"/>
        <v/>
      </c>
      <c r="R499" s="225" t="str">
        <f t="shared" si="77"/>
        <v/>
      </c>
      <c r="S499" s="230" t="str">
        <f>IFERROR(IF($E499="","",VLOOKUP($E499,'Data Mercado'!$A$7:$F$24,6,0)),"ND")</f>
      </c>
      <c r="T499" s="226" t="str">
        <f t="shared" si="78"/>
        <v/>
      </c>
      <c r="U499" s="225" t="str">
        <f t="shared" si="79"/>
        <v/>
      </c>
    </row>
    <row r="500" spans="1:21" s="227" customFormat="1" ht="19" customHeight="1">
      <c r="A500" s="231"/>
      <c r="B500" s="232"/>
      <c r="C500" s="183"/>
      <c r="D500" s="183"/>
      <c r="E500" s="183"/>
      <c r="F500" s="229"/>
      <c r="G500" s="230" t="str">
        <f>IFERROR(IF($E500="","",VLOOKUP($E500,'Data Mercado'!$A$7:$F$24,2,0)),"ND")</f>
      </c>
      <c r="H500" s="226" t="str">
        <f t="shared" si="70"/>
        <v/>
      </c>
      <c r="I500" s="225" t="str">
        <f t="shared" si="71"/>
        <v/>
      </c>
      <c r="J500" s="230" t="str">
        <f>IFERROR(IF($E500="","",VLOOKUP($E500,'Data Mercado'!$A$7:$F$24,3,0)),"ND")</f>
      </c>
      <c r="K500" s="226" t="str">
        <f t="shared" si="72"/>
        <v/>
      </c>
      <c r="L500" s="225" t="str">
        <f t="shared" si="73"/>
        <v/>
      </c>
      <c r="M500" s="230" t="str">
        <f>IFERROR(IF($E500="","",VLOOKUP($E500,'Data Mercado'!$A$7:$F$24,4,0)),"ND")</f>
      </c>
      <c r="N500" s="226" t="str">
        <f t="shared" si="74"/>
        <v/>
      </c>
      <c r="O500" s="225" t="str">
        <f t="shared" si="75"/>
        <v/>
      </c>
      <c r="P500" s="230" t="str">
        <f>IFERROR(IF($E500="","",VLOOKUP($E500,'Data Mercado'!$A$7:$F$24,5,0)),"ND")</f>
      </c>
      <c r="Q500" s="226" t="str">
        <f t="shared" si="76"/>
        <v/>
      </c>
      <c r="R500" s="225" t="str">
        <f t="shared" si="77"/>
        <v/>
      </c>
      <c r="S500" s="230" t="str">
        <f>IFERROR(IF($E500="","",VLOOKUP($E500,'Data Mercado'!$A$7:$F$24,6,0)),"ND")</f>
      </c>
      <c r="T500" s="226" t="str">
        <f t="shared" si="78"/>
        <v/>
      </c>
      <c r="U500" s="225" t="str">
        <f t="shared" si="79"/>
        <v/>
      </c>
    </row>
    <row r="501" spans="1:21" s="227" customFormat="1" ht="19" customHeight="1">
      <c r="A501" s="231"/>
      <c r="B501" s="232"/>
      <c r="C501" s="183"/>
      <c r="D501" s="183"/>
      <c r="E501" s="183"/>
      <c r="F501" s="229"/>
      <c r="G501" s="230" t="str">
        <f>IFERROR(IF($E501="","",VLOOKUP($E501,'Data Mercado'!$A$7:$F$24,2,0)),"ND")</f>
      </c>
      <c r="H501" s="226" t="str">
        <f t="shared" si="70"/>
        <v/>
      </c>
      <c r="I501" s="225" t="str">
        <f t="shared" si="71"/>
        <v/>
      </c>
      <c r="J501" s="230" t="str">
        <f>IFERROR(IF($E501="","",VLOOKUP($E501,'Data Mercado'!$A$7:$F$24,3,0)),"ND")</f>
      </c>
      <c r="K501" s="226" t="str">
        <f t="shared" si="72"/>
        <v/>
      </c>
      <c r="L501" s="225" t="str">
        <f t="shared" si="73"/>
        <v/>
      </c>
      <c r="M501" s="230" t="str">
        <f>IFERROR(IF($E501="","",VLOOKUP($E501,'Data Mercado'!$A$7:$F$24,4,0)),"ND")</f>
      </c>
      <c r="N501" s="226" t="str">
        <f t="shared" si="74"/>
        <v/>
      </c>
      <c r="O501" s="225" t="str">
        <f t="shared" si="75"/>
        <v/>
      </c>
      <c r="P501" s="230" t="str">
        <f>IFERROR(IF($E501="","",VLOOKUP($E501,'Data Mercado'!$A$7:$F$24,5,0)),"ND")</f>
      </c>
      <c r="Q501" s="226" t="str">
        <f t="shared" si="76"/>
        <v/>
      </c>
      <c r="R501" s="225" t="str">
        <f t="shared" si="77"/>
        <v/>
      </c>
      <c r="S501" s="230" t="str">
        <f>IFERROR(IF($E501="","",VLOOKUP($E501,'Data Mercado'!$A$7:$F$24,6,0)),"ND")</f>
      </c>
      <c r="T501" s="226" t="str">
        <f t="shared" si="78"/>
        <v/>
      </c>
      <c r="U501" s="225" t="str">
        <f t="shared" si="79"/>
        <v/>
      </c>
    </row>
    <row r="502" spans="1:21" s="227" customFormat="1" ht="19" customHeight="1">
      <c r="A502" s="231"/>
      <c r="B502" s="232"/>
      <c r="C502" s="183"/>
      <c r="D502" s="183"/>
      <c r="E502" s="183"/>
      <c r="F502" s="229"/>
      <c r="G502" s="230" t="str">
        <f>IFERROR(IF($E502="","",VLOOKUP($E502,'Data Mercado'!$A$7:$F$24,2,0)),"ND")</f>
      </c>
      <c r="H502" s="226" t="str">
        <f t="shared" si="70"/>
        <v/>
      </c>
      <c r="I502" s="225" t="str">
        <f t="shared" si="71"/>
        <v/>
      </c>
      <c r="J502" s="230" t="str">
        <f>IFERROR(IF($E502="","",VLOOKUP($E502,'Data Mercado'!$A$7:$F$24,3,0)),"ND")</f>
      </c>
      <c r="K502" s="226" t="str">
        <f t="shared" si="72"/>
        <v/>
      </c>
      <c r="L502" s="225" t="str">
        <f t="shared" si="73"/>
        <v/>
      </c>
      <c r="M502" s="230" t="str">
        <f>IFERROR(IF($E502="","",VLOOKUP($E502,'Data Mercado'!$A$7:$F$24,4,0)),"ND")</f>
      </c>
      <c r="N502" s="226" t="str">
        <f t="shared" si="74"/>
        <v/>
      </c>
      <c r="O502" s="225" t="str">
        <f t="shared" si="75"/>
        <v/>
      </c>
      <c r="P502" s="230" t="str">
        <f>IFERROR(IF($E502="","",VLOOKUP($E502,'Data Mercado'!$A$7:$F$24,5,0)),"ND")</f>
      </c>
      <c r="Q502" s="226" t="str">
        <f t="shared" si="76"/>
        <v/>
      </c>
      <c r="R502" s="225" t="str">
        <f t="shared" si="77"/>
        <v/>
      </c>
      <c r="S502" s="230" t="str">
        <f>IFERROR(IF($E502="","",VLOOKUP($E502,'Data Mercado'!$A$7:$F$24,6,0)),"ND")</f>
      </c>
      <c r="T502" s="226" t="str">
        <f t="shared" si="78"/>
        <v/>
      </c>
      <c r="U502" s="225" t="str">
        <f t="shared" si="79"/>
        <v/>
      </c>
    </row>
    <row r="503" spans="1:21" s="227" customFormat="1" ht="19" customHeight="1">
      <c r="A503" s="231"/>
      <c r="B503" s="232"/>
      <c r="C503" s="183"/>
      <c r="D503" s="183"/>
      <c r="E503" s="183"/>
      <c r="F503" s="229"/>
      <c r="G503" s="230" t="str">
        <f>IFERROR(IF($E503="","",VLOOKUP($E503,'Data Mercado'!$A$7:$F$24,2,0)),"ND")</f>
      </c>
      <c r="H503" s="226" t="str">
        <f t="shared" si="70"/>
        <v/>
      </c>
      <c r="I503" s="225" t="str">
        <f t="shared" si="71"/>
        <v/>
      </c>
      <c r="J503" s="230" t="str">
        <f>IFERROR(IF($E503="","",VLOOKUP($E503,'Data Mercado'!$A$7:$F$24,3,0)),"ND")</f>
      </c>
      <c r="K503" s="226" t="str">
        <f t="shared" si="72"/>
        <v/>
      </c>
      <c r="L503" s="225" t="str">
        <f t="shared" si="73"/>
        <v/>
      </c>
      <c r="M503" s="230" t="str">
        <f>IFERROR(IF($E503="","",VLOOKUP($E503,'Data Mercado'!$A$7:$F$24,4,0)),"ND")</f>
      </c>
      <c r="N503" s="226" t="str">
        <f t="shared" si="74"/>
        <v/>
      </c>
      <c r="O503" s="225" t="str">
        <f t="shared" si="75"/>
        <v/>
      </c>
      <c r="P503" s="230" t="str">
        <f>IFERROR(IF($E503="","",VLOOKUP($E503,'Data Mercado'!$A$7:$F$24,5,0)),"ND")</f>
      </c>
      <c r="Q503" s="226" t="str">
        <f t="shared" si="76"/>
        <v/>
      </c>
      <c r="R503" s="225" t="str">
        <f t="shared" si="77"/>
        <v/>
      </c>
      <c r="S503" s="230" t="str">
        <f>IFERROR(IF($E503="","",VLOOKUP($E503,'Data Mercado'!$A$7:$F$24,6,0)),"ND")</f>
      </c>
      <c r="T503" s="226" t="str">
        <f t="shared" si="78"/>
        <v/>
      </c>
      <c r="U503" s="225" t="str">
        <f t="shared" si="79"/>
        <v/>
      </c>
    </row>
    <row r="504" spans="1:21" s="227" customFormat="1" ht="19" customHeight="1">
      <c r="A504" s="231"/>
      <c r="B504" s="232"/>
      <c r="C504" s="183"/>
      <c r="D504" s="183"/>
      <c r="E504" s="183"/>
      <c r="F504" s="229"/>
      <c r="G504" s="230" t="str">
        <f>IFERROR(IF($E504="","",VLOOKUP($E504,'Data Mercado'!$A$7:$F$24,2,0)),"ND")</f>
      </c>
      <c r="H504" s="226" t="str">
        <f t="shared" si="70"/>
        <v/>
      </c>
      <c r="I504" s="225" t="str">
        <f t="shared" si="71"/>
        <v/>
      </c>
      <c r="J504" s="230" t="str">
        <f>IFERROR(IF($E504="","",VLOOKUP($E504,'Data Mercado'!$A$7:$F$24,3,0)),"ND")</f>
      </c>
      <c r="K504" s="226" t="str">
        <f t="shared" si="72"/>
        <v/>
      </c>
      <c r="L504" s="225" t="str">
        <f t="shared" si="73"/>
        <v/>
      </c>
      <c r="M504" s="230" t="str">
        <f>IFERROR(IF($E504="","",VLOOKUP($E504,'Data Mercado'!$A$7:$F$24,4,0)),"ND")</f>
      </c>
      <c r="N504" s="226" t="str">
        <f t="shared" si="74"/>
        <v/>
      </c>
      <c r="O504" s="225" t="str">
        <f t="shared" si="75"/>
        <v/>
      </c>
      <c r="P504" s="230" t="str">
        <f>IFERROR(IF($E504="","",VLOOKUP($E504,'Data Mercado'!$A$7:$F$24,5,0)),"ND")</f>
      </c>
      <c r="Q504" s="226" t="str">
        <f t="shared" si="76"/>
        <v/>
      </c>
      <c r="R504" s="225" t="str">
        <f t="shared" si="77"/>
        <v/>
      </c>
      <c r="S504" s="230" t="str">
        <f>IFERROR(IF($E504="","",VLOOKUP($E504,'Data Mercado'!$A$7:$F$24,6,0)),"ND")</f>
      </c>
      <c r="T504" s="226" t="str">
        <f t="shared" si="78"/>
        <v/>
      </c>
      <c r="U504" s="225" t="str">
        <f t="shared" si="79"/>
        <v/>
      </c>
    </row>
    <row r="505" spans="1:21" s="227" customFormat="1" ht="19" customHeight="1">
      <c r="A505" s="231"/>
      <c r="B505" s="232"/>
      <c r="C505" s="183"/>
      <c r="D505" s="183"/>
      <c r="E505" s="183"/>
      <c r="F505" s="229"/>
      <c r="G505" s="230" t="str">
        <f>IFERROR(IF($E505="","",VLOOKUP($E505,'Data Mercado'!$A$7:$F$24,2,0)),"ND")</f>
      </c>
      <c r="H505" s="226" t="str">
        <f t="shared" si="70"/>
        <v/>
      </c>
      <c r="I505" s="225" t="str">
        <f t="shared" si="71"/>
        <v/>
      </c>
      <c r="J505" s="230" t="str">
        <f>IFERROR(IF($E505="","",VLOOKUP($E505,'Data Mercado'!$A$7:$F$24,3,0)),"ND")</f>
      </c>
      <c r="K505" s="226" t="str">
        <f t="shared" si="72"/>
        <v/>
      </c>
      <c r="L505" s="225" t="str">
        <f t="shared" si="73"/>
        <v/>
      </c>
      <c r="M505" s="230" t="str">
        <f>IFERROR(IF($E505="","",VLOOKUP($E505,'Data Mercado'!$A$7:$F$24,4,0)),"ND")</f>
      </c>
      <c r="N505" s="226" t="str">
        <f t="shared" si="74"/>
        <v/>
      </c>
      <c r="O505" s="225" t="str">
        <f t="shared" si="75"/>
        <v/>
      </c>
      <c r="P505" s="230" t="str">
        <f>IFERROR(IF($E505="","",VLOOKUP($E505,'Data Mercado'!$A$7:$F$24,5,0)),"ND")</f>
      </c>
      <c r="Q505" s="226" t="str">
        <f t="shared" si="76"/>
        <v/>
      </c>
      <c r="R505" s="225" t="str">
        <f t="shared" si="77"/>
        <v/>
      </c>
      <c r="S505" s="230" t="str">
        <f>IFERROR(IF($E505="","",VLOOKUP($E505,'Data Mercado'!$A$7:$F$24,6,0)),"ND")</f>
      </c>
      <c r="T505" s="226" t="str">
        <f t="shared" si="78"/>
        <v/>
      </c>
      <c r="U505" s="225" t="str">
        <f t="shared" si="79"/>
        <v/>
      </c>
    </row>
    <row r="506" spans="1:21" s="227" customFormat="1" ht="19" customHeight="1">
      <c r="A506" s="231"/>
      <c r="B506" s="232"/>
      <c r="C506" s="183"/>
      <c r="D506" s="183"/>
      <c r="E506" s="183"/>
      <c r="F506" s="229"/>
      <c r="G506" s="230" t="str">
        <f>IFERROR(IF($E506="","",VLOOKUP($E506,'Data Mercado'!$A$7:$F$24,2,0)),"ND")</f>
      </c>
      <c r="H506" s="226" t="str">
        <f t="shared" si="70"/>
        <v/>
      </c>
      <c r="I506" s="225" t="str">
        <f t="shared" si="71"/>
        <v/>
      </c>
      <c r="J506" s="230" t="str">
        <f>IFERROR(IF($E506="","",VLOOKUP($E506,'Data Mercado'!$A$7:$F$24,3,0)),"ND")</f>
      </c>
      <c r="K506" s="226" t="str">
        <f t="shared" si="72"/>
        <v/>
      </c>
      <c r="L506" s="225" t="str">
        <f t="shared" si="73"/>
        <v/>
      </c>
      <c r="M506" s="230" t="str">
        <f>IFERROR(IF($E506="","",VLOOKUP($E506,'Data Mercado'!$A$7:$F$24,4,0)),"ND")</f>
      </c>
      <c r="N506" s="226" t="str">
        <f t="shared" si="74"/>
        <v/>
      </c>
      <c r="O506" s="225" t="str">
        <f t="shared" si="75"/>
        <v/>
      </c>
      <c r="P506" s="230" t="str">
        <f>IFERROR(IF($E506="","",VLOOKUP($E506,'Data Mercado'!$A$7:$F$24,5,0)),"ND")</f>
      </c>
      <c r="Q506" s="226" t="str">
        <f t="shared" si="76"/>
        <v/>
      </c>
      <c r="R506" s="225" t="str">
        <f t="shared" si="77"/>
        <v/>
      </c>
      <c r="S506" s="230" t="str">
        <f>IFERROR(IF($E506="","",VLOOKUP($E506,'Data Mercado'!$A$7:$F$24,6,0)),"ND")</f>
      </c>
      <c r="T506" s="226" t="str">
        <f t="shared" si="78"/>
        <v/>
      </c>
      <c r="U506" s="225" t="str">
        <f t="shared" si="79"/>
        <v/>
      </c>
    </row>
    <row r="507" spans="1:21" s="227" customFormat="1" ht="19" customHeight="1">
      <c r="A507" s="231"/>
      <c r="B507" s="232"/>
      <c r="C507" s="183"/>
      <c r="D507" s="183"/>
      <c r="E507" s="183"/>
      <c r="F507" s="229"/>
      <c r="G507" s="230" t="str">
        <f>IFERROR(IF($E507="","",VLOOKUP($E507,'Data Mercado'!$A$7:$F$24,2,0)),"ND")</f>
      </c>
      <c r="H507" s="226" t="str">
        <f t="shared" si="70"/>
        <v/>
      </c>
      <c r="I507" s="225" t="str">
        <f t="shared" si="71"/>
        <v/>
      </c>
      <c r="J507" s="230" t="str">
        <f>IFERROR(IF($E507="","",VLOOKUP($E507,'Data Mercado'!$A$7:$F$24,3,0)),"ND")</f>
      </c>
      <c r="K507" s="226" t="str">
        <f t="shared" si="72"/>
        <v/>
      </c>
      <c r="L507" s="225" t="str">
        <f t="shared" si="73"/>
        <v/>
      </c>
      <c r="M507" s="230" t="str">
        <f>IFERROR(IF($E507="","",VLOOKUP($E507,'Data Mercado'!$A$7:$F$24,4,0)),"ND")</f>
      </c>
      <c r="N507" s="226" t="str">
        <f t="shared" si="74"/>
        <v/>
      </c>
      <c r="O507" s="225" t="str">
        <f t="shared" si="75"/>
        <v/>
      </c>
      <c r="P507" s="230" t="str">
        <f>IFERROR(IF($E507="","",VLOOKUP($E507,'Data Mercado'!$A$7:$F$24,5,0)),"ND")</f>
      </c>
      <c r="Q507" s="226" t="str">
        <f t="shared" si="76"/>
        <v/>
      </c>
      <c r="R507" s="225" t="str">
        <f t="shared" si="77"/>
        <v/>
      </c>
      <c r="S507" s="230" t="str">
        <f>IFERROR(IF($E507="","",VLOOKUP($E507,'Data Mercado'!$A$7:$F$24,6,0)),"ND")</f>
      </c>
      <c r="T507" s="226" t="str">
        <f t="shared" si="78"/>
        <v/>
      </c>
      <c r="U507" s="225" t="str">
        <f t="shared" si="79"/>
        <v/>
      </c>
    </row>
    <row r="508" spans="1:21" s="227" customFormat="1" ht="19" customHeight="1">
      <c r="A508" s="231"/>
      <c r="B508" s="232"/>
      <c r="C508" s="183"/>
      <c r="D508" s="183"/>
      <c r="E508" s="183"/>
      <c r="F508" s="229"/>
      <c r="G508" s="230" t="str">
        <f>IFERROR(IF($E508="","",VLOOKUP($E508,'Data Mercado'!$A$7:$F$24,2,0)),"ND")</f>
      </c>
      <c r="H508" s="226" t="str">
        <f t="shared" si="70"/>
        <v/>
      </c>
      <c r="I508" s="225" t="str">
        <f t="shared" si="71"/>
        <v/>
      </c>
      <c r="J508" s="230" t="str">
        <f>IFERROR(IF($E508="","",VLOOKUP($E508,'Data Mercado'!$A$7:$F$24,3,0)),"ND")</f>
      </c>
      <c r="K508" s="226" t="str">
        <f t="shared" si="72"/>
        <v/>
      </c>
      <c r="L508" s="225" t="str">
        <f t="shared" si="73"/>
        <v/>
      </c>
      <c r="M508" s="230" t="str">
        <f>IFERROR(IF($E508="","",VLOOKUP($E508,'Data Mercado'!$A$7:$F$24,4,0)),"ND")</f>
      </c>
      <c r="N508" s="226" t="str">
        <f t="shared" si="74"/>
        <v/>
      </c>
      <c r="O508" s="225" t="str">
        <f t="shared" si="75"/>
        <v/>
      </c>
      <c r="P508" s="230" t="str">
        <f>IFERROR(IF($E508="","",VLOOKUP($E508,'Data Mercado'!$A$7:$F$24,5,0)),"ND")</f>
      </c>
      <c r="Q508" s="226" t="str">
        <f t="shared" si="76"/>
        <v/>
      </c>
      <c r="R508" s="225" t="str">
        <f t="shared" si="77"/>
        <v/>
      </c>
      <c r="S508" s="230" t="str">
        <f>IFERROR(IF($E508="","",VLOOKUP($E508,'Data Mercado'!$A$7:$F$24,6,0)),"ND")</f>
      </c>
      <c r="T508" s="226" t="str">
        <f t="shared" si="78"/>
        <v/>
      </c>
      <c r="U508" s="225" t="str">
        <f t="shared" si="79"/>
        <v/>
      </c>
    </row>
    <row r="509" spans="1:21" s="227" customFormat="1" ht="19" customHeight="1">
      <c r="A509" s="231"/>
      <c r="B509" s="232"/>
      <c r="C509" s="183"/>
      <c r="D509" s="183"/>
      <c r="E509" s="183"/>
      <c r="F509" s="229"/>
      <c r="G509" s="230" t="str">
        <f>IFERROR(IF($E509="","",VLOOKUP($E509,'Data Mercado'!$A$7:$F$24,2,0)),"ND")</f>
      </c>
      <c r="H509" s="226" t="str">
        <f t="shared" si="70"/>
        <v/>
      </c>
      <c r="I509" s="225" t="str">
        <f t="shared" si="71"/>
        <v/>
      </c>
      <c r="J509" s="230" t="str">
        <f>IFERROR(IF($E509="","",VLOOKUP($E509,'Data Mercado'!$A$7:$F$24,3,0)),"ND")</f>
      </c>
      <c r="K509" s="226" t="str">
        <f t="shared" si="72"/>
        <v/>
      </c>
      <c r="L509" s="225" t="str">
        <f t="shared" si="73"/>
        <v/>
      </c>
      <c r="M509" s="230" t="str">
        <f>IFERROR(IF($E509="","",VLOOKUP($E509,'Data Mercado'!$A$7:$F$24,4,0)),"ND")</f>
      </c>
      <c r="N509" s="226" t="str">
        <f t="shared" si="74"/>
        <v/>
      </c>
      <c r="O509" s="225" t="str">
        <f t="shared" si="75"/>
        <v/>
      </c>
      <c r="P509" s="230" t="str">
        <f>IFERROR(IF($E509="","",VLOOKUP($E509,'Data Mercado'!$A$7:$F$24,5,0)),"ND")</f>
      </c>
      <c r="Q509" s="226" t="str">
        <f t="shared" si="76"/>
        <v/>
      </c>
      <c r="R509" s="225" t="str">
        <f t="shared" si="77"/>
        <v/>
      </c>
      <c r="S509" s="230" t="str">
        <f>IFERROR(IF($E509="","",VLOOKUP($E509,'Data Mercado'!$A$7:$F$24,6,0)),"ND")</f>
      </c>
      <c r="T509" s="226" t="str">
        <f t="shared" si="78"/>
        <v/>
      </c>
      <c r="U509" s="225" t="str">
        <f t="shared" si="79"/>
        <v/>
      </c>
    </row>
    <row r="510" spans="1:21" s="227" customFormat="1" ht="19" customHeight="1">
      <c r="A510" s="231"/>
      <c r="B510" s="232"/>
      <c r="C510" s="183"/>
      <c r="D510" s="183"/>
      <c r="E510" s="183"/>
      <c r="F510" s="229"/>
      <c r="G510" s="230" t="str">
        <f>IFERROR(IF($E510="","",VLOOKUP($E510,'Data Mercado'!$A$7:$F$24,2,0)),"ND")</f>
      </c>
      <c r="H510" s="226" t="str">
        <f t="shared" si="70"/>
        <v/>
      </c>
      <c r="I510" s="225" t="str">
        <f t="shared" si="71"/>
        <v/>
      </c>
      <c r="J510" s="230" t="str">
        <f>IFERROR(IF($E510="","",VLOOKUP($E510,'Data Mercado'!$A$7:$F$24,3,0)),"ND")</f>
      </c>
      <c r="K510" s="226" t="str">
        <f t="shared" si="72"/>
        <v/>
      </c>
      <c r="L510" s="225" t="str">
        <f t="shared" si="73"/>
        <v/>
      </c>
      <c r="M510" s="230" t="str">
        <f>IFERROR(IF($E510="","",VLOOKUP($E510,'Data Mercado'!$A$7:$F$24,4,0)),"ND")</f>
      </c>
      <c r="N510" s="226" t="str">
        <f t="shared" si="74"/>
        <v/>
      </c>
      <c r="O510" s="225" t="str">
        <f t="shared" si="75"/>
        <v/>
      </c>
      <c r="P510" s="230" t="str">
        <f>IFERROR(IF($E510="","",VLOOKUP($E510,'Data Mercado'!$A$7:$F$24,5,0)),"ND")</f>
      </c>
      <c r="Q510" s="226" t="str">
        <f t="shared" si="76"/>
        <v/>
      </c>
      <c r="R510" s="225" t="str">
        <f t="shared" si="77"/>
        <v/>
      </c>
      <c r="S510" s="230" t="str">
        <f>IFERROR(IF($E510="","",VLOOKUP($E510,'Data Mercado'!$A$7:$F$24,6,0)),"ND")</f>
      </c>
      <c r="T510" s="226" t="str">
        <f t="shared" si="78"/>
        <v/>
      </c>
      <c r="U510" s="225" t="str">
        <f t="shared" si="79"/>
        <v/>
      </c>
    </row>
    <row r="511" spans="1:21" s="227" customFormat="1" ht="19" customHeight="1">
      <c r="A511" s="231"/>
      <c r="B511" s="232"/>
      <c r="C511" s="183"/>
      <c r="D511" s="183"/>
      <c r="E511" s="183"/>
      <c r="F511" s="229"/>
      <c r="G511" s="230" t="str">
        <f>IFERROR(IF($E511="","",VLOOKUP($E511,'Data Mercado'!$A$7:$F$24,2,0)),"ND")</f>
      </c>
      <c r="H511" s="226" t="str">
        <f t="shared" si="70"/>
        <v/>
      </c>
      <c r="I511" s="225" t="str">
        <f t="shared" si="71"/>
        <v/>
      </c>
      <c r="J511" s="230" t="str">
        <f>IFERROR(IF($E511="","",VLOOKUP($E511,'Data Mercado'!$A$7:$F$24,3,0)),"ND")</f>
      </c>
      <c r="K511" s="226" t="str">
        <f t="shared" si="72"/>
        <v/>
      </c>
      <c r="L511" s="225" t="str">
        <f t="shared" si="73"/>
        <v/>
      </c>
      <c r="M511" s="230" t="str">
        <f>IFERROR(IF($E511="","",VLOOKUP($E511,'Data Mercado'!$A$7:$F$24,4,0)),"ND")</f>
      </c>
      <c r="N511" s="226" t="str">
        <f t="shared" si="74"/>
        <v/>
      </c>
      <c r="O511" s="225" t="str">
        <f t="shared" si="75"/>
        <v/>
      </c>
      <c r="P511" s="230" t="str">
        <f>IFERROR(IF($E511="","",VLOOKUP($E511,'Data Mercado'!$A$7:$F$24,5,0)),"ND")</f>
      </c>
      <c r="Q511" s="226" t="str">
        <f t="shared" si="76"/>
        <v/>
      </c>
      <c r="R511" s="225" t="str">
        <f t="shared" si="77"/>
        <v/>
      </c>
      <c r="S511" s="230" t="str">
        <f>IFERROR(IF($E511="","",VLOOKUP($E511,'Data Mercado'!$A$7:$F$24,6,0)),"ND")</f>
      </c>
      <c r="T511" s="226" t="str">
        <f t="shared" si="78"/>
        <v/>
      </c>
      <c r="U511" s="225" t="str">
        <f t="shared" si="79"/>
        <v/>
      </c>
    </row>
    <row r="512" spans="1:21" s="227" customFormat="1" ht="19" customHeight="1">
      <c r="A512" s="231"/>
      <c r="B512" s="232"/>
      <c r="C512" s="183"/>
      <c r="D512" s="183"/>
      <c r="E512" s="183"/>
      <c r="F512" s="229"/>
      <c r="G512" s="230" t="str">
        <f>IFERROR(IF($E512="","",VLOOKUP($E512,'Data Mercado'!$A$7:$F$24,2,0)),"ND")</f>
      </c>
      <c r="H512" s="226" t="str">
        <f t="shared" si="70"/>
        <v/>
      </c>
      <c r="I512" s="225" t="str">
        <f t="shared" si="71"/>
        <v/>
      </c>
      <c r="J512" s="230" t="str">
        <f>IFERROR(IF($E512="","",VLOOKUP($E512,'Data Mercado'!$A$7:$F$24,3,0)),"ND")</f>
      </c>
      <c r="K512" s="226" t="str">
        <f t="shared" si="72"/>
        <v/>
      </c>
      <c r="L512" s="225" t="str">
        <f t="shared" si="73"/>
        <v/>
      </c>
      <c r="M512" s="230" t="str">
        <f>IFERROR(IF($E512="","",VLOOKUP($E512,'Data Mercado'!$A$7:$F$24,4,0)),"ND")</f>
      </c>
      <c r="N512" s="226" t="str">
        <f t="shared" si="74"/>
        <v/>
      </c>
      <c r="O512" s="225" t="str">
        <f t="shared" si="75"/>
        <v/>
      </c>
      <c r="P512" s="230" t="str">
        <f>IFERROR(IF($E512="","",VLOOKUP($E512,'Data Mercado'!$A$7:$F$24,5,0)),"ND")</f>
      </c>
      <c r="Q512" s="226" t="str">
        <f t="shared" si="76"/>
        <v/>
      </c>
      <c r="R512" s="225" t="str">
        <f t="shared" si="77"/>
        <v/>
      </c>
      <c r="S512" s="230" t="str">
        <f>IFERROR(IF($E512="","",VLOOKUP($E512,'Data Mercado'!$A$7:$F$24,6,0)),"ND")</f>
      </c>
      <c r="T512" s="226" t="str">
        <f t="shared" si="78"/>
        <v/>
      </c>
      <c r="U512" s="225" t="str">
        <f t="shared" si="79"/>
        <v/>
      </c>
    </row>
    <row r="513" spans="1:21" s="227" customFormat="1" ht="19" customHeight="1">
      <c r="A513" s="231"/>
      <c r="B513" s="232"/>
      <c r="C513" s="183"/>
      <c r="D513" s="183"/>
      <c r="E513" s="183"/>
      <c r="F513" s="229"/>
      <c r="G513" s="230" t="str">
        <f>IFERROR(IF($E513="","",VLOOKUP($E513,'Data Mercado'!$A$7:$F$24,2,0)),"ND")</f>
      </c>
      <c r="H513" s="226" t="str">
        <f t="shared" si="70"/>
        <v/>
      </c>
      <c r="I513" s="225" t="str">
        <f t="shared" si="71"/>
        <v/>
      </c>
      <c r="J513" s="230" t="str">
        <f>IFERROR(IF($E513="","",VLOOKUP($E513,'Data Mercado'!$A$7:$F$24,3,0)),"ND")</f>
      </c>
      <c r="K513" s="226" t="str">
        <f t="shared" si="72"/>
        <v/>
      </c>
      <c r="L513" s="225" t="str">
        <f t="shared" si="73"/>
        <v/>
      </c>
      <c r="M513" s="230" t="str">
        <f>IFERROR(IF($E513="","",VLOOKUP($E513,'Data Mercado'!$A$7:$F$24,4,0)),"ND")</f>
      </c>
      <c r="N513" s="226" t="str">
        <f t="shared" si="74"/>
        <v/>
      </c>
      <c r="O513" s="225" t="str">
        <f t="shared" si="75"/>
        <v/>
      </c>
      <c r="P513" s="230" t="str">
        <f>IFERROR(IF($E513="","",VLOOKUP($E513,'Data Mercado'!$A$7:$F$24,5,0)),"ND")</f>
      </c>
      <c r="Q513" s="226" t="str">
        <f t="shared" si="76"/>
        <v/>
      </c>
      <c r="R513" s="225" t="str">
        <f t="shared" si="77"/>
        <v/>
      </c>
      <c r="S513" s="230" t="str">
        <f>IFERROR(IF($E513="","",VLOOKUP($E513,'Data Mercado'!$A$7:$F$24,6,0)),"ND")</f>
      </c>
      <c r="T513" s="226" t="str">
        <f t="shared" si="78"/>
        <v/>
      </c>
      <c r="U513" s="225" t="str">
        <f t="shared" si="79"/>
        <v/>
      </c>
    </row>
    <row r="514" spans="1:21" s="227" customFormat="1" ht="19" customHeight="1">
      <c r="A514" s="231"/>
      <c r="B514" s="232"/>
      <c r="C514" s="183"/>
      <c r="D514" s="183"/>
      <c r="E514" s="183"/>
      <c r="F514" s="229"/>
      <c r="G514" s="230" t="str">
        <f>IFERROR(IF($E514="","",VLOOKUP($E514,'Data Mercado'!$A$7:$F$24,2,0)),"ND")</f>
      </c>
      <c r="H514" s="226" t="str">
        <f t="shared" si="70"/>
        <v/>
      </c>
      <c r="I514" s="225" t="str">
        <f t="shared" si="71"/>
        <v/>
      </c>
      <c r="J514" s="230" t="str">
        <f>IFERROR(IF($E514="","",VLOOKUP($E514,'Data Mercado'!$A$7:$F$24,3,0)),"ND")</f>
      </c>
      <c r="K514" s="226" t="str">
        <f t="shared" si="72"/>
        <v/>
      </c>
      <c r="L514" s="225" t="str">
        <f t="shared" si="73"/>
        <v/>
      </c>
      <c r="M514" s="230" t="str">
        <f>IFERROR(IF($E514="","",VLOOKUP($E514,'Data Mercado'!$A$7:$F$24,4,0)),"ND")</f>
      </c>
      <c r="N514" s="226" t="str">
        <f t="shared" si="74"/>
        <v/>
      </c>
      <c r="O514" s="225" t="str">
        <f t="shared" si="75"/>
        <v/>
      </c>
      <c r="P514" s="230" t="str">
        <f>IFERROR(IF($E514="","",VLOOKUP($E514,'Data Mercado'!$A$7:$F$24,5,0)),"ND")</f>
      </c>
      <c r="Q514" s="226" t="str">
        <f t="shared" si="76"/>
        <v/>
      </c>
      <c r="R514" s="225" t="str">
        <f t="shared" si="77"/>
        <v/>
      </c>
      <c r="S514" s="230" t="str">
        <f>IFERROR(IF($E514="","",VLOOKUP($E514,'Data Mercado'!$A$7:$F$24,6,0)),"ND")</f>
      </c>
      <c r="T514" s="226" t="str">
        <f t="shared" si="78"/>
        <v/>
      </c>
      <c r="U514" s="225" t="str">
        <f t="shared" si="79"/>
        <v/>
      </c>
    </row>
    <row r="515" spans="1:21" s="227" customFormat="1" ht="19" customHeight="1">
      <c r="A515" s="231"/>
      <c r="B515" s="232"/>
      <c r="C515" s="183"/>
      <c r="D515" s="183"/>
      <c r="E515" s="183"/>
      <c r="F515" s="229"/>
      <c r="G515" s="230" t="str">
        <f>IFERROR(IF($E515="","",VLOOKUP($E515,'Data Mercado'!$A$7:$F$24,2,0)),"ND")</f>
      </c>
      <c r="H515" s="226" t="str">
        <f t="shared" si="70"/>
        <v/>
      </c>
      <c r="I515" s="225" t="str">
        <f t="shared" si="71"/>
        <v/>
      </c>
      <c r="J515" s="230" t="str">
        <f>IFERROR(IF($E515="","",VLOOKUP($E515,'Data Mercado'!$A$7:$F$24,3,0)),"ND")</f>
      </c>
      <c r="K515" s="226" t="str">
        <f t="shared" si="72"/>
        <v/>
      </c>
      <c r="L515" s="225" t="str">
        <f t="shared" si="73"/>
        <v/>
      </c>
      <c r="M515" s="230" t="str">
        <f>IFERROR(IF($E515="","",VLOOKUP($E515,'Data Mercado'!$A$7:$F$24,4,0)),"ND")</f>
      </c>
      <c r="N515" s="226" t="str">
        <f t="shared" si="74"/>
        <v/>
      </c>
      <c r="O515" s="225" t="str">
        <f t="shared" si="75"/>
        <v/>
      </c>
      <c r="P515" s="230" t="str">
        <f>IFERROR(IF($E515="","",VLOOKUP($E515,'Data Mercado'!$A$7:$F$24,5,0)),"ND")</f>
      </c>
      <c r="Q515" s="226" t="str">
        <f t="shared" si="76"/>
        <v/>
      </c>
      <c r="R515" s="225" t="str">
        <f t="shared" si="77"/>
        <v/>
      </c>
      <c r="S515" s="230" t="str">
        <f>IFERROR(IF($E515="","",VLOOKUP($E515,'Data Mercado'!$A$7:$F$24,6,0)),"ND")</f>
      </c>
      <c r="T515" s="226" t="str">
        <f t="shared" si="78"/>
        <v/>
      </c>
      <c r="U515" s="225" t="str">
        <f t="shared" si="79"/>
        <v/>
      </c>
    </row>
    <row r="516" spans="1:21" s="227" customFormat="1" ht="19" customHeight="1">
      <c r="A516" s="231"/>
      <c r="B516" s="232"/>
      <c r="C516" s="183"/>
      <c r="D516" s="183"/>
      <c r="E516" s="183"/>
      <c r="F516" s="229"/>
      <c r="G516" s="230" t="str">
        <f>IFERROR(IF($E516="","",VLOOKUP($E516,'Data Mercado'!$A$7:$F$24,2,0)),"ND")</f>
      </c>
      <c r="H516" s="226" t="str">
        <f t="shared" si="70"/>
        <v/>
      </c>
      <c r="I516" s="225" t="str">
        <f t="shared" si="71"/>
        <v/>
      </c>
      <c r="J516" s="230" t="str">
        <f>IFERROR(IF($E516="","",VLOOKUP($E516,'Data Mercado'!$A$7:$F$24,3,0)),"ND")</f>
      </c>
      <c r="K516" s="226" t="str">
        <f t="shared" si="72"/>
        <v/>
      </c>
      <c r="L516" s="225" t="str">
        <f t="shared" si="73"/>
        <v/>
      </c>
      <c r="M516" s="230" t="str">
        <f>IFERROR(IF($E516="","",VLOOKUP($E516,'Data Mercado'!$A$7:$F$24,4,0)),"ND")</f>
      </c>
      <c r="N516" s="226" t="str">
        <f t="shared" si="74"/>
        <v/>
      </c>
      <c r="O516" s="225" t="str">
        <f t="shared" si="75"/>
        <v/>
      </c>
      <c r="P516" s="230" t="str">
        <f>IFERROR(IF($E516="","",VLOOKUP($E516,'Data Mercado'!$A$7:$F$24,5,0)),"ND")</f>
      </c>
      <c r="Q516" s="226" t="str">
        <f t="shared" si="76"/>
        <v/>
      </c>
      <c r="R516" s="225" t="str">
        <f t="shared" si="77"/>
        <v/>
      </c>
      <c r="S516" s="230" t="str">
        <f>IFERROR(IF($E516="","",VLOOKUP($E516,'Data Mercado'!$A$7:$F$24,6,0)),"ND")</f>
      </c>
      <c r="T516" s="226" t="str">
        <f t="shared" si="78"/>
        <v/>
      </c>
      <c r="U516" s="225" t="str">
        <f t="shared" si="79"/>
        <v/>
      </c>
    </row>
    <row r="517" spans="1:21" s="227" customFormat="1" ht="19" customHeight="1">
      <c r="A517" s="231"/>
      <c r="B517" s="232"/>
      <c r="C517" s="183"/>
      <c r="D517" s="183"/>
      <c r="E517" s="183"/>
      <c r="F517" s="229"/>
      <c r="G517" s="230" t="str">
        <f>IFERROR(IF($E517="","",VLOOKUP($E517,'Data Mercado'!$A$7:$F$24,2,0)),"ND")</f>
      </c>
      <c r="H517" s="226" t="str">
        <f t="shared" si="70"/>
        <v/>
      </c>
      <c r="I517" s="225" t="str">
        <f t="shared" si="71"/>
        <v/>
      </c>
      <c r="J517" s="230" t="str">
        <f>IFERROR(IF($E517="","",VLOOKUP($E517,'Data Mercado'!$A$7:$F$24,3,0)),"ND")</f>
      </c>
      <c r="K517" s="226" t="str">
        <f t="shared" si="72"/>
        <v/>
      </c>
      <c r="L517" s="225" t="str">
        <f t="shared" si="73"/>
        <v/>
      </c>
      <c r="M517" s="230" t="str">
        <f>IFERROR(IF($E517="","",VLOOKUP($E517,'Data Mercado'!$A$7:$F$24,4,0)),"ND")</f>
      </c>
      <c r="N517" s="226" t="str">
        <f t="shared" si="74"/>
        <v/>
      </c>
      <c r="O517" s="225" t="str">
        <f t="shared" si="75"/>
        <v/>
      </c>
      <c r="P517" s="230" t="str">
        <f>IFERROR(IF($E517="","",VLOOKUP($E517,'Data Mercado'!$A$7:$F$24,5,0)),"ND")</f>
      </c>
      <c r="Q517" s="226" t="str">
        <f t="shared" si="76"/>
        <v/>
      </c>
      <c r="R517" s="225" t="str">
        <f t="shared" si="77"/>
        <v/>
      </c>
      <c r="S517" s="230" t="str">
        <f>IFERROR(IF($E517="","",VLOOKUP($E517,'Data Mercado'!$A$7:$F$24,6,0)),"ND")</f>
      </c>
      <c r="T517" s="226" t="str">
        <f t="shared" si="78"/>
        <v/>
      </c>
      <c r="U517" s="225" t="str">
        <f t="shared" si="79"/>
        <v/>
      </c>
    </row>
    <row r="518" spans="1:21" s="227" customFormat="1" ht="19" customHeight="1">
      <c r="A518" s="231"/>
      <c r="B518" s="232"/>
      <c r="C518" s="183"/>
      <c r="D518" s="183"/>
      <c r="E518" s="183"/>
      <c r="F518" s="229"/>
      <c r="G518" s="230" t="str">
        <f>IFERROR(IF($E518="","",VLOOKUP($E518,'Data Mercado'!$A$7:$F$24,2,0)),"ND")</f>
      </c>
      <c r="H518" s="226" t="str">
        <f t="shared" si="70"/>
        <v/>
      </c>
      <c r="I518" s="225" t="str">
        <f t="shared" si="71"/>
        <v/>
      </c>
      <c r="J518" s="230" t="str">
        <f>IFERROR(IF($E518="","",VLOOKUP($E518,'Data Mercado'!$A$7:$F$24,3,0)),"ND")</f>
      </c>
      <c r="K518" s="226" t="str">
        <f t="shared" si="72"/>
        <v/>
      </c>
      <c r="L518" s="225" t="str">
        <f t="shared" si="73"/>
        <v/>
      </c>
      <c r="M518" s="230" t="str">
        <f>IFERROR(IF($E518="","",VLOOKUP($E518,'Data Mercado'!$A$7:$F$24,4,0)),"ND")</f>
      </c>
      <c r="N518" s="226" t="str">
        <f t="shared" si="74"/>
        <v/>
      </c>
      <c r="O518" s="225" t="str">
        <f t="shared" si="75"/>
        <v/>
      </c>
      <c r="P518" s="230" t="str">
        <f>IFERROR(IF($E518="","",VLOOKUP($E518,'Data Mercado'!$A$7:$F$24,5,0)),"ND")</f>
      </c>
      <c r="Q518" s="226" t="str">
        <f t="shared" si="76"/>
        <v/>
      </c>
      <c r="R518" s="225" t="str">
        <f t="shared" si="77"/>
        <v/>
      </c>
      <c r="S518" s="230" t="str">
        <f>IFERROR(IF($E518="","",VLOOKUP($E518,'Data Mercado'!$A$7:$F$24,6,0)),"ND")</f>
      </c>
      <c r="T518" s="226" t="str">
        <f t="shared" si="78"/>
        <v/>
      </c>
      <c r="U518" s="225" t="str">
        <f t="shared" si="79"/>
        <v/>
      </c>
    </row>
    <row r="519" spans="1:21" s="227" customFormat="1" ht="19" customHeight="1">
      <c r="A519" s="231"/>
      <c r="B519" s="232"/>
      <c r="C519" s="183"/>
      <c r="D519" s="183"/>
      <c r="E519" s="183"/>
      <c r="F519" s="229"/>
      <c r="G519" s="230" t="str">
        <f>IFERROR(IF($E519="","",VLOOKUP($E519,'Data Mercado'!$A$7:$F$24,2,0)),"ND")</f>
      </c>
      <c r="H519" s="226" t="str">
        <f t="shared" si="70"/>
        <v/>
      </c>
      <c r="I519" s="225" t="str">
        <f t="shared" si="71"/>
        <v/>
      </c>
      <c r="J519" s="230" t="str">
        <f>IFERROR(IF($E519="","",VLOOKUP($E519,'Data Mercado'!$A$7:$F$24,3,0)),"ND")</f>
      </c>
      <c r="K519" s="226" t="str">
        <f t="shared" si="72"/>
        <v/>
      </c>
      <c r="L519" s="225" t="str">
        <f t="shared" si="73"/>
        <v/>
      </c>
      <c r="M519" s="230" t="str">
        <f>IFERROR(IF($E519="","",VLOOKUP($E519,'Data Mercado'!$A$7:$F$24,4,0)),"ND")</f>
      </c>
      <c r="N519" s="226" t="str">
        <f t="shared" si="74"/>
        <v/>
      </c>
      <c r="O519" s="225" t="str">
        <f t="shared" si="75"/>
        <v/>
      </c>
      <c r="P519" s="230" t="str">
        <f>IFERROR(IF($E519="","",VLOOKUP($E519,'Data Mercado'!$A$7:$F$24,5,0)),"ND")</f>
      </c>
      <c r="Q519" s="226" t="str">
        <f t="shared" si="76"/>
        <v/>
      </c>
      <c r="R519" s="225" t="str">
        <f t="shared" si="77"/>
        <v/>
      </c>
      <c r="S519" s="230" t="str">
        <f>IFERROR(IF($E519="","",VLOOKUP($E519,'Data Mercado'!$A$7:$F$24,6,0)),"ND")</f>
      </c>
      <c r="T519" s="226" t="str">
        <f t="shared" si="78"/>
        <v/>
      </c>
      <c r="U519" s="225" t="str">
        <f t="shared" si="79"/>
        <v/>
      </c>
    </row>
    <row r="520" spans="1:21" s="227" customFormat="1" ht="19" customHeight="1">
      <c r="A520" s="231"/>
      <c r="B520" s="232"/>
      <c r="C520" s="183"/>
      <c r="D520" s="183"/>
      <c r="E520" s="183"/>
      <c r="F520" s="229"/>
      <c r="G520" s="230" t="str">
        <f>IFERROR(IF($E520="","",VLOOKUP($E520,'Data Mercado'!$A$7:$F$24,2,0)),"ND")</f>
      </c>
      <c r="H520" s="226" t="str">
        <f t="shared" si="70"/>
        <v/>
      </c>
      <c r="I520" s="225" t="str">
        <f t="shared" si="71"/>
        <v/>
      </c>
      <c r="J520" s="230" t="str">
        <f>IFERROR(IF($E520="","",VLOOKUP($E520,'Data Mercado'!$A$7:$F$24,3,0)),"ND")</f>
      </c>
      <c r="K520" s="226" t="str">
        <f t="shared" si="72"/>
        <v/>
      </c>
      <c r="L520" s="225" t="str">
        <f t="shared" si="73"/>
        <v/>
      </c>
      <c r="M520" s="230" t="str">
        <f>IFERROR(IF($E520="","",VLOOKUP($E520,'Data Mercado'!$A$7:$F$24,4,0)),"ND")</f>
      </c>
      <c r="N520" s="226" t="str">
        <f t="shared" si="74"/>
        <v/>
      </c>
      <c r="O520" s="225" t="str">
        <f t="shared" si="75"/>
        <v/>
      </c>
      <c r="P520" s="230" t="str">
        <f>IFERROR(IF($E520="","",VLOOKUP($E520,'Data Mercado'!$A$7:$F$24,5,0)),"ND")</f>
      </c>
      <c r="Q520" s="226" t="str">
        <f t="shared" si="76"/>
        <v/>
      </c>
      <c r="R520" s="225" t="str">
        <f t="shared" si="77"/>
        <v/>
      </c>
      <c r="S520" s="230" t="str">
        <f>IFERROR(IF($E520="","",VLOOKUP($E520,'Data Mercado'!$A$7:$F$24,6,0)),"ND")</f>
      </c>
      <c r="T520" s="226" t="str">
        <f t="shared" si="78"/>
        <v/>
      </c>
      <c r="U520" s="225" t="str">
        <f t="shared" si="79"/>
        <v/>
      </c>
    </row>
    <row r="521" spans="1:21" s="227" customFormat="1" ht="19" customHeight="1">
      <c r="A521" s="231"/>
      <c r="B521" s="232"/>
      <c r="C521" s="183"/>
      <c r="D521" s="183"/>
      <c r="E521" s="183"/>
      <c r="F521" s="229"/>
      <c r="G521" s="230" t="str">
        <f>IFERROR(IF($E521="","",VLOOKUP($E521,'Data Mercado'!$A$7:$F$24,2,0)),"ND")</f>
      </c>
      <c r="H521" s="226" t="str">
        <f t="shared" si="70"/>
        <v/>
      </c>
      <c r="I521" s="225" t="str">
        <f t="shared" si="71"/>
        <v/>
      </c>
      <c r="J521" s="230" t="str">
        <f>IFERROR(IF($E521="","",VLOOKUP($E521,'Data Mercado'!$A$7:$F$24,3,0)),"ND")</f>
      </c>
      <c r="K521" s="226" t="str">
        <f t="shared" si="72"/>
        <v/>
      </c>
      <c r="L521" s="225" t="str">
        <f t="shared" si="73"/>
        <v/>
      </c>
      <c r="M521" s="230" t="str">
        <f>IFERROR(IF($E521="","",VLOOKUP($E521,'Data Mercado'!$A$7:$F$24,4,0)),"ND")</f>
      </c>
      <c r="N521" s="226" t="str">
        <f t="shared" si="74"/>
        <v/>
      </c>
      <c r="O521" s="225" t="str">
        <f t="shared" si="75"/>
        <v/>
      </c>
      <c r="P521" s="230" t="str">
        <f>IFERROR(IF($E521="","",VLOOKUP($E521,'Data Mercado'!$A$7:$F$24,5,0)),"ND")</f>
      </c>
      <c r="Q521" s="226" t="str">
        <f t="shared" si="76"/>
        <v/>
      </c>
      <c r="R521" s="225" t="str">
        <f t="shared" si="77"/>
        <v/>
      </c>
      <c r="S521" s="230" t="str">
        <f>IFERROR(IF($E521="","",VLOOKUP($E521,'Data Mercado'!$A$7:$F$24,6,0)),"ND")</f>
      </c>
      <c r="T521" s="226" t="str">
        <f t="shared" si="78"/>
        <v/>
      </c>
      <c r="U521" s="225" t="str">
        <f t="shared" si="79"/>
        <v/>
      </c>
    </row>
    <row r="522" spans="1:21" s="227" customFormat="1" ht="19" customHeight="1">
      <c r="A522" s="231"/>
      <c r="B522" s="232"/>
      <c r="C522" s="183"/>
      <c r="D522" s="183"/>
      <c r="E522" s="183"/>
      <c r="F522" s="229"/>
      <c r="G522" s="230" t="str">
        <f>IFERROR(IF($E522="","",VLOOKUP($E522,'Data Mercado'!$A$7:$F$24,2,0)),"ND")</f>
      </c>
      <c r="H522" s="226" t="str">
        <f t="shared" si="70"/>
        <v/>
      </c>
      <c r="I522" s="225" t="str">
        <f t="shared" si="71"/>
        <v/>
      </c>
      <c r="J522" s="230" t="str">
        <f>IFERROR(IF($E522="","",VLOOKUP($E522,'Data Mercado'!$A$7:$F$24,3,0)),"ND")</f>
      </c>
      <c r="K522" s="226" t="str">
        <f t="shared" si="72"/>
        <v/>
      </c>
      <c r="L522" s="225" t="str">
        <f t="shared" si="73"/>
        <v/>
      </c>
      <c r="M522" s="230" t="str">
        <f>IFERROR(IF($E522="","",VLOOKUP($E522,'Data Mercado'!$A$7:$F$24,4,0)),"ND")</f>
      </c>
      <c r="N522" s="226" t="str">
        <f t="shared" si="74"/>
        <v/>
      </c>
      <c r="O522" s="225" t="str">
        <f t="shared" si="75"/>
        <v/>
      </c>
      <c r="P522" s="230" t="str">
        <f>IFERROR(IF($E522="","",VLOOKUP($E522,'Data Mercado'!$A$7:$F$24,5,0)),"ND")</f>
      </c>
      <c r="Q522" s="226" t="str">
        <f t="shared" si="76"/>
        <v/>
      </c>
      <c r="R522" s="225" t="str">
        <f t="shared" si="77"/>
        <v/>
      </c>
      <c r="S522" s="230" t="str">
        <f>IFERROR(IF($E522="","",VLOOKUP($E522,'Data Mercado'!$A$7:$F$24,6,0)),"ND")</f>
      </c>
      <c r="T522" s="226" t="str">
        <f t="shared" si="78"/>
        <v/>
      </c>
      <c r="U522" s="225" t="str">
        <f t="shared" si="79"/>
        <v/>
      </c>
    </row>
    <row r="523" spans="1:21" s="227" customFormat="1" ht="19" customHeight="1">
      <c r="A523" s="231"/>
      <c r="B523" s="232"/>
      <c r="C523" s="183"/>
      <c r="D523" s="183"/>
      <c r="E523" s="183"/>
      <c r="F523" s="229"/>
      <c r="G523" s="230" t="str">
        <f>IFERROR(IF($E523="","",VLOOKUP($E523,'Data Mercado'!$A$7:$F$24,2,0)),"ND")</f>
      </c>
      <c r="H523" s="226" t="str">
        <f t="shared" si="70"/>
        <v/>
      </c>
      <c r="I523" s="225" t="str">
        <f t="shared" si="71"/>
        <v/>
      </c>
      <c r="J523" s="230" t="str">
        <f>IFERROR(IF($E523="","",VLOOKUP($E523,'Data Mercado'!$A$7:$F$24,3,0)),"ND")</f>
      </c>
      <c r="K523" s="226" t="str">
        <f t="shared" si="72"/>
        <v/>
      </c>
      <c r="L523" s="225" t="str">
        <f t="shared" si="73"/>
        <v/>
      </c>
      <c r="M523" s="230" t="str">
        <f>IFERROR(IF($E523="","",VLOOKUP($E523,'Data Mercado'!$A$7:$F$24,4,0)),"ND")</f>
      </c>
      <c r="N523" s="226" t="str">
        <f t="shared" si="74"/>
        <v/>
      </c>
      <c r="O523" s="225" t="str">
        <f t="shared" si="75"/>
        <v/>
      </c>
      <c r="P523" s="230" t="str">
        <f>IFERROR(IF($E523="","",VLOOKUP($E523,'Data Mercado'!$A$7:$F$24,5,0)),"ND")</f>
      </c>
      <c r="Q523" s="226" t="str">
        <f t="shared" si="76"/>
        <v/>
      </c>
      <c r="R523" s="225" t="str">
        <f t="shared" si="77"/>
        <v/>
      </c>
      <c r="S523" s="230" t="str">
        <f>IFERROR(IF($E523="","",VLOOKUP($E523,'Data Mercado'!$A$7:$F$24,6,0)),"ND")</f>
      </c>
      <c r="T523" s="226" t="str">
        <f t="shared" si="78"/>
        <v/>
      </c>
      <c r="U523" s="225" t="str">
        <f t="shared" si="79"/>
        <v/>
      </c>
    </row>
    <row r="524" spans="1:21" s="227" customFormat="1" ht="19" customHeight="1">
      <c r="A524" s="231"/>
      <c r="B524" s="232"/>
      <c r="C524" s="183"/>
      <c r="D524" s="183"/>
      <c r="E524" s="183"/>
      <c r="F524" s="229"/>
      <c r="G524" s="230" t="str">
        <f>IFERROR(IF($E524="","",VLOOKUP($E524,'Data Mercado'!$A$7:$F$24,2,0)),"ND")</f>
      </c>
      <c r="H524" s="226" t="str">
        <f>IFERROR(IF($E524="","",IF($G524&gt;$F524,($F524/$G524)-1,"")),"")</f>
      </c>
      <c r="I524" s="225" t="str">
        <f t="shared" ref="I524:I587" si="81">IF(AND($F524&lt;&gt;"",$G524&lt;&gt;""),IF($H524="","",$G524-$F524),"")</f>
        <v/>
      </c>
      <c r="J524" s="230" t="str">
        <f>IFERROR(IF($E524="","",VLOOKUP($E524,'Data Mercado'!$A$7:$F$24,3,0)),"ND")</f>
      </c>
      <c r="K524" s="226" t="str">
        <f>IFERROR(IF($E524="","",IF($J524&gt;$F524,($F524/$J524)-1,"")),"")</f>
      </c>
      <c r="L524" s="225" t="str">
        <f t="shared" ref="L524:L587" si="83">IF(AND($F524&lt;&gt;"",$J524&lt;&gt;""),IF($K524="","",$J524-$F524),"")</f>
        <v/>
      </c>
      <c r="M524" s="230" t="str">
        <f>IFERROR(IF($E524="","",VLOOKUP($E524,'Data Mercado'!$A$7:$F$24,4,0)),"ND")</f>
      </c>
      <c r="N524" s="226" t="str">
        <f>IFERROR(IF($E524="","",IF($M524&gt;$F524,($F524/$M524)-1,"")),"")</f>
      </c>
      <c r="O524" s="225" t="str">
        <f t="shared" ref="O524:O587" si="85">IF(AND($F524&lt;&gt;"",$M524&lt;&gt;""),IF($N524="","",$M524-$F524),"")</f>
        <v/>
      </c>
      <c r="P524" s="230" t="str">
        <f>IFERROR(IF($E524="","",VLOOKUP($E524,'Data Mercado'!$A$7:$F$24,5,0)),"ND")</f>
      </c>
      <c r="Q524" s="226" t="str">
        <f>IFERROR(IF($E524="","",IF($P524&gt;$F524,($F524/$P524)-1,"")),"")</f>
      </c>
      <c r="R524" s="225" t="str">
        <f t="shared" ref="R524:R587" si="87">IF(AND($F524&lt;&gt;"",$P524&lt;&gt;""),IF($Q524="","",$P524-$F524),"")</f>
        <v/>
      </c>
      <c r="S524" s="230" t="str">
        <f>IFERROR(IF($E524="","",VLOOKUP($E524,'Data Mercado'!$A$7:$F$24,6,0)),"ND")</f>
      </c>
      <c r="T524" s="226" t="str">
        <f>IFERROR(IF($E524="","",IF($S524&gt;$F524,($F524/$S524)-1,"")),"")</f>
      </c>
      <c r="U524" s="225" t="str">
        <f t="shared" ref="U524:U587" si="89">IF(AND($F524&lt;&gt;"",$S524&lt;&gt;""),IF($T524="","",$S524-$F524),"")</f>
        <v/>
      </c>
    </row>
    <row r="525" spans="1:21" s="227" customFormat="1" ht="19" customHeight="1">
      <c r="A525" s="231"/>
      <c r="B525" s="232"/>
      <c r="C525" s="183"/>
      <c r="D525" s="183"/>
      <c r="E525" s="183"/>
      <c r="F525" s="229"/>
      <c r="G525" s="230" t="str">
        <f>IFERROR(IF($E525="","",VLOOKUP($E525,'Data Mercado'!$A$7:$F$24,2,0)),"ND")</f>
      </c>
      <c r="H525" s="226" t="str">
        <f t="shared" si="80"/>
        <v/>
      </c>
      <c r="I525" s="225" t="str">
        <f t="shared" si="81"/>
        <v/>
      </c>
      <c r="J525" s="230" t="str">
        <f>IFERROR(IF($E525="","",VLOOKUP($E525,'Data Mercado'!$A$7:$F$24,3,0)),"ND")</f>
      </c>
      <c r="K525" s="226" t="str">
        <f t="shared" si="82"/>
        <v/>
      </c>
      <c r="L525" s="225" t="str">
        <f t="shared" si="83"/>
        <v/>
      </c>
      <c r="M525" s="230" t="str">
        <f>IFERROR(IF($E525="","",VLOOKUP($E525,'Data Mercado'!$A$7:$F$24,4,0)),"ND")</f>
      </c>
      <c r="N525" s="226" t="str">
        <f t="shared" si="84"/>
        <v/>
      </c>
      <c r="O525" s="225" t="str">
        <f t="shared" si="85"/>
        <v/>
      </c>
      <c r="P525" s="230" t="str">
        <f>IFERROR(IF($E525="","",VLOOKUP($E525,'Data Mercado'!$A$7:$F$24,5,0)),"ND")</f>
      </c>
      <c r="Q525" s="226" t="str">
        <f t="shared" si="86"/>
        <v/>
      </c>
      <c r="R525" s="225" t="str">
        <f t="shared" si="87"/>
        <v/>
      </c>
      <c r="S525" s="230" t="str">
        <f>IFERROR(IF($E525="","",VLOOKUP($E525,'Data Mercado'!$A$7:$F$24,6,0)),"ND")</f>
      </c>
      <c r="T525" s="226" t="str">
        <f t="shared" si="88"/>
        <v/>
      </c>
      <c r="U525" s="225" t="str">
        <f t="shared" si="89"/>
        <v/>
      </c>
    </row>
    <row r="526" spans="1:21" s="227" customFormat="1" ht="19" customHeight="1">
      <c r="A526" s="231"/>
      <c r="B526" s="232"/>
      <c r="C526" s="183"/>
      <c r="D526" s="183"/>
      <c r="E526" s="183"/>
      <c r="F526" s="229"/>
      <c r="G526" s="230" t="str">
        <f>IFERROR(IF($E526="","",VLOOKUP($E526,'Data Mercado'!$A$7:$F$24,2,0)),"ND")</f>
      </c>
      <c r="H526" s="226" t="str">
        <f t="shared" si="80"/>
        <v/>
      </c>
      <c r="I526" s="225" t="str">
        <f t="shared" si="81"/>
        <v/>
      </c>
      <c r="J526" s="230" t="str">
        <f>IFERROR(IF($E526="","",VLOOKUP($E526,'Data Mercado'!$A$7:$F$24,3,0)),"ND")</f>
      </c>
      <c r="K526" s="226" t="str">
        <f t="shared" si="82"/>
        <v/>
      </c>
      <c r="L526" s="225" t="str">
        <f t="shared" si="83"/>
        <v/>
      </c>
      <c r="M526" s="230" t="str">
        <f>IFERROR(IF($E526="","",VLOOKUP($E526,'Data Mercado'!$A$7:$F$24,4,0)),"ND")</f>
      </c>
      <c r="N526" s="226" t="str">
        <f t="shared" si="84"/>
        <v/>
      </c>
      <c r="O526" s="225" t="str">
        <f t="shared" si="85"/>
        <v/>
      </c>
      <c r="P526" s="230" t="str">
        <f>IFERROR(IF($E526="","",VLOOKUP($E526,'Data Mercado'!$A$7:$F$24,5,0)),"ND")</f>
      </c>
      <c r="Q526" s="226" t="str">
        <f t="shared" si="86"/>
        <v/>
      </c>
      <c r="R526" s="225" t="str">
        <f t="shared" si="87"/>
        <v/>
      </c>
      <c r="S526" s="230" t="str">
        <f>IFERROR(IF($E526="","",VLOOKUP($E526,'Data Mercado'!$A$7:$F$24,6,0)),"ND")</f>
      </c>
      <c r="T526" s="226" t="str">
        <f t="shared" si="88"/>
        <v/>
      </c>
      <c r="U526" s="225" t="str">
        <f t="shared" si="89"/>
        <v/>
      </c>
    </row>
    <row r="527" spans="1:21" s="227" customFormat="1" ht="19" customHeight="1">
      <c r="A527" s="231"/>
      <c r="B527" s="232"/>
      <c r="C527" s="183"/>
      <c r="D527" s="183"/>
      <c r="E527" s="183"/>
      <c r="F527" s="229"/>
      <c r="G527" s="230" t="str">
        <f>IFERROR(IF($E527="","",VLOOKUP($E527,'Data Mercado'!$A$7:$F$24,2,0)),"ND")</f>
      </c>
      <c r="H527" s="226" t="str">
        <f t="shared" si="80"/>
        <v/>
      </c>
      <c r="I527" s="225" t="str">
        <f t="shared" si="81"/>
        <v/>
      </c>
      <c r="J527" s="230" t="str">
        <f>IFERROR(IF($E527="","",VLOOKUP($E527,'Data Mercado'!$A$7:$F$24,3,0)),"ND")</f>
      </c>
      <c r="K527" s="226" t="str">
        <f t="shared" si="82"/>
        <v/>
      </c>
      <c r="L527" s="225" t="str">
        <f t="shared" si="83"/>
        <v/>
      </c>
      <c r="M527" s="230" t="str">
        <f>IFERROR(IF($E527="","",VLOOKUP($E527,'Data Mercado'!$A$7:$F$24,4,0)),"ND")</f>
      </c>
      <c r="N527" s="226" t="str">
        <f t="shared" si="84"/>
        <v/>
      </c>
      <c r="O527" s="225" t="str">
        <f t="shared" si="85"/>
        <v/>
      </c>
      <c r="P527" s="230" t="str">
        <f>IFERROR(IF($E527="","",VLOOKUP($E527,'Data Mercado'!$A$7:$F$24,5,0)),"ND")</f>
      </c>
      <c r="Q527" s="226" t="str">
        <f t="shared" si="86"/>
        <v/>
      </c>
      <c r="R527" s="225" t="str">
        <f t="shared" si="87"/>
        <v/>
      </c>
      <c r="S527" s="230" t="str">
        <f>IFERROR(IF($E527="","",VLOOKUP($E527,'Data Mercado'!$A$7:$F$24,6,0)),"ND")</f>
      </c>
      <c r="T527" s="226" t="str">
        <f t="shared" si="88"/>
        <v/>
      </c>
      <c r="U527" s="225" t="str">
        <f t="shared" si="89"/>
        <v/>
      </c>
    </row>
    <row r="528" spans="1:21" s="227" customFormat="1" ht="19" customHeight="1">
      <c r="A528" s="231"/>
      <c r="B528" s="232"/>
      <c r="C528" s="183"/>
      <c r="D528" s="183"/>
      <c r="E528" s="183"/>
      <c r="F528" s="229"/>
      <c r="G528" s="230" t="str">
        <f>IFERROR(IF($E528="","",VLOOKUP($E528,'Data Mercado'!$A$7:$F$24,2,0)),"ND")</f>
      </c>
      <c r="H528" s="226" t="str">
        <f t="shared" si="80"/>
        <v/>
      </c>
      <c r="I528" s="225" t="str">
        <f t="shared" si="81"/>
        <v/>
      </c>
      <c r="J528" s="230" t="str">
        <f>IFERROR(IF($E528="","",VLOOKUP($E528,'Data Mercado'!$A$7:$F$24,3,0)),"ND")</f>
      </c>
      <c r="K528" s="226" t="str">
        <f t="shared" si="82"/>
        <v/>
      </c>
      <c r="L528" s="225" t="str">
        <f t="shared" si="83"/>
        <v/>
      </c>
      <c r="M528" s="230" t="str">
        <f>IFERROR(IF($E528="","",VLOOKUP($E528,'Data Mercado'!$A$7:$F$24,4,0)),"ND")</f>
      </c>
      <c r="N528" s="226" t="str">
        <f t="shared" si="84"/>
        <v/>
      </c>
      <c r="O528" s="225" t="str">
        <f t="shared" si="85"/>
        <v/>
      </c>
      <c r="P528" s="230" t="str">
        <f>IFERROR(IF($E528="","",VLOOKUP($E528,'Data Mercado'!$A$7:$F$24,5,0)),"ND")</f>
      </c>
      <c r="Q528" s="226" t="str">
        <f t="shared" si="86"/>
        <v/>
      </c>
      <c r="R528" s="225" t="str">
        <f t="shared" si="87"/>
        <v/>
      </c>
      <c r="S528" s="230" t="str">
        <f>IFERROR(IF($E528="","",VLOOKUP($E528,'Data Mercado'!$A$7:$F$24,6,0)),"ND")</f>
      </c>
      <c r="T528" s="226" t="str">
        <f t="shared" si="88"/>
        <v/>
      </c>
      <c r="U528" s="225" t="str">
        <f t="shared" si="89"/>
        <v/>
      </c>
    </row>
    <row r="529" spans="1:21" s="227" customFormat="1" ht="19" customHeight="1">
      <c r="A529" s="231"/>
      <c r="B529" s="232"/>
      <c r="C529" s="183"/>
      <c r="D529" s="183"/>
      <c r="E529" s="183"/>
      <c r="F529" s="229"/>
      <c r="G529" s="230" t="str">
        <f>IFERROR(IF($E529="","",VLOOKUP($E529,'Data Mercado'!$A$7:$F$24,2,0)),"ND")</f>
      </c>
      <c r="H529" s="226" t="str">
        <f t="shared" si="80"/>
        <v/>
      </c>
      <c r="I529" s="225" t="str">
        <f t="shared" si="81"/>
        <v/>
      </c>
      <c r="J529" s="230" t="str">
        <f>IFERROR(IF($E529="","",VLOOKUP($E529,'Data Mercado'!$A$7:$F$24,3,0)),"ND")</f>
      </c>
      <c r="K529" s="226" t="str">
        <f t="shared" si="82"/>
        <v/>
      </c>
      <c r="L529" s="225" t="str">
        <f t="shared" si="83"/>
        <v/>
      </c>
      <c r="M529" s="230" t="str">
        <f>IFERROR(IF($E529="","",VLOOKUP($E529,'Data Mercado'!$A$7:$F$24,4,0)),"ND")</f>
      </c>
      <c r="N529" s="226" t="str">
        <f t="shared" si="84"/>
        <v/>
      </c>
      <c r="O529" s="225" t="str">
        <f t="shared" si="85"/>
        <v/>
      </c>
      <c r="P529" s="230" t="str">
        <f>IFERROR(IF($E529="","",VLOOKUP($E529,'Data Mercado'!$A$7:$F$24,5,0)),"ND")</f>
      </c>
      <c r="Q529" s="226" t="str">
        <f t="shared" si="86"/>
        <v/>
      </c>
      <c r="R529" s="225" t="str">
        <f t="shared" si="87"/>
        <v/>
      </c>
      <c r="S529" s="230" t="str">
        <f>IFERROR(IF($E529="","",VLOOKUP($E529,'Data Mercado'!$A$7:$F$24,6,0)),"ND")</f>
      </c>
      <c r="T529" s="226" t="str">
        <f t="shared" si="88"/>
        <v/>
      </c>
      <c r="U529" s="225" t="str">
        <f t="shared" si="89"/>
        <v/>
      </c>
    </row>
    <row r="530" spans="1:21" s="227" customFormat="1" ht="19" customHeight="1">
      <c r="A530" s="231"/>
      <c r="B530" s="232"/>
      <c r="C530" s="183"/>
      <c r="D530" s="183"/>
      <c r="E530" s="183"/>
      <c r="F530" s="229"/>
      <c r="G530" s="230" t="str">
        <f>IFERROR(IF($E530="","",VLOOKUP($E530,'Data Mercado'!$A$7:$F$24,2,0)),"ND")</f>
      </c>
      <c r="H530" s="226" t="str">
        <f t="shared" si="80"/>
        <v/>
      </c>
      <c r="I530" s="225" t="str">
        <f t="shared" si="81"/>
        <v/>
      </c>
      <c r="J530" s="230" t="str">
        <f>IFERROR(IF($E530="","",VLOOKUP($E530,'Data Mercado'!$A$7:$F$24,3,0)),"ND")</f>
      </c>
      <c r="K530" s="226" t="str">
        <f t="shared" si="82"/>
        <v/>
      </c>
      <c r="L530" s="225" t="str">
        <f t="shared" si="83"/>
        <v/>
      </c>
      <c r="M530" s="230" t="str">
        <f>IFERROR(IF($E530="","",VLOOKUP($E530,'Data Mercado'!$A$7:$F$24,4,0)),"ND")</f>
      </c>
      <c r="N530" s="226" t="str">
        <f t="shared" si="84"/>
        <v/>
      </c>
      <c r="O530" s="225" t="str">
        <f t="shared" si="85"/>
        <v/>
      </c>
      <c r="P530" s="230" t="str">
        <f>IFERROR(IF($E530="","",VLOOKUP($E530,'Data Mercado'!$A$7:$F$24,5,0)),"ND")</f>
      </c>
      <c r="Q530" s="226" t="str">
        <f t="shared" si="86"/>
        <v/>
      </c>
      <c r="R530" s="225" t="str">
        <f t="shared" si="87"/>
        <v/>
      </c>
      <c r="S530" s="230" t="str">
        <f>IFERROR(IF($E530="","",VLOOKUP($E530,'Data Mercado'!$A$7:$F$24,6,0)),"ND")</f>
      </c>
      <c r="T530" s="226" t="str">
        <f t="shared" si="88"/>
        <v/>
      </c>
      <c r="U530" s="225" t="str">
        <f t="shared" si="89"/>
        <v/>
      </c>
    </row>
    <row r="531" spans="1:21" s="227" customFormat="1" ht="19" customHeight="1">
      <c r="A531" s="231"/>
      <c r="B531" s="232"/>
      <c r="C531" s="183"/>
      <c r="D531" s="183"/>
      <c r="E531" s="183"/>
      <c r="F531" s="229"/>
      <c r="G531" s="230" t="str">
        <f>IFERROR(IF($E531="","",VLOOKUP($E531,'Data Mercado'!$A$7:$F$24,2,0)),"ND")</f>
      </c>
      <c r="H531" s="226" t="str">
        <f t="shared" si="80"/>
        <v/>
      </c>
      <c r="I531" s="225" t="str">
        <f t="shared" si="81"/>
        <v/>
      </c>
      <c r="J531" s="230" t="str">
        <f>IFERROR(IF($E531="","",VLOOKUP($E531,'Data Mercado'!$A$7:$F$24,3,0)),"ND")</f>
      </c>
      <c r="K531" s="226" t="str">
        <f t="shared" si="82"/>
        <v/>
      </c>
      <c r="L531" s="225" t="str">
        <f t="shared" si="83"/>
        <v/>
      </c>
      <c r="M531" s="230" t="str">
        <f>IFERROR(IF($E531="","",VLOOKUP($E531,'Data Mercado'!$A$7:$F$24,4,0)),"ND")</f>
      </c>
      <c r="N531" s="226" t="str">
        <f t="shared" si="84"/>
        <v/>
      </c>
      <c r="O531" s="225" t="str">
        <f t="shared" si="85"/>
        <v/>
      </c>
      <c r="P531" s="230" t="str">
        <f>IFERROR(IF($E531="","",VLOOKUP($E531,'Data Mercado'!$A$7:$F$24,5,0)),"ND")</f>
      </c>
      <c r="Q531" s="226" t="str">
        <f t="shared" si="86"/>
        <v/>
      </c>
      <c r="R531" s="225" t="str">
        <f t="shared" si="87"/>
        <v/>
      </c>
      <c r="S531" s="230" t="str">
        <f>IFERROR(IF($E531="","",VLOOKUP($E531,'Data Mercado'!$A$7:$F$24,6,0)),"ND")</f>
      </c>
      <c r="T531" s="226" t="str">
        <f t="shared" si="88"/>
        <v/>
      </c>
      <c r="U531" s="225" t="str">
        <f t="shared" si="89"/>
        <v/>
      </c>
    </row>
    <row r="532" spans="1:21" s="227" customFormat="1" ht="19" customHeight="1">
      <c r="A532" s="231"/>
      <c r="B532" s="232"/>
      <c r="C532" s="183"/>
      <c r="D532" s="183"/>
      <c r="E532" s="183"/>
      <c r="F532" s="229"/>
      <c r="G532" s="230" t="str">
        <f>IFERROR(IF($E532="","",VLOOKUP($E532,'Data Mercado'!$A$7:$F$24,2,0)),"ND")</f>
      </c>
      <c r="H532" s="226" t="str">
        <f t="shared" si="80"/>
        <v/>
      </c>
      <c r="I532" s="225" t="str">
        <f t="shared" si="81"/>
        <v/>
      </c>
      <c r="J532" s="230" t="str">
        <f>IFERROR(IF($E532="","",VLOOKUP($E532,'Data Mercado'!$A$7:$F$24,3,0)),"ND")</f>
      </c>
      <c r="K532" s="226" t="str">
        <f t="shared" si="82"/>
        <v/>
      </c>
      <c r="L532" s="225" t="str">
        <f t="shared" si="83"/>
        <v/>
      </c>
      <c r="M532" s="230" t="str">
        <f>IFERROR(IF($E532="","",VLOOKUP($E532,'Data Mercado'!$A$7:$F$24,4,0)),"ND")</f>
      </c>
      <c r="N532" s="226" t="str">
        <f t="shared" si="84"/>
        <v/>
      </c>
      <c r="O532" s="225" t="str">
        <f t="shared" si="85"/>
        <v/>
      </c>
      <c r="P532" s="230" t="str">
        <f>IFERROR(IF($E532="","",VLOOKUP($E532,'Data Mercado'!$A$7:$F$24,5,0)),"ND")</f>
      </c>
      <c r="Q532" s="226" t="str">
        <f t="shared" si="86"/>
        <v/>
      </c>
      <c r="R532" s="225" t="str">
        <f t="shared" si="87"/>
        <v/>
      </c>
      <c r="S532" s="230" t="str">
        <f>IFERROR(IF($E532="","",VLOOKUP($E532,'Data Mercado'!$A$7:$F$24,6,0)),"ND")</f>
      </c>
      <c r="T532" s="226" t="str">
        <f t="shared" si="88"/>
        <v/>
      </c>
      <c r="U532" s="225" t="str">
        <f t="shared" si="89"/>
        <v/>
      </c>
    </row>
    <row r="533" spans="1:21" s="227" customFormat="1" ht="19" customHeight="1">
      <c r="A533" s="231"/>
      <c r="B533" s="232"/>
      <c r="C533" s="183"/>
      <c r="D533" s="183"/>
      <c r="E533" s="183"/>
      <c r="F533" s="229"/>
      <c r="G533" s="230" t="str">
        <f>IFERROR(IF($E533="","",VLOOKUP($E533,'Data Mercado'!$A$7:$F$24,2,0)),"ND")</f>
      </c>
      <c r="H533" s="226" t="str">
        <f t="shared" si="80"/>
        <v/>
      </c>
      <c r="I533" s="225" t="str">
        <f t="shared" si="81"/>
        <v/>
      </c>
      <c r="J533" s="230" t="str">
        <f>IFERROR(IF($E533="","",VLOOKUP($E533,'Data Mercado'!$A$7:$F$24,3,0)),"ND")</f>
      </c>
      <c r="K533" s="226" t="str">
        <f t="shared" si="82"/>
        <v/>
      </c>
      <c r="L533" s="225" t="str">
        <f t="shared" si="83"/>
        <v/>
      </c>
      <c r="M533" s="230" t="str">
        <f>IFERROR(IF($E533="","",VLOOKUP($E533,'Data Mercado'!$A$7:$F$24,4,0)),"ND")</f>
      </c>
      <c r="N533" s="226" t="str">
        <f t="shared" si="84"/>
        <v/>
      </c>
      <c r="O533" s="225" t="str">
        <f t="shared" si="85"/>
        <v/>
      </c>
      <c r="P533" s="230" t="str">
        <f>IFERROR(IF($E533="","",VLOOKUP($E533,'Data Mercado'!$A$7:$F$24,5,0)),"ND")</f>
      </c>
      <c r="Q533" s="226" t="str">
        <f t="shared" si="86"/>
        <v/>
      </c>
      <c r="R533" s="225" t="str">
        <f t="shared" si="87"/>
        <v/>
      </c>
      <c r="S533" s="230" t="str">
        <f>IFERROR(IF($E533="","",VLOOKUP($E533,'Data Mercado'!$A$7:$F$24,6,0)),"ND")</f>
      </c>
      <c r="T533" s="226" t="str">
        <f t="shared" si="88"/>
        <v/>
      </c>
      <c r="U533" s="225" t="str">
        <f t="shared" si="89"/>
        <v/>
      </c>
    </row>
    <row r="534" spans="1:21" s="227" customFormat="1" ht="19" customHeight="1">
      <c r="A534" s="231"/>
      <c r="B534" s="232"/>
      <c r="C534" s="183"/>
      <c r="D534" s="183"/>
      <c r="E534" s="183"/>
      <c r="F534" s="229"/>
      <c r="G534" s="230" t="str">
        <f>IFERROR(IF($E534="","",VLOOKUP($E534,'Data Mercado'!$A$7:$F$24,2,0)),"ND")</f>
      </c>
      <c r="H534" s="226" t="str">
        <f t="shared" si="80"/>
        <v/>
      </c>
      <c r="I534" s="225" t="str">
        <f t="shared" si="81"/>
        <v/>
      </c>
      <c r="J534" s="230" t="str">
        <f>IFERROR(IF($E534="","",VLOOKUP($E534,'Data Mercado'!$A$7:$F$24,3,0)),"ND")</f>
      </c>
      <c r="K534" s="226" t="str">
        <f t="shared" si="82"/>
        <v/>
      </c>
      <c r="L534" s="225" t="str">
        <f t="shared" si="83"/>
        <v/>
      </c>
      <c r="M534" s="230" t="str">
        <f>IFERROR(IF($E534="","",VLOOKUP($E534,'Data Mercado'!$A$7:$F$24,4,0)),"ND")</f>
      </c>
      <c r="N534" s="226" t="str">
        <f t="shared" si="84"/>
        <v/>
      </c>
      <c r="O534" s="225" t="str">
        <f t="shared" si="85"/>
        <v/>
      </c>
      <c r="P534" s="230" t="str">
        <f>IFERROR(IF($E534="","",VLOOKUP($E534,'Data Mercado'!$A$7:$F$24,5,0)),"ND")</f>
      </c>
      <c r="Q534" s="226" t="str">
        <f t="shared" si="86"/>
        <v/>
      </c>
      <c r="R534" s="225" t="str">
        <f t="shared" si="87"/>
        <v/>
      </c>
      <c r="S534" s="230" t="str">
        <f>IFERROR(IF($E534="","",VLOOKUP($E534,'Data Mercado'!$A$7:$F$24,6,0)),"ND")</f>
      </c>
      <c r="T534" s="226" t="str">
        <f t="shared" si="88"/>
        <v/>
      </c>
      <c r="U534" s="225" t="str">
        <f t="shared" si="89"/>
        <v/>
      </c>
    </row>
    <row r="535" spans="1:21" s="227" customFormat="1" ht="19" customHeight="1">
      <c r="A535" s="231"/>
      <c r="B535" s="232"/>
      <c r="C535" s="183"/>
      <c r="D535" s="183"/>
      <c r="E535" s="183"/>
      <c r="F535" s="229"/>
      <c r="G535" s="230" t="str">
        <f>IFERROR(IF($E535="","",VLOOKUP($E535,'Data Mercado'!$A$7:$F$24,2,0)),"ND")</f>
      </c>
      <c r="H535" s="226" t="str">
        <f t="shared" si="80"/>
        <v/>
      </c>
      <c r="I535" s="225" t="str">
        <f t="shared" si="81"/>
        <v/>
      </c>
      <c r="J535" s="230" t="str">
        <f>IFERROR(IF($E535="","",VLOOKUP($E535,'Data Mercado'!$A$7:$F$24,3,0)),"ND")</f>
      </c>
      <c r="K535" s="226" t="str">
        <f t="shared" si="82"/>
        <v/>
      </c>
      <c r="L535" s="225" t="str">
        <f t="shared" si="83"/>
        <v/>
      </c>
      <c r="M535" s="230" t="str">
        <f>IFERROR(IF($E535="","",VLOOKUP($E535,'Data Mercado'!$A$7:$F$24,4,0)),"ND")</f>
      </c>
      <c r="N535" s="226" t="str">
        <f t="shared" si="84"/>
        <v/>
      </c>
      <c r="O535" s="225" t="str">
        <f t="shared" si="85"/>
        <v/>
      </c>
      <c r="P535" s="230" t="str">
        <f>IFERROR(IF($E535="","",VLOOKUP($E535,'Data Mercado'!$A$7:$F$24,5,0)),"ND")</f>
      </c>
      <c r="Q535" s="226" t="str">
        <f t="shared" si="86"/>
        <v/>
      </c>
      <c r="R535" s="225" t="str">
        <f t="shared" si="87"/>
        <v/>
      </c>
      <c r="S535" s="230" t="str">
        <f>IFERROR(IF($E535="","",VLOOKUP($E535,'Data Mercado'!$A$7:$F$24,6,0)),"ND")</f>
      </c>
      <c r="T535" s="226" t="str">
        <f t="shared" si="88"/>
        <v/>
      </c>
      <c r="U535" s="225" t="str">
        <f t="shared" si="89"/>
        <v/>
      </c>
    </row>
    <row r="536" spans="1:21" s="227" customFormat="1" ht="19" customHeight="1">
      <c r="A536" s="231"/>
      <c r="B536" s="232"/>
      <c r="C536" s="183"/>
      <c r="D536" s="183"/>
      <c r="E536" s="183"/>
      <c r="F536" s="229"/>
      <c r="G536" s="230" t="str">
        <f>IFERROR(IF($E536="","",VLOOKUP($E536,'Data Mercado'!$A$7:$F$24,2,0)),"ND")</f>
      </c>
      <c r="H536" s="226" t="str">
        <f t="shared" si="80"/>
        <v/>
      </c>
      <c r="I536" s="225" t="str">
        <f t="shared" si="81"/>
        <v/>
      </c>
      <c r="J536" s="230" t="str">
        <f>IFERROR(IF($E536="","",VLOOKUP($E536,'Data Mercado'!$A$7:$F$24,3,0)),"ND")</f>
      </c>
      <c r="K536" s="226" t="str">
        <f t="shared" si="82"/>
        <v/>
      </c>
      <c r="L536" s="225" t="str">
        <f t="shared" si="83"/>
        <v/>
      </c>
      <c r="M536" s="230" t="str">
        <f>IFERROR(IF($E536="","",VLOOKUP($E536,'Data Mercado'!$A$7:$F$24,4,0)),"ND")</f>
      </c>
      <c r="N536" s="226" t="str">
        <f t="shared" si="84"/>
        <v/>
      </c>
      <c r="O536" s="225" t="str">
        <f t="shared" si="85"/>
        <v/>
      </c>
      <c r="P536" s="230" t="str">
        <f>IFERROR(IF($E536="","",VLOOKUP($E536,'Data Mercado'!$A$7:$F$24,5,0)),"ND")</f>
      </c>
      <c r="Q536" s="226" t="str">
        <f t="shared" si="86"/>
        <v/>
      </c>
      <c r="R536" s="225" t="str">
        <f t="shared" si="87"/>
        <v/>
      </c>
      <c r="S536" s="230" t="str">
        <f>IFERROR(IF($E536="","",VLOOKUP($E536,'Data Mercado'!$A$7:$F$24,6,0)),"ND")</f>
      </c>
      <c r="T536" s="226" t="str">
        <f t="shared" si="88"/>
        <v/>
      </c>
      <c r="U536" s="225" t="str">
        <f t="shared" si="89"/>
        <v/>
      </c>
    </row>
    <row r="537" spans="1:21" s="227" customFormat="1" ht="19" customHeight="1">
      <c r="A537" s="231"/>
      <c r="B537" s="232"/>
      <c r="C537" s="183"/>
      <c r="D537" s="183"/>
      <c r="E537" s="183"/>
      <c r="F537" s="229"/>
      <c r="G537" s="230" t="str">
        <f>IFERROR(IF($E537="","",VLOOKUP($E537,'Data Mercado'!$A$7:$F$24,2,0)),"ND")</f>
      </c>
      <c r="H537" s="226" t="str">
        <f t="shared" si="80"/>
        <v/>
      </c>
      <c r="I537" s="225" t="str">
        <f t="shared" si="81"/>
        <v/>
      </c>
      <c r="J537" s="230" t="str">
        <f>IFERROR(IF($E537="","",VLOOKUP($E537,'Data Mercado'!$A$7:$F$24,3,0)),"ND")</f>
      </c>
      <c r="K537" s="226" t="str">
        <f t="shared" si="82"/>
        <v/>
      </c>
      <c r="L537" s="225" t="str">
        <f t="shared" si="83"/>
        <v/>
      </c>
      <c r="M537" s="230" t="str">
        <f>IFERROR(IF($E537="","",VLOOKUP($E537,'Data Mercado'!$A$7:$F$24,4,0)),"ND")</f>
      </c>
      <c r="N537" s="226" t="str">
        <f t="shared" si="84"/>
        <v/>
      </c>
      <c r="O537" s="225" t="str">
        <f t="shared" si="85"/>
        <v/>
      </c>
      <c r="P537" s="230" t="str">
        <f>IFERROR(IF($E537="","",VLOOKUP($E537,'Data Mercado'!$A$7:$F$24,5,0)),"ND")</f>
      </c>
      <c r="Q537" s="226" t="str">
        <f t="shared" si="86"/>
        <v/>
      </c>
      <c r="R537" s="225" t="str">
        <f t="shared" si="87"/>
        <v/>
      </c>
      <c r="S537" s="230" t="str">
        <f>IFERROR(IF($E537="","",VLOOKUP($E537,'Data Mercado'!$A$7:$F$24,6,0)),"ND")</f>
      </c>
      <c r="T537" s="226" t="str">
        <f t="shared" si="88"/>
        <v/>
      </c>
      <c r="U537" s="225" t="str">
        <f t="shared" si="89"/>
        <v/>
      </c>
    </row>
    <row r="538" spans="1:21" s="227" customFormat="1" ht="19" customHeight="1">
      <c r="A538" s="231"/>
      <c r="B538" s="232"/>
      <c r="C538" s="183"/>
      <c r="D538" s="183"/>
      <c r="E538" s="183"/>
      <c r="F538" s="229"/>
      <c r="G538" s="230" t="str">
        <f>IFERROR(IF($E538="","",VLOOKUP($E538,'Data Mercado'!$A$7:$F$24,2,0)),"ND")</f>
      </c>
      <c r="H538" s="226" t="str">
        <f t="shared" si="80"/>
        <v/>
      </c>
      <c r="I538" s="225" t="str">
        <f t="shared" si="81"/>
        <v/>
      </c>
      <c r="J538" s="230" t="str">
        <f>IFERROR(IF($E538="","",VLOOKUP($E538,'Data Mercado'!$A$7:$F$24,3,0)),"ND")</f>
      </c>
      <c r="K538" s="226" t="str">
        <f t="shared" si="82"/>
        <v/>
      </c>
      <c r="L538" s="225" t="str">
        <f t="shared" si="83"/>
        <v/>
      </c>
      <c r="M538" s="230" t="str">
        <f>IFERROR(IF($E538="","",VLOOKUP($E538,'Data Mercado'!$A$7:$F$24,4,0)),"ND")</f>
      </c>
      <c r="N538" s="226" t="str">
        <f t="shared" si="84"/>
        <v/>
      </c>
      <c r="O538" s="225" t="str">
        <f t="shared" si="85"/>
        <v/>
      </c>
      <c r="P538" s="230" t="str">
        <f>IFERROR(IF($E538="","",VLOOKUP($E538,'Data Mercado'!$A$7:$F$24,5,0)),"ND")</f>
      </c>
      <c r="Q538" s="226" t="str">
        <f t="shared" si="86"/>
        <v/>
      </c>
      <c r="R538" s="225" t="str">
        <f t="shared" si="87"/>
        <v/>
      </c>
      <c r="S538" s="230" t="str">
        <f>IFERROR(IF($E538="","",VLOOKUP($E538,'Data Mercado'!$A$7:$F$24,6,0)),"ND")</f>
      </c>
      <c r="T538" s="226" t="str">
        <f t="shared" si="88"/>
        <v/>
      </c>
      <c r="U538" s="225" t="str">
        <f t="shared" si="89"/>
        <v/>
      </c>
    </row>
    <row r="539" spans="1:21" s="227" customFormat="1" ht="19" customHeight="1">
      <c r="A539" s="231"/>
      <c r="B539" s="232"/>
      <c r="C539" s="183"/>
      <c r="D539" s="183"/>
      <c r="E539" s="183"/>
      <c r="F539" s="229"/>
      <c r="G539" s="230" t="str">
        <f>IFERROR(IF($E539="","",VLOOKUP($E539,'Data Mercado'!$A$7:$F$24,2,0)),"ND")</f>
      </c>
      <c r="H539" s="226" t="str">
        <f t="shared" si="80"/>
        <v/>
      </c>
      <c r="I539" s="225" t="str">
        <f t="shared" si="81"/>
        <v/>
      </c>
      <c r="J539" s="230" t="str">
        <f>IFERROR(IF($E539="","",VLOOKUP($E539,'Data Mercado'!$A$7:$F$24,3,0)),"ND")</f>
      </c>
      <c r="K539" s="226" t="str">
        <f t="shared" si="82"/>
        <v/>
      </c>
      <c r="L539" s="225" t="str">
        <f t="shared" si="83"/>
        <v/>
      </c>
      <c r="M539" s="230" t="str">
        <f>IFERROR(IF($E539="","",VLOOKUP($E539,'Data Mercado'!$A$7:$F$24,4,0)),"ND")</f>
      </c>
      <c r="N539" s="226" t="str">
        <f t="shared" si="84"/>
        <v/>
      </c>
      <c r="O539" s="225" t="str">
        <f t="shared" si="85"/>
        <v/>
      </c>
      <c r="P539" s="230" t="str">
        <f>IFERROR(IF($E539="","",VLOOKUP($E539,'Data Mercado'!$A$7:$F$24,5,0)),"ND")</f>
      </c>
      <c r="Q539" s="226" t="str">
        <f t="shared" si="86"/>
        <v/>
      </c>
      <c r="R539" s="225" t="str">
        <f t="shared" si="87"/>
        <v/>
      </c>
      <c r="S539" s="230" t="str">
        <f>IFERROR(IF($E539="","",VLOOKUP($E539,'Data Mercado'!$A$7:$F$24,6,0)),"ND")</f>
      </c>
      <c r="T539" s="226" t="str">
        <f t="shared" si="88"/>
        <v/>
      </c>
      <c r="U539" s="225" t="str">
        <f t="shared" si="89"/>
        <v/>
      </c>
    </row>
    <row r="540" spans="1:21" s="227" customFormat="1" ht="19" customHeight="1">
      <c r="A540" s="231"/>
      <c r="B540" s="232"/>
      <c r="C540" s="183"/>
      <c r="D540" s="183"/>
      <c r="E540" s="183"/>
      <c r="F540" s="229"/>
      <c r="G540" s="230" t="str">
        <f>IFERROR(IF($E540="","",VLOOKUP($E540,'Data Mercado'!$A$7:$F$24,2,0)),"ND")</f>
      </c>
      <c r="H540" s="226" t="str">
        <f t="shared" si="80"/>
        <v/>
      </c>
      <c r="I540" s="225" t="str">
        <f t="shared" si="81"/>
        <v/>
      </c>
      <c r="J540" s="230" t="str">
        <f>IFERROR(IF($E540="","",VLOOKUP($E540,'Data Mercado'!$A$7:$F$24,3,0)),"ND")</f>
      </c>
      <c r="K540" s="226" t="str">
        <f t="shared" si="82"/>
        <v/>
      </c>
      <c r="L540" s="225" t="str">
        <f t="shared" si="83"/>
        <v/>
      </c>
      <c r="M540" s="230" t="str">
        <f>IFERROR(IF($E540="","",VLOOKUP($E540,'Data Mercado'!$A$7:$F$24,4,0)),"ND")</f>
      </c>
      <c r="N540" s="226" t="str">
        <f t="shared" si="84"/>
        <v/>
      </c>
      <c r="O540" s="225" t="str">
        <f t="shared" si="85"/>
        <v/>
      </c>
      <c r="P540" s="230" t="str">
        <f>IFERROR(IF($E540="","",VLOOKUP($E540,'Data Mercado'!$A$7:$F$24,5,0)),"ND")</f>
      </c>
      <c r="Q540" s="226" t="str">
        <f t="shared" si="86"/>
        <v/>
      </c>
      <c r="R540" s="225" t="str">
        <f t="shared" si="87"/>
        <v/>
      </c>
      <c r="S540" s="230" t="str">
        <f>IFERROR(IF($E540="","",VLOOKUP($E540,'Data Mercado'!$A$7:$F$24,6,0)),"ND")</f>
      </c>
      <c r="T540" s="226" t="str">
        <f t="shared" si="88"/>
        <v/>
      </c>
      <c r="U540" s="225" t="str">
        <f t="shared" si="89"/>
        <v/>
      </c>
    </row>
    <row r="541" spans="1:21" s="227" customFormat="1" ht="19" customHeight="1">
      <c r="A541" s="231"/>
      <c r="B541" s="232"/>
      <c r="C541" s="183"/>
      <c r="D541" s="183"/>
      <c r="E541" s="183"/>
      <c r="F541" s="229"/>
      <c r="G541" s="230" t="str">
        <f>IFERROR(IF($E541="","",VLOOKUP($E541,'Data Mercado'!$A$7:$F$24,2,0)),"ND")</f>
      </c>
      <c r="H541" s="226" t="str">
        <f t="shared" si="80"/>
        <v/>
      </c>
      <c r="I541" s="225" t="str">
        <f t="shared" si="81"/>
        <v/>
      </c>
      <c r="J541" s="230" t="str">
        <f>IFERROR(IF($E541="","",VLOOKUP($E541,'Data Mercado'!$A$7:$F$24,3,0)),"ND")</f>
      </c>
      <c r="K541" s="226" t="str">
        <f t="shared" si="82"/>
        <v/>
      </c>
      <c r="L541" s="225" t="str">
        <f t="shared" si="83"/>
        <v/>
      </c>
      <c r="M541" s="230" t="str">
        <f>IFERROR(IF($E541="","",VLOOKUP($E541,'Data Mercado'!$A$7:$F$24,4,0)),"ND")</f>
      </c>
      <c r="N541" s="226" t="str">
        <f t="shared" si="84"/>
        <v/>
      </c>
      <c r="O541" s="225" t="str">
        <f t="shared" si="85"/>
        <v/>
      </c>
      <c r="P541" s="230" t="str">
        <f>IFERROR(IF($E541="","",VLOOKUP($E541,'Data Mercado'!$A$7:$F$24,5,0)),"ND")</f>
      </c>
      <c r="Q541" s="226" t="str">
        <f t="shared" si="86"/>
        <v/>
      </c>
      <c r="R541" s="225" t="str">
        <f t="shared" si="87"/>
        <v/>
      </c>
      <c r="S541" s="230" t="str">
        <f>IFERROR(IF($E541="","",VLOOKUP($E541,'Data Mercado'!$A$7:$F$24,6,0)),"ND")</f>
      </c>
      <c r="T541" s="226" t="str">
        <f t="shared" si="88"/>
        <v/>
      </c>
      <c r="U541" s="225" t="str">
        <f t="shared" si="89"/>
        <v/>
      </c>
    </row>
    <row r="542" spans="1:21" s="227" customFormat="1" ht="19" customHeight="1">
      <c r="A542" s="231"/>
      <c r="B542" s="232"/>
      <c r="C542" s="183"/>
      <c r="D542" s="183"/>
      <c r="E542" s="183"/>
      <c r="F542" s="229"/>
      <c r="G542" s="230" t="str">
        <f>IFERROR(IF($E542="","",VLOOKUP($E542,'Data Mercado'!$A$7:$F$24,2,0)),"ND")</f>
      </c>
      <c r="H542" s="226" t="str">
        <f t="shared" si="80"/>
        <v/>
      </c>
      <c r="I542" s="225" t="str">
        <f t="shared" si="81"/>
        <v/>
      </c>
      <c r="J542" s="230" t="str">
        <f>IFERROR(IF($E542="","",VLOOKUP($E542,'Data Mercado'!$A$7:$F$24,3,0)),"ND")</f>
      </c>
      <c r="K542" s="226" t="str">
        <f t="shared" si="82"/>
        <v/>
      </c>
      <c r="L542" s="225" t="str">
        <f t="shared" si="83"/>
        <v/>
      </c>
      <c r="M542" s="230" t="str">
        <f>IFERROR(IF($E542="","",VLOOKUP($E542,'Data Mercado'!$A$7:$F$24,4,0)),"ND")</f>
      </c>
      <c r="N542" s="226" t="str">
        <f t="shared" si="84"/>
        <v/>
      </c>
      <c r="O542" s="225" t="str">
        <f t="shared" si="85"/>
        <v/>
      </c>
      <c r="P542" s="230" t="str">
        <f>IFERROR(IF($E542="","",VLOOKUP($E542,'Data Mercado'!$A$7:$F$24,5,0)),"ND")</f>
      </c>
      <c r="Q542" s="226" t="str">
        <f t="shared" si="86"/>
        <v/>
      </c>
      <c r="R542" s="225" t="str">
        <f t="shared" si="87"/>
        <v/>
      </c>
      <c r="S542" s="230" t="str">
        <f>IFERROR(IF($E542="","",VLOOKUP($E542,'Data Mercado'!$A$7:$F$24,6,0)),"ND")</f>
      </c>
      <c r="T542" s="226" t="str">
        <f t="shared" si="88"/>
        <v/>
      </c>
      <c r="U542" s="225" t="str">
        <f t="shared" si="89"/>
        <v/>
      </c>
    </row>
    <row r="543" spans="1:21" s="227" customFormat="1" ht="19" customHeight="1">
      <c r="A543" s="231"/>
      <c r="B543" s="232"/>
      <c r="C543" s="183"/>
      <c r="D543" s="183"/>
      <c r="E543" s="183"/>
      <c r="F543" s="229"/>
      <c r="G543" s="230" t="str">
        <f>IFERROR(IF($E543="","",VLOOKUP($E543,'Data Mercado'!$A$7:$F$24,2,0)),"ND")</f>
      </c>
      <c r="H543" s="226" t="str">
        <f t="shared" si="80"/>
        <v/>
      </c>
      <c r="I543" s="225" t="str">
        <f t="shared" si="81"/>
        <v/>
      </c>
      <c r="J543" s="230" t="str">
        <f>IFERROR(IF($E543="","",VLOOKUP($E543,'Data Mercado'!$A$7:$F$24,3,0)),"ND")</f>
      </c>
      <c r="K543" s="226" t="str">
        <f t="shared" si="82"/>
        <v/>
      </c>
      <c r="L543" s="225" t="str">
        <f t="shared" si="83"/>
        <v/>
      </c>
      <c r="M543" s="230" t="str">
        <f>IFERROR(IF($E543="","",VLOOKUP($E543,'Data Mercado'!$A$7:$F$24,4,0)),"ND")</f>
      </c>
      <c r="N543" s="226" t="str">
        <f t="shared" si="84"/>
        <v/>
      </c>
      <c r="O543" s="225" t="str">
        <f t="shared" si="85"/>
        <v/>
      </c>
      <c r="P543" s="230" t="str">
        <f>IFERROR(IF($E543="","",VLOOKUP($E543,'Data Mercado'!$A$7:$F$24,5,0)),"ND")</f>
      </c>
      <c r="Q543" s="226" t="str">
        <f t="shared" si="86"/>
        <v/>
      </c>
      <c r="R543" s="225" t="str">
        <f t="shared" si="87"/>
        <v/>
      </c>
      <c r="S543" s="230" t="str">
        <f>IFERROR(IF($E543="","",VLOOKUP($E543,'Data Mercado'!$A$7:$F$24,6,0)),"ND")</f>
      </c>
      <c r="T543" s="226" t="str">
        <f t="shared" si="88"/>
        <v/>
      </c>
      <c r="U543" s="225" t="str">
        <f t="shared" si="89"/>
        <v/>
      </c>
    </row>
    <row r="544" spans="1:21" s="227" customFormat="1" ht="19" customHeight="1">
      <c r="A544" s="231"/>
      <c r="B544" s="232"/>
      <c r="C544" s="183"/>
      <c r="D544" s="183"/>
      <c r="E544" s="183"/>
      <c r="F544" s="229"/>
      <c r="G544" s="230" t="str">
        <f>IFERROR(IF($E544="","",VLOOKUP($E544,'Data Mercado'!$A$7:$F$24,2,0)),"ND")</f>
      </c>
      <c r="H544" s="226" t="str">
        <f t="shared" si="80"/>
        <v/>
      </c>
      <c r="I544" s="225" t="str">
        <f t="shared" si="81"/>
        <v/>
      </c>
      <c r="J544" s="230" t="str">
        <f>IFERROR(IF($E544="","",VLOOKUP($E544,'Data Mercado'!$A$7:$F$24,3,0)),"ND")</f>
      </c>
      <c r="K544" s="226" t="str">
        <f t="shared" si="82"/>
        <v/>
      </c>
      <c r="L544" s="225" t="str">
        <f t="shared" si="83"/>
        <v/>
      </c>
      <c r="M544" s="230" t="str">
        <f>IFERROR(IF($E544="","",VLOOKUP($E544,'Data Mercado'!$A$7:$F$24,4,0)),"ND")</f>
      </c>
      <c r="N544" s="226" t="str">
        <f t="shared" si="84"/>
        <v/>
      </c>
      <c r="O544" s="225" t="str">
        <f t="shared" si="85"/>
        <v/>
      </c>
      <c r="P544" s="230" t="str">
        <f>IFERROR(IF($E544="","",VLOOKUP($E544,'Data Mercado'!$A$7:$F$24,5,0)),"ND")</f>
      </c>
      <c r="Q544" s="226" t="str">
        <f t="shared" si="86"/>
        <v/>
      </c>
      <c r="R544" s="225" t="str">
        <f t="shared" si="87"/>
        <v/>
      </c>
      <c r="S544" s="230" t="str">
        <f>IFERROR(IF($E544="","",VLOOKUP($E544,'Data Mercado'!$A$7:$F$24,6,0)),"ND")</f>
      </c>
      <c r="T544" s="226" t="str">
        <f t="shared" si="88"/>
        <v/>
      </c>
      <c r="U544" s="225" t="str">
        <f t="shared" si="89"/>
        <v/>
      </c>
    </row>
    <row r="545" spans="1:21" s="227" customFormat="1" ht="19" customHeight="1">
      <c r="A545" s="231"/>
      <c r="B545" s="232"/>
      <c r="C545" s="183"/>
      <c r="D545" s="183"/>
      <c r="E545" s="183"/>
      <c r="F545" s="229"/>
      <c r="G545" s="230" t="str">
        <f>IFERROR(IF($E545="","",VLOOKUP($E545,'Data Mercado'!$A$7:$F$24,2,0)),"ND")</f>
      </c>
      <c r="H545" s="226" t="str">
        <f t="shared" si="80"/>
        <v/>
      </c>
      <c r="I545" s="225" t="str">
        <f t="shared" si="81"/>
        <v/>
      </c>
      <c r="J545" s="230" t="str">
        <f>IFERROR(IF($E545="","",VLOOKUP($E545,'Data Mercado'!$A$7:$F$24,3,0)),"ND")</f>
      </c>
      <c r="K545" s="226" t="str">
        <f t="shared" si="82"/>
        <v/>
      </c>
      <c r="L545" s="225" t="str">
        <f t="shared" si="83"/>
        <v/>
      </c>
      <c r="M545" s="230" t="str">
        <f>IFERROR(IF($E545="","",VLOOKUP($E545,'Data Mercado'!$A$7:$F$24,4,0)),"ND")</f>
      </c>
      <c r="N545" s="226" t="str">
        <f t="shared" si="84"/>
        <v/>
      </c>
      <c r="O545" s="225" t="str">
        <f t="shared" si="85"/>
        <v/>
      </c>
      <c r="P545" s="230" t="str">
        <f>IFERROR(IF($E545="","",VLOOKUP($E545,'Data Mercado'!$A$7:$F$24,5,0)),"ND")</f>
      </c>
      <c r="Q545" s="226" t="str">
        <f t="shared" si="86"/>
        <v/>
      </c>
      <c r="R545" s="225" t="str">
        <f t="shared" si="87"/>
        <v/>
      </c>
      <c r="S545" s="230" t="str">
        <f>IFERROR(IF($E545="","",VLOOKUP($E545,'Data Mercado'!$A$7:$F$24,6,0)),"ND")</f>
      </c>
      <c r="T545" s="226" t="str">
        <f t="shared" si="88"/>
        <v/>
      </c>
      <c r="U545" s="225" t="str">
        <f t="shared" si="89"/>
        <v/>
      </c>
    </row>
    <row r="546" spans="1:21" s="227" customFormat="1" ht="19" customHeight="1">
      <c r="A546" s="231"/>
      <c r="B546" s="232"/>
      <c r="C546" s="183"/>
      <c r="D546" s="183"/>
      <c r="E546" s="183"/>
      <c r="F546" s="229"/>
      <c r="G546" s="230" t="str">
        <f>IFERROR(IF($E546="","",VLOOKUP($E546,'Data Mercado'!$A$7:$F$24,2,0)),"ND")</f>
      </c>
      <c r="H546" s="226" t="str">
        <f t="shared" si="80"/>
        <v/>
      </c>
      <c r="I546" s="225" t="str">
        <f t="shared" si="81"/>
        <v/>
      </c>
      <c r="J546" s="230" t="str">
        <f>IFERROR(IF($E546="","",VLOOKUP($E546,'Data Mercado'!$A$7:$F$24,3,0)),"ND")</f>
      </c>
      <c r="K546" s="226" t="str">
        <f t="shared" si="82"/>
        <v/>
      </c>
      <c r="L546" s="225" t="str">
        <f t="shared" si="83"/>
        <v/>
      </c>
      <c r="M546" s="230" t="str">
        <f>IFERROR(IF($E546="","",VLOOKUP($E546,'Data Mercado'!$A$7:$F$24,4,0)),"ND")</f>
      </c>
      <c r="N546" s="226" t="str">
        <f t="shared" si="84"/>
        <v/>
      </c>
      <c r="O546" s="225" t="str">
        <f t="shared" si="85"/>
        <v/>
      </c>
      <c r="P546" s="230" t="str">
        <f>IFERROR(IF($E546="","",VLOOKUP($E546,'Data Mercado'!$A$7:$F$24,5,0)),"ND")</f>
      </c>
      <c r="Q546" s="226" t="str">
        <f t="shared" si="86"/>
        <v/>
      </c>
      <c r="R546" s="225" t="str">
        <f t="shared" si="87"/>
        <v/>
      </c>
      <c r="S546" s="230" t="str">
        <f>IFERROR(IF($E546="","",VLOOKUP($E546,'Data Mercado'!$A$7:$F$24,6,0)),"ND")</f>
      </c>
      <c r="T546" s="226" t="str">
        <f t="shared" si="88"/>
        <v/>
      </c>
      <c r="U546" s="225" t="str">
        <f t="shared" si="89"/>
        <v/>
      </c>
    </row>
    <row r="547" spans="1:21" s="227" customFormat="1" ht="19" customHeight="1">
      <c r="A547" s="231"/>
      <c r="B547" s="232"/>
      <c r="C547" s="183"/>
      <c r="D547" s="183"/>
      <c r="E547" s="183"/>
      <c r="F547" s="229"/>
      <c r="G547" s="230" t="str">
        <f>IFERROR(IF($E547="","",VLOOKUP($E547,'Data Mercado'!$A$7:$F$24,2,0)),"ND")</f>
      </c>
      <c r="H547" s="226" t="str">
        <f t="shared" si="80"/>
        <v/>
      </c>
      <c r="I547" s="225" t="str">
        <f t="shared" si="81"/>
        <v/>
      </c>
      <c r="J547" s="230" t="str">
        <f>IFERROR(IF($E547="","",VLOOKUP($E547,'Data Mercado'!$A$7:$F$24,3,0)),"ND")</f>
      </c>
      <c r="K547" s="226" t="str">
        <f t="shared" si="82"/>
        <v/>
      </c>
      <c r="L547" s="225" t="str">
        <f t="shared" si="83"/>
        <v/>
      </c>
      <c r="M547" s="230" t="str">
        <f>IFERROR(IF($E547="","",VLOOKUP($E547,'Data Mercado'!$A$7:$F$24,4,0)),"ND")</f>
      </c>
      <c r="N547" s="226" t="str">
        <f t="shared" si="84"/>
        <v/>
      </c>
      <c r="O547" s="225" t="str">
        <f t="shared" si="85"/>
        <v/>
      </c>
      <c r="P547" s="230" t="str">
        <f>IFERROR(IF($E547="","",VLOOKUP($E547,'Data Mercado'!$A$7:$F$24,5,0)),"ND")</f>
      </c>
      <c r="Q547" s="226" t="str">
        <f t="shared" si="86"/>
        <v/>
      </c>
      <c r="R547" s="225" t="str">
        <f t="shared" si="87"/>
        <v/>
      </c>
      <c r="S547" s="230" t="str">
        <f>IFERROR(IF($E547="","",VLOOKUP($E547,'Data Mercado'!$A$7:$F$24,6,0)),"ND")</f>
      </c>
      <c r="T547" s="226" t="str">
        <f t="shared" si="88"/>
        <v/>
      </c>
      <c r="U547" s="225" t="str">
        <f t="shared" si="89"/>
        <v/>
      </c>
    </row>
    <row r="548" spans="1:21" s="227" customFormat="1" ht="19" customHeight="1">
      <c r="A548" s="231"/>
      <c r="B548" s="232"/>
      <c r="C548" s="183"/>
      <c r="D548" s="183"/>
      <c r="E548" s="183"/>
      <c r="F548" s="229"/>
      <c r="G548" s="230" t="str">
        <f>IFERROR(IF($E548="","",VLOOKUP($E548,'Data Mercado'!$A$7:$F$24,2,0)),"ND")</f>
      </c>
      <c r="H548" s="226" t="str">
        <f t="shared" si="80"/>
        <v/>
      </c>
      <c r="I548" s="225" t="str">
        <f t="shared" si="81"/>
        <v/>
      </c>
      <c r="J548" s="230" t="str">
        <f>IFERROR(IF($E548="","",VLOOKUP($E548,'Data Mercado'!$A$7:$F$24,3,0)),"ND")</f>
      </c>
      <c r="K548" s="226" t="str">
        <f t="shared" si="82"/>
        <v/>
      </c>
      <c r="L548" s="225" t="str">
        <f t="shared" si="83"/>
        <v/>
      </c>
      <c r="M548" s="230" t="str">
        <f>IFERROR(IF($E548="","",VLOOKUP($E548,'Data Mercado'!$A$7:$F$24,4,0)),"ND")</f>
      </c>
      <c r="N548" s="226" t="str">
        <f t="shared" si="84"/>
        <v/>
      </c>
      <c r="O548" s="225" t="str">
        <f t="shared" si="85"/>
        <v/>
      </c>
      <c r="P548" s="230" t="str">
        <f>IFERROR(IF($E548="","",VLOOKUP($E548,'Data Mercado'!$A$7:$F$24,5,0)),"ND")</f>
      </c>
      <c r="Q548" s="226" t="str">
        <f t="shared" si="86"/>
        <v/>
      </c>
      <c r="R548" s="225" t="str">
        <f t="shared" si="87"/>
        <v/>
      </c>
      <c r="S548" s="230" t="str">
        <f>IFERROR(IF($E548="","",VLOOKUP($E548,'Data Mercado'!$A$7:$F$24,6,0)),"ND")</f>
      </c>
      <c r="T548" s="226" t="str">
        <f t="shared" si="88"/>
        <v/>
      </c>
      <c r="U548" s="225" t="str">
        <f t="shared" si="89"/>
        <v/>
      </c>
    </row>
    <row r="549" spans="1:21" s="227" customFormat="1" ht="19" customHeight="1">
      <c r="A549" s="231"/>
      <c r="B549" s="232"/>
      <c r="C549" s="183"/>
      <c r="D549" s="183"/>
      <c r="E549" s="183"/>
      <c r="F549" s="229"/>
      <c r="G549" s="230" t="str">
        <f>IFERROR(IF($E549="","",VLOOKUP($E549,'Data Mercado'!$A$7:$F$24,2,0)),"ND")</f>
      </c>
      <c r="H549" s="226" t="str">
        <f t="shared" si="80"/>
        <v/>
      </c>
      <c r="I549" s="225" t="str">
        <f t="shared" si="81"/>
        <v/>
      </c>
      <c r="J549" s="230" t="str">
        <f>IFERROR(IF($E549="","",VLOOKUP($E549,'Data Mercado'!$A$7:$F$24,3,0)),"ND")</f>
      </c>
      <c r="K549" s="226" t="str">
        <f t="shared" si="82"/>
        <v/>
      </c>
      <c r="L549" s="225" t="str">
        <f t="shared" si="83"/>
        <v/>
      </c>
      <c r="M549" s="230" t="str">
        <f>IFERROR(IF($E549="","",VLOOKUP($E549,'Data Mercado'!$A$7:$F$24,4,0)),"ND")</f>
      </c>
      <c r="N549" s="226" t="str">
        <f t="shared" si="84"/>
        <v/>
      </c>
      <c r="O549" s="225" t="str">
        <f t="shared" si="85"/>
        <v/>
      </c>
      <c r="P549" s="230" t="str">
        <f>IFERROR(IF($E549="","",VLOOKUP($E549,'Data Mercado'!$A$7:$F$24,5,0)),"ND")</f>
      </c>
      <c r="Q549" s="226" t="str">
        <f t="shared" si="86"/>
        <v/>
      </c>
      <c r="R549" s="225" t="str">
        <f t="shared" si="87"/>
        <v/>
      </c>
      <c r="S549" s="230" t="str">
        <f>IFERROR(IF($E549="","",VLOOKUP($E549,'Data Mercado'!$A$7:$F$24,6,0)),"ND")</f>
      </c>
      <c r="T549" s="226" t="str">
        <f t="shared" si="88"/>
        <v/>
      </c>
      <c r="U549" s="225" t="str">
        <f t="shared" si="89"/>
        <v/>
      </c>
    </row>
    <row r="550" spans="1:21" s="227" customFormat="1" ht="19" customHeight="1">
      <c r="A550" s="231"/>
      <c r="B550" s="232"/>
      <c r="C550" s="183"/>
      <c r="D550" s="183"/>
      <c r="E550" s="183"/>
      <c r="F550" s="229"/>
      <c r="G550" s="230" t="str">
        <f>IFERROR(IF($E550="","",VLOOKUP($E550,'Data Mercado'!$A$7:$F$24,2,0)),"ND")</f>
      </c>
      <c r="H550" s="226" t="str">
        <f t="shared" si="80"/>
        <v/>
      </c>
      <c r="I550" s="225" t="str">
        <f t="shared" si="81"/>
        <v/>
      </c>
      <c r="J550" s="230" t="str">
        <f>IFERROR(IF($E550="","",VLOOKUP($E550,'Data Mercado'!$A$7:$F$24,3,0)),"ND")</f>
      </c>
      <c r="K550" s="226" t="str">
        <f t="shared" si="82"/>
        <v/>
      </c>
      <c r="L550" s="225" t="str">
        <f t="shared" si="83"/>
        <v/>
      </c>
      <c r="M550" s="230" t="str">
        <f>IFERROR(IF($E550="","",VLOOKUP($E550,'Data Mercado'!$A$7:$F$24,4,0)),"ND")</f>
      </c>
      <c r="N550" s="226" t="str">
        <f t="shared" si="84"/>
        <v/>
      </c>
      <c r="O550" s="225" t="str">
        <f t="shared" si="85"/>
        <v/>
      </c>
      <c r="P550" s="230" t="str">
        <f>IFERROR(IF($E550="","",VLOOKUP($E550,'Data Mercado'!$A$7:$F$24,5,0)),"ND")</f>
      </c>
      <c r="Q550" s="226" t="str">
        <f t="shared" si="86"/>
        <v/>
      </c>
      <c r="R550" s="225" t="str">
        <f t="shared" si="87"/>
        <v/>
      </c>
      <c r="S550" s="230" t="str">
        <f>IFERROR(IF($E550="","",VLOOKUP($E550,'Data Mercado'!$A$7:$F$24,6,0)),"ND")</f>
      </c>
      <c r="T550" s="226" t="str">
        <f t="shared" si="88"/>
        <v/>
      </c>
      <c r="U550" s="225" t="str">
        <f t="shared" si="89"/>
        <v/>
      </c>
    </row>
    <row r="551" spans="1:21" s="227" customFormat="1" ht="19" customHeight="1">
      <c r="A551" s="231"/>
      <c r="B551" s="232"/>
      <c r="C551" s="183"/>
      <c r="D551" s="183"/>
      <c r="E551" s="183"/>
      <c r="F551" s="229"/>
      <c r="G551" s="230" t="str">
        <f>IFERROR(IF($E551="","",VLOOKUP($E551,'Data Mercado'!$A$7:$F$24,2,0)),"ND")</f>
      </c>
      <c r="H551" s="226" t="str">
        <f t="shared" si="80"/>
        <v/>
      </c>
      <c r="I551" s="225" t="str">
        <f t="shared" si="81"/>
        <v/>
      </c>
      <c r="J551" s="230" t="str">
        <f>IFERROR(IF($E551="","",VLOOKUP($E551,'Data Mercado'!$A$7:$F$24,3,0)),"ND")</f>
      </c>
      <c r="K551" s="226" t="str">
        <f t="shared" si="82"/>
        <v/>
      </c>
      <c r="L551" s="225" t="str">
        <f t="shared" si="83"/>
        <v/>
      </c>
      <c r="M551" s="230" t="str">
        <f>IFERROR(IF($E551="","",VLOOKUP($E551,'Data Mercado'!$A$7:$F$24,4,0)),"ND")</f>
      </c>
      <c r="N551" s="226" t="str">
        <f t="shared" si="84"/>
        <v/>
      </c>
      <c r="O551" s="225" t="str">
        <f t="shared" si="85"/>
        <v/>
      </c>
      <c r="P551" s="230" t="str">
        <f>IFERROR(IF($E551="","",VLOOKUP($E551,'Data Mercado'!$A$7:$F$24,5,0)),"ND")</f>
      </c>
      <c r="Q551" s="226" t="str">
        <f t="shared" si="86"/>
        <v/>
      </c>
      <c r="R551" s="225" t="str">
        <f t="shared" si="87"/>
        <v/>
      </c>
      <c r="S551" s="230" t="str">
        <f>IFERROR(IF($E551="","",VLOOKUP($E551,'Data Mercado'!$A$7:$F$24,6,0)),"ND")</f>
      </c>
      <c r="T551" s="226" t="str">
        <f t="shared" si="88"/>
        <v/>
      </c>
      <c r="U551" s="225" t="str">
        <f t="shared" si="89"/>
        <v/>
      </c>
    </row>
    <row r="552" spans="1:21" s="227" customFormat="1" ht="19" customHeight="1">
      <c r="A552" s="231"/>
      <c r="B552" s="232"/>
      <c r="C552" s="183"/>
      <c r="D552" s="183"/>
      <c r="E552" s="183"/>
      <c r="F552" s="229"/>
      <c r="G552" s="230" t="str">
        <f>IFERROR(IF($E552="","",VLOOKUP($E552,'Data Mercado'!$A$7:$F$24,2,0)),"ND")</f>
      </c>
      <c r="H552" s="226" t="str">
        <f t="shared" si="80"/>
        <v/>
      </c>
      <c r="I552" s="225" t="str">
        <f t="shared" si="81"/>
        <v/>
      </c>
      <c r="J552" s="230" t="str">
        <f>IFERROR(IF($E552="","",VLOOKUP($E552,'Data Mercado'!$A$7:$F$24,3,0)),"ND")</f>
      </c>
      <c r="K552" s="226" t="str">
        <f t="shared" si="82"/>
        <v/>
      </c>
      <c r="L552" s="225" t="str">
        <f t="shared" si="83"/>
        <v/>
      </c>
      <c r="M552" s="230" t="str">
        <f>IFERROR(IF($E552="","",VLOOKUP($E552,'Data Mercado'!$A$7:$F$24,4,0)),"ND")</f>
      </c>
      <c r="N552" s="226" t="str">
        <f t="shared" si="84"/>
        <v/>
      </c>
      <c r="O552" s="225" t="str">
        <f t="shared" si="85"/>
        <v/>
      </c>
      <c r="P552" s="230" t="str">
        <f>IFERROR(IF($E552="","",VLOOKUP($E552,'Data Mercado'!$A$7:$F$24,5,0)),"ND")</f>
      </c>
      <c r="Q552" s="226" t="str">
        <f t="shared" si="86"/>
        <v/>
      </c>
      <c r="R552" s="225" t="str">
        <f t="shared" si="87"/>
        <v/>
      </c>
      <c r="S552" s="230" t="str">
        <f>IFERROR(IF($E552="","",VLOOKUP($E552,'Data Mercado'!$A$7:$F$24,6,0)),"ND")</f>
      </c>
      <c r="T552" s="226" t="str">
        <f t="shared" si="88"/>
        <v/>
      </c>
      <c r="U552" s="225" t="str">
        <f t="shared" si="89"/>
        <v/>
      </c>
    </row>
    <row r="553" spans="1:21" s="227" customFormat="1" ht="19" customHeight="1">
      <c r="A553" s="231"/>
      <c r="B553" s="232"/>
      <c r="C553" s="183"/>
      <c r="D553" s="183"/>
      <c r="E553" s="183"/>
      <c r="F553" s="229"/>
      <c r="G553" s="230" t="str">
        <f>IFERROR(IF($E553="","",VLOOKUP($E553,'Data Mercado'!$A$7:$F$24,2,0)),"ND")</f>
      </c>
      <c r="H553" s="226" t="str">
        <f t="shared" si="80"/>
        <v/>
      </c>
      <c r="I553" s="225" t="str">
        <f t="shared" si="81"/>
        <v/>
      </c>
      <c r="J553" s="230" t="str">
        <f>IFERROR(IF($E553="","",VLOOKUP($E553,'Data Mercado'!$A$7:$F$24,3,0)),"ND")</f>
      </c>
      <c r="K553" s="226" t="str">
        <f t="shared" si="82"/>
        <v/>
      </c>
      <c r="L553" s="225" t="str">
        <f t="shared" si="83"/>
        <v/>
      </c>
      <c r="M553" s="230" t="str">
        <f>IFERROR(IF($E553="","",VLOOKUP($E553,'Data Mercado'!$A$7:$F$24,4,0)),"ND")</f>
      </c>
      <c r="N553" s="226" t="str">
        <f t="shared" si="84"/>
        <v/>
      </c>
      <c r="O553" s="225" t="str">
        <f t="shared" si="85"/>
        <v/>
      </c>
      <c r="P553" s="230" t="str">
        <f>IFERROR(IF($E553="","",VLOOKUP($E553,'Data Mercado'!$A$7:$F$24,5,0)),"ND")</f>
      </c>
      <c r="Q553" s="226" t="str">
        <f t="shared" si="86"/>
        <v/>
      </c>
      <c r="R553" s="225" t="str">
        <f t="shared" si="87"/>
        <v/>
      </c>
      <c r="S553" s="230" t="str">
        <f>IFERROR(IF($E553="","",VLOOKUP($E553,'Data Mercado'!$A$7:$F$24,6,0)),"ND")</f>
      </c>
      <c r="T553" s="226" t="str">
        <f t="shared" si="88"/>
        <v/>
      </c>
      <c r="U553" s="225" t="str">
        <f t="shared" si="89"/>
        <v/>
      </c>
    </row>
    <row r="554" spans="1:21" s="227" customFormat="1" ht="19" customHeight="1">
      <c r="A554" s="231"/>
      <c r="B554" s="232"/>
      <c r="C554" s="183"/>
      <c r="D554" s="183"/>
      <c r="E554" s="183"/>
      <c r="F554" s="229"/>
      <c r="G554" s="230" t="str">
        <f>IFERROR(IF($E554="","",VLOOKUP($E554,'Data Mercado'!$A$7:$F$24,2,0)),"ND")</f>
      </c>
      <c r="H554" s="226" t="str">
        <f t="shared" si="80"/>
        <v/>
      </c>
      <c r="I554" s="225" t="str">
        <f t="shared" si="81"/>
        <v/>
      </c>
      <c r="J554" s="230" t="str">
        <f>IFERROR(IF($E554="","",VLOOKUP($E554,'Data Mercado'!$A$7:$F$24,3,0)),"ND")</f>
      </c>
      <c r="K554" s="226" t="str">
        <f t="shared" si="82"/>
        <v/>
      </c>
      <c r="L554" s="225" t="str">
        <f t="shared" si="83"/>
        <v/>
      </c>
      <c r="M554" s="230" t="str">
        <f>IFERROR(IF($E554="","",VLOOKUP($E554,'Data Mercado'!$A$7:$F$24,4,0)),"ND")</f>
      </c>
      <c r="N554" s="226" t="str">
        <f t="shared" si="84"/>
        <v/>
      </c>
      <c r="O554" s="225" t="str">
        <f t="shared" si="85"/>
        <v/>
      </c>
      <c r="P554" s="230" t="str">
        <f>IFERROR(IF($E554="","",VLOOKUP($E554,'Data Mercado'!$A$7:$F$24,5,0)),"ND")</f>
      </c>
      <c r="Q554" s="226" t="str">
        <f t="shared" si="86"/>
        <v/>
      </c>
      <c r="R554" s="225" t="str">
        <f t="shared" si="87"/>
        <v/>
      </c>
      <c r="S554" s="230" t="str">
        <f>IFERROR(IF($E554="","",VLOOKUP($E554,'Data Mercado'!$A$7:$F$24,6,0)),"ND")</f>
      </c>
      <c r="T554" s="226" t="str">
        <f t="shared" si="88"/>
        <v/>
      </c>
      <c r="U554" s="225" t="str">
        <f t="shared" si="89"/>
        <v/>
      </c>
    </row>
    <row r="555" spans="1:21" s="227" customFormat="1" ht="19" customHeight="1">
      <c r="A555" s="231"/>
      <c r="B555" s="232"/>
      <c r="C555" s="183"/>
      <c r="D555" s="183"/>
      <c r="E555" s="183"/>
      <c r="F555" s="229"/>
      <c r="G555" s="230" t="str">
        <f>IFERROR(IF($E555="","",VLOOKUP($E555,'Data Mercado'!$A$7:$F$24,2,0)),"ND")</f>
      </c>
      <c r="H555" s="226" t="str">
        <f t="shared" si="80"/>
        <v/>
      </c>
      <c r="I555" s="225" t="str">
        <f t="shared" si="81"/>
        <v/>
      </c>
      <c r="J555" s="230" t="str">
        <f>IFERROR(IF($E555="","",VLOOKUP($E555,'Data Mercado'!$A$7:$F$24,3,0)),"ND")</f>
      </c>
      <c r="K555" s="226" t="str">
        <f t="shared" si="82"/>
        <v/>
      </c>
      <c r="L555" s="225" t="str">
        <f t="shared" si="83"/>
        <v/>
      </c>
      <c r="M555" s="230" t="str">
        <f>IFERROR(IF($E555="","",VLOOKUP($E555,'Data Mercado'!$A$7:$F$24,4,0)),"ND")</f>
      </c>
      <c r="N555" s="226" t="str">
        <f t="shared" si="84"/>
        <v/>
      </c>
      <c r="O555" s="225" t="str">
        <f t="shared" si="85"/>
        <v/>
      </c>
      <c r="P555" s="230" t="str">
        <f>IFERROR(IF($E555="","",VLOOKUP($E555,'Data Mercado'!$A$7:$F$24,5,0)),"ND")</f>
      </c>
      <c r="Q555" s="226" t="str">
        <f t="shared" si="86"/>
        <v/>
      </c>
      <c r="R555" s="225" t="str">
        <f t="shared" si="87"/>
        <v/>
      </c>
      <c r="S555" s="230" t="str">
        <f>IFERROR(IF($E555="","",VLOOKUP($E555,'Data Mercado'!$A$7:$F$24,6,0)),"ND")</f>
      </c>
      <c r="T555" s="226" t="str">
        <f t="shared" si="88"/>
        <v/>
      </c>
      <c r="U555" s="225" t="str">
        <f t="shared" si="89"/>
        <v/>
      </c>
    </row>
    <row r="556" spans="1:21" s="227" customFormat="1" ht="19" customHeight="1">
      <c r="A556" s="231"/>
      <c r="B556" s="232"/>
      <c r="C556" s="183"/>
      <c r="D556" s="183"/>
      <c r="E556" s="183"/>
      <c r="F556" s="229"/>
      <c r="G556" s="230" t="str">
        <f>IFERROR(IF($E556="","",VLOOKUP($E556,'Data Mercado'!$A$7:$F$24,2,0)),"ND")</f>
      </c>
      <c r="H556" s="226" t="str">
        <f t="shared" si="80"/>
        <v/>
      </c>
      <c r="I556" s="225" t="str">
        <f t="shared" si="81"/>
        <v/>
      </c>
      <c r="J556" s="230" t="str">
        <f>IFERROR(IF($E556="","",VLOOKUP($E556,'Data Mercado'!$A$7:$F$24,3,0)),"ND")</f>
      </c>
      <c r="K556" s="226" t="str">
        <f t="shared" si="82"/>
        <v/>
      </c>
      <c r="L556" s="225" t="str">
        <f t="shared" si="83"/>
        <v/>
      </c>
      <c r="M556" s="230" t="str">
        <f>IFERROR(IF($E556="","",VLOOKUP($E556,'Data Mercado'!$A$7:$F$24,4,0)),"ND")</f>
      </c>
      <c r="N556" s="226" t="str">
        <f t="shared" si="84"/>
        <v/>
      </c>
      <c r="O556" s="225" t="str">
        <f t="shared" si="85"/>
        <v/>
      </c>
      <c r="P556" s="230" t="str">
        <f>IFERROR(IF($E556="","",VLOOKUP($E556,'Data Mercado'!$A$7:$F$24,5,0)),"ND")</f>
      </c>
      <c r="Q556" s="226" t="str">
        <f t="shared" si="86"/>
        <v/>
      </c>
      <c r="R556" s="225" t="str">
        <f t="shared" si="87"/>
        <v/>
      </c>
      <c r="S556" s="230" t="str">
        <f>IFERROR(IF($E556="","",VLOOKUP($E556,'Data Mercado'!$A$7:$F$24,6,0)),"ND")</f>
      </c>
      <c r="T556" s="226" t="str">
        <f t="shared" si="88"/>
        <v/>
      </c>
      <c r="U556" s="225" t="str">
        <f t="shared" si="89"/>
        <v/>
      </c>
    </row>
    <row r="557" spans="1:21" s="227" customFormat="1" ht="19" customHeight="1">
      <c r="A557" s="231"/>
      <c r="B557" s="232"/>
      <c r="C557" s="183"/>
      <c r="D557" s="183"/>
      <c r="E557" s="183"/>
      <c r="F557" s="229"/>
      <c r="G557" s="230" t="str">
        <f>IFERROR(IF($E557="","",VLOOKUP($E557,'Data Mercado'!$A$7:$F$24,2,0)),"ND")</f>
      </c>
      <c r="H557" s="226" t="str">
        <f t="shared" si="80"/>
        <v/>
      </c>
      <c r="I557" s="225" t="str">
        <f t="shared" si="81"/>
        <v/>
      </c>
      <c r="J557" s="230" t="str">
        <f>IFERROR(IF($E557="","",VLOOKUP($E557,'Data Mercado'!$A$7:$F$24,3,0)),"ND")</f>
      </c>
      <c r="K557" s="226" t="str">
        <f t="shared" si="82"/>
        <v/>
      </c>
      <c r="L557" s="225" t="str">
        <f t="shared" si="83"/>
        <v/>
      </c>
      <c r="M557" s="230" t="str">
        <f>IFERROR(IF($E557="","",VLOOKUP($E557,'Data Mercado'!$A$7:$F$24,4,0)),"ND")</f>
      </c>
      <c r="N557" s="226" t="str">
        <f t="shared" si="84"/>
        <v/>
      </c>
      <c r="O557" s="225" t="str">
        <f t="shared" si="85"/>
        <v/>
      </c>
      <c r="P557" s="230" t="str">
        <f>IFERROR(IF($E557="","",VLOOKUP($E557,'Data Mercado'!$A$7:$F$24,5,0)),"ND")</f>
      </c>
      <c r="Q557" s="226" t="str">
        <f t="shared" si="86"/>
        <v/>
      </c>
      <c r="R557" s="225" t="str">
        <f t="shared" si="87"/>
        <v/>
      </c>
      <c r="S557" s="230" t="str">
        <f>IFERROR(IF($E557="","",VLOOKUP($E557,'Data Mercado'!$A$7:$F$24,6,0)),"ND")</f>
      </c>
      <c r="T557" s="226" t="str">
        <f t="shared" si="88"/>
        <v/>
      </c>
      <c r="U557" s="225" t="str">
        <f t="shared" si="89"/>
        <v/>
      </c>
    </row>
    <row r="558" spans="1:21" s="227" customFormat="1" ht="19" customHeight="1">
      <c r="A558" s="231"/>
      <c r="B558" s="232"/>
      <c r="C558" s="183"/>
      <c r="D558" s="183"/>
      <c r="E558" s="183"/>
      <c r="F558" s="229"/>
      <c r="G558" s="230" t="str">
        <f>IFERROR(IF($E558="","",VLOOKUP($E558,'Data Mercado'!$A$7:$F$24,2,0)),"ND")</f>
      </c>
      <c r="H558" s="226" t="str">
        <f t="shared" si="80"/>
        <v/>
      </c>
      <c r="I558" s="225" t="str">
        <f t="shared" si="81"/>
        <v/>
      </c>
      <c r="J558" s="230" t="str">
        <f>IFERROR(IF($E558="","",VLOOKUP($E558,'Data Mercado'!$A$7:$F$24,3,0)),"ND")</f>
      </c>
      <c r="K558" s="226" t="str">
        <f t="shared" si="82"/>
        <v/>
      </c>
      <c r="L558" s="225" t="str">
        <f t="shared" si="83"/>
        <v/>
      </c>
      <c r="M558" s="230" t="str">
        <f>IFERROR(IF($E558="","",VLOOKUP($E558,'Data Mercado'!$A$7:$F$24,4,0)),"ND")</f>
      </c>
      <c r="N558" s="226" t="str">
        <f t="shared" si="84"/>
        <v/>
      </c>
      <c r="O558" s="225" t="str">
        <f t="shared" si="85"/>
        <v/>
      </c>
      <c r="P558" s="230" t="str">
        <f>IFERROR(IF($E558="","",VLOOKUP($E558,'Data Mercado'!$A$7:$F$24,5,0)),"ND")</f>
      </c>
      <c r="Q558" s="226" t="str">
        <f t="shared" si="86"/>
        <v/>
      </c>
      <c r="R558" s="225" t="str">
        <f t="shared" si="87"/>
        <v/>
      </c>
      <c r="S558" s="230" t="str">
        <f>IFERROR(IF($E558="","",VLOOKUP($E558,'Data Mercado'!$A$7:$F$24,6,0)),"ND")</f>
      </c>
      <c r="T558" s="226" t="str">
        <f t="shared" si="88"/>
        <v/>
      </c>
      <c r="U558" s="225" t="str">
        <f t="shared" si="89"/>
        <v/>
      </c>
    </row>
    <row r="559" spans="1:21" s="227" customFormat="1" ht="19" customHeight="1">
      <c r="A559" s="231"/>
      <c r="B559" s="232"/>
      <c r="C559" s="183"/>
      <c r="D559" s="183"/>
      <c r="E559" s="183"/>
      <c r="F559" s="229"/>
      <c r="G559" s="230" t="str">
        <f>IFERROR(IF($E559="","",VLOOKUP($E559,'Data Mercado'!$A$7:$F$24,2,0)),"ND")</f>
      </c>
      <c r="H559" s="226" t="str">
        <f t="shared" si="80"/>
        <v/>
      </c>
      <c r="I559" s="225" t="str">
        <f t="shared" si="81"/>
        <v/>
      </c>
      <c r="J559" s="230" t="str">
        <f>IFERROR(IF($E559="","",VLOOKUP($E559,'Data Mercado'!$A$7:$F$24,3,0)),"ND")</f>
      </c>
      <c r="K559" s="226" t="str">
        <f t="shared" si="82"/>
        <v/>
      </c>
      <c r="L559" s="225" t="str">
        <f t="shared" si="83"/>
        <v/>
      </c>
      <c r="M559" s="230" t="str">
        <f>IFERROR(IF($E559="","",VLOOKUP($E559,'Data Mercado'!$A$7:$F$24,4,0)),"ND")</f>
      </c>
      <c r="N559" s="226" t="str">
        <f t="shared" si="84"/>
        <v/>
      </c>
      <c r="O559" s="225" t="str">
        <f t="shared" si="85"/>
        <v/>
      </c>
      <c r="P559" s="230" t="str">
        <f>IFERROR(IF($E559="","",VLOOKUP($E559,'Data Mercado'!$A$7:$F$24,5,0)),"ND")</f>
      </c>
      <c r="Q559" s="226" t="str">
        <f t="shared" si="86"/>
        <v/>
      </c>
      <c r="R559" s="225" t="str">
        <f t="shared" si="87"/>
        <v/>
      </c>
      <c r="S559" s="230" t="str">
        <f>IFERROR(IF($E559="","",VLOOKUP($E559,'Data Mercado'!$A$7:$F$24,6,0)),"ND")</f>
      </c>
      <c r="T559" s="226" t="str">
        <f t="shared" si="88"/>
        <v/>
      </c>
      <c r="U559" s="225" t="str">
        <f t="shared" si="89"/>
        <v/>
      </c>
    </row>
    <row r="560" spans="1:21" s="227" customFormat="1" ht="19" customHeight="1">
      <c r="A560" s="231"/>
      <c r="B560" s="232"/>
      <c r="C560" s="183"/>
      <c r="D560" s="183"/>
      <c r="E560" s="183"/>
      <c r="F560" s="229"/>
      <c r="G560" s="230" t="str">
        <f>IFERROR(IF($E560="","",VLOOKUP($E560,'Data Mercado'!$A$7:$F$24,2,0)),"ND")</f>
      </c>
      <c r="H560" s="226" t="str">
        <f t="shared" si="80"/>
        <v/>
      </c>
      <c r="I560" s="225" t="str">
        <f t="shared" si="81"/>
        <v/>
      </c>
      <c r="J560" s="230" t="str">
        <f>IFERROR(IF($E560="","",VLOOKUP($E560,'Data Mercado'!$A$7:$F$24,3,0)),"ND")</f>
      </c>
      <c r="K560" s="226" t="str">
        <f t="shared" si="82"/>
        <v/>
      </c>
      <c r="L560" s="225" t="str">
        <f t="shared" si="83"/>
        <v/>
      </c>
      <c r="M560" s="230" t="str">
        <f>IFERROR(IF($E560="","",VLOOKUP($E560,'Data Mercado'!$A$7:$F$24,4,0)),"ND")</f>
      </c>
      <c r="N560" s="226" t="str">
        <f t="shared" si="84"/>
        <v/>
      </c>
      <c r="O560" s="225" t="str">
        <f t="shared" si="85"/>
        <v/>
      </c>
      <c r="P560" s="230" t="str">
        <f>IFERROR(IF($E560="","",VLOOKUP($E560,'Data Mercado'!$A$7:$F$24,5,0)),"ND")</f>
      </c>
      <c r="Q560" s="226" t="str">
        <f t="shared" si="86"/>
        <v/>
      </c>
      <c r="R560" s="225" t="str">
        <f t="shared" si="87"/>
        <v/>
      </c>
      <c r="S560" s="230" t="str">
        <f>IFERROR(IF($E560="","",VLOOKUP($E560,'Data Mercado'!$A$7:$F$24,6,0)),"ND")</f>
      </c>
      <c r="T560" s="226" t="str">
        <f t="shared" si="88"/>
        <v/>
      </c>
      <c r="U560" s="225" t="str">
        <f t="shared" si="89"/>
        <v/>
      </c>
    </row>
    <row r="561" spans="1:21" s="227" customFormat="1" ht="19" customHeight="1">
      <c r="A561" s="231"/>
      <c r="B561" s="232"/>
      <c r="C561" s="183"/>
      <c r="D561" s="183"/>
      <c r="E561" s="183"/>
      <c r="F561" s="229"/>
      <c r="G561" s="230" t="str">
        <f>IFERROR(IF($E561="","",VLOOKUP($E561,'Data Mercado'!$A$7:$F$24,2,0)),"ND")</f>
      </c>
      <c r="H561" s="226" t="str">
        <f t="shared" si="80"/>
        <v/>
      </c>
      <c r="I561" s="225" t="str">
        <f t="shared" si="81"/>
        <v/>
      </c>
      <c r="J561" s="230" t="str">
        <f>IFERROR(IF($E561="","",VLOOKUP($E561,'Data Mercado'!$A$7:$F$24,3,0)),"ND")</f>
      </c>
      <c r="K561" s="226" t="str">
        <f t="shared" si="82"/>
        <v/>
      </c>
      <c r="L561" s="225" t="str">
        <f t="shared" si="83"/>
        <v/>
      </c>
      <c r="M561" s="230" t="str">
        <f>IFERROR(IF($E561="","",VLOOKUP($E561,'Data Mercado'!$A$7:$F$24,4,0)),"ND")</f>
      </c>
      <c r="N561" s="226" t="str">
        <f t="shared" si="84"/>
        <v/>
      </c>
      <c r="O561" s="225" t="str">
        <f t="shared" si="85"/>
        <v/>
      </c>
      <c r="P561" s="230" t="str">
        <f>IFERROR(IF($E561="","",VLOOKUP($E561,'Data Mercado'!$A$7:$F$24,5,0)),"ND")</f>
      </c>
      <c r="Q561" s="226" t="str">
        <f t="shared" si="86"/>
        <v/>
      </c>
      <c r="R561" s="225" t="str">
        <f t="shared" si="87"/>
        <v/>
      </c>
      <c r="S561" s="230" t="str">
        <f>IFERROR(IF($E561="","",VLOOKUP($E561,'Data Mercado'!$A$7:$F$24,6,0)),"ND")</f>
      </c>
      <c r="T561" s="226" t="str">
        <f t="shared" si="88"/>
        <v/>
      </c>
      <c r="U561" s="225" t="str">
        <f t="shared" si="89"/>
        <v/>
      </c>
    </row>
    <row r="562" spans="1:21" s="227" customFormat="1" ht="19" customHeight="1">
      <c r="A562" s="231"/>
      <c r="B562" s="232"/>
      <c r="C562" s="183"/>
      <c r="D562" s="183"/>
      <c r="E562" s="183"/>
      <c r="F562" s="229"/>
      <c r="G562" s="230" t="str">
        <f>IFERROR(IF($E562="","",VLOOKUP($E562,'Data Mercado'!$A$7:$F$24,2,0)),"ND")</f>
      </c>
      <c r="H562" s="226" t="str">
        <f t="shared" si="80"/>
        <v/>
      </c>
      <c r="I562" s="225" t="str">
        <f t="shared" si="81"/>
        <v/>
      </c>
      <c r="J562" s="230" t="str">
        <f>IFERROR(IF($E562="","",VLOOKUP($E562,'Data Mercado'!$A$7:$F$24,3,0)),"ND")</f>
      </c>
      <c r="K562" s="226" t="str">
        <f t="shared" si="82"/>
        <v/>
      </c>
      <c r="L562" s="225" t="str">
        <f t="shared" si="83"/>
        <v/>
      </c>
      <c r="M562" s="230" t="str">
        <f>IFERROR(IF($E562="","",VLOOKUP($E562,'Data Mercado'!$A$7:$F$24,4,0)),"ND")</f>
      </c>
      <c r="N562" s="226" t="str">
        <f t="shared" si="84"/>
        <v/>
      </c>
      <c r="O562" s="225" t="str">
        <f t="shared" si="85"/>
        <v/>
      </c>
      <c r="P562" s="230" t="str">
        <f>IFERROR(IF($E562="","",VLOOKUP($E562,'Data Mercado'!$A$7:$F$24,5,0)),"ND")</f>
      </c>
      <c r="Q562" s="226" t="str">
        <f t="shared" si="86"/>
        <v/>
      </c>
      <c r="R562" s="225" t="str">
        <f t="shared" si="87"/>
        <v/>
      </c>
      <c r="S562" s="230" t="str">
        <f>IFERROR(IF($E562="","",VLOOKUP($E562,'Data Mercado'!$A$7:$F$24,6,0)),"ND")</f>
      </c>
      <c r="T562" s="226" t="str">
        <f t="shared" si="88"/>
        <v/>
      </c>
      <c r="U562" s="225" t="str">
        <f t="shared" si="89"/>
        <v/>
      </c>
    </row>
    <row r="563" spans="1:21" s="227" customFormat="1" ht="19" customHeight="1">
      <c r="A563" s="231"/>
      <c r="B563" s="232"/>
      <c r="C563" s="183"/>
      <c r="D563" s="183"/>
      <c r="E563" s="183"/>
      <c r="F563" s="229"/>
      <c r="G563" s="230" t="str">
        <f>IFERROR(IF($E563="","",VLOOKUP($E563,'Data Mercado'!$A$7:$F$24,2,0)),"ND")</f>
      </c>
      <c r="H563" s="226" t="str">
        <f t="shared" si="80"/>
        <v/>
      </c>
      <c r="I563" s="225" t="str">
        <f t="shared" si="81"/>
        <v/>
      </c>
      <c r="J563" s="230" t="str">
        <f>IFERROR(IF($E563="","",VLOOKUP($E563,'Data Mercado'!$A$7:$F$24,3,0)),"ND")</f>
      </c>
      <c r="K563" s="226" t="str">
        <f t="shared" si="82"/>
        <v/>
      </c>
      <c r="L563" s="225" t="str">
        <f t="shared" si="83"/>
        <v/>
      </c>
      <c r="M563" s="230" t="str">
        <f>IFERROR(IF($E563="","",VLOOKUP($E563,'Data Mercado'!$A$7:$F$24,4,0)),"ND")</f>
      </c>
      <c r="N563" s="226" t="str">
        <f t="shared" si="84"/>
        <v/>
      </c>
      <c r="O563" s="225" t="str">
        <f t="shared" si="85"/>
        <v/>
      </c>
      <c r="P563" s="230" t="str">
        <f>IFERROR(IF($E563="","",VLOOKUP($E563,'Data Mercado'!$A$7:$F$24,5,0)),"ND")</f>
      </c>
      <c r="Q563" s="226" t="str">
        <f t="shared" si="86"/>
        <v/>
      </c>
      <c r="R563" s="225" t="str">
        <f t="shared" si="87"/>
        <v/>
      </c>
      <c r="S563" s="230" t="str">
        <f>IFERROR(IF($E563="","",VLOOKUP($E563,'Data Mercado'!$A$7:$F$24,6,0)),"ND")</f>
      </c>
      <c r="T563" s="226" t="str">
        <f t="shared" si="88"/>
        <v/>
      </c>
      <c r="U563" s="225" t="str">
        <f t="shared" si="89"/>
        <v/>
      </c>
    </row>
    <row r="564" spans="1:21" s="227" customFormat="1" ht="19" customHeight="1">
      <c r="A564" s="231"/>
      <c r="B564" s="232"/>
      <c r="C564" s="183"/>
      <c r="D564" s="183"/>
      <c r="E564" s="183"/>
      <c r="F564" s="229"/>
      <c r="G564" s="230" t="str">
        <f>IFERROR(IF($E564="","",VLOOKUP($E564,'Data Mercado'!$A$7:$F$24,2,0)),"ND")</f>
      </c>
      <c r="H564" s="226" t="str">
        <f t="shared" si="80"/>
        <v/>
      </c>
      <c r="I564" s="225" t="str">
        <f t="shared" si="81"/>
        <v/>
      </c>
      <c r="J564" s="230" t="str">
        <f>IFERROR(IF($E564="","",VLOOKUP($E564,'Data Mercado'!$A$7:$F$24,3,0)),"ND")</f>
      </c>
      <c r="K564" s="226" t="str">
        <f t="shared" si="82"/>
        <v/>
      </c>
      <c r="L564" s="225" t="str">
        <f t="shared" si="83"/>
        <v/>
      </c>
      <c r="M564" s="230" t="str">
        <f>IFERROR(IF($E564="","",VLOOKUP($E564,'Data Mercado'!$A$7:$F$24,4,0)),"ND")</f>
      </c>
      <c r="N564" s="226" t="str">
        <f t="shared" si="84"/>
        <v/>
      </c>
      <c r="O564" s="225" t="str">
        <f t="shared" si="85"/>
        <v/>
      </c>
      <c r="P564" s="230" t="str">
        <f>IFERROR(IF($E564="","",VLOOKUP($E564,'Data Mercado'!$A$7:$F$24,5,0)),"ND")</f>
      </c>
      <c r="Q564" s="226" t="str">
        <f t="shared" si="86"/>
        <v/>
      </c>
      <c r="R564" s="225" t="str">
        <f t="shared" si="87"/>
        <v/>
      </c>
      <c r="S564" s="230" t="str">
        <f>IFERROR(IF($E564="","",VLOOKUP($E564,'Data Mercado'!$A$7:$F$24,6,0)),"ND")</f>
      </c>
      <c r="T564" s="226" t="str">
        <f t="shared" si="88"/>
        <v/>
      </c>
      <c r="U564" s="225" t="str">
        <f t="shared" si="89"/>
        <v/>
      </c>
    </row>
    <row r="565" spans="1:21" s="227" customFormat="1" ht="19" customHeight="1">
      <c r="A565" s="231"/>
      <c r="B565" s="232"/>
      <c r="C565" s="183"/>
      <c r="D565" s="183"/>
      <c r="E565" s="183"/>
      <c r="F565" s="229"/>
      <c r="G565" s="230" t="str">
        <f>IFERROR(IF($E565="","",VLOOKUP($E565,'Data Mercado'!$A$7:$F$24,2,0)),"ND")</f>
      </c>
      <c r="H565" s="226" t="str">
        <f t="shared" si="80"/>
        <v/>
      </c>
      <c r="I565" s="225" t="str">
        <f t="shared" si="81"/>
        <v/>
      </c>
      <c r="J565" s="230" t="str">
        <f>IFERROR(IF($E565="","",VLOOKUP($E565,'Data Mercado'!$A$7:$F$24,3,0)),"ND")</f>
      </c>
      <c r="K565" s="226" t="str">
        <f t="shared" si="82"/>
        <v/>
      </c>
      <c r="L565" s="225" t="str">
        <f t="shared" si="83"/>
        <v/>
      </c>
      <c r="M565" s="230" t="str">
        <f>IFERROR(IF($E565="","",VLOOKUP($E565,'Data Mercado'!$A$7:$F$24,4,0)),"ND")</f>
      </c>
      <c r="N565" s="226" t="str">
        <f t="shared" si="84"/>
        <v/>
      </c>
      <c r="O565" s="225" t="str">
        <f t="shared" si="85"/>
        <v/>
      </c>
      <c r="P565" s="230" t="str">
        <f>IFERROR(IF($E565="","",VLOOKUP($E565,'Data Mercado'!$A$7:$F$24,5,0)),"ND")</f>
      </c>
      <c r="Q565" s="226" t="str">
        <f t="shared" si="86"/>
        <v/>
      </c>
      <c r="R565" s="225" t="str">
        <f t="shared" si="87"/>
        <v/>
      </c>
      <c r="S565" s="230" t="str">
        <f>IFERROR(IF($E565="","",VLOOKUP($E565,'Data Mercado'!$A$7:$F$24,6,0)),"ND")</f>
      </c>
      <c r="T565" s="226" t="str">
        <f t="shared" si="88"/>
        <v/>
      </c>
      <c r="U565" s="225" t="str">
        <f t="shared" si="89"/>
        <v/>
      </c>
    </row>
    <row r="566" spans="1:21" s="227" customFormat="1" ht="19" customHeight="1">
      <c r="A566" s="231"/>
      <c r="B566" s="232"/>
      <c r="C566" s="183"/>
      <c r="D566" s="183"/>
      <c r="E566" s="183"/>
      <c r="F566" s="229"/>
      <c r="G566" s="230" t="str">
        <f>IFERROR(IF($E566="","",VLOOKUP($E566,'Data Mercado'!$A$7:$F$24,2,0)),"ND")</f>
      </c>
      <c r="H566" s="226" t="str">
        <f t="shared" si="80"/>
        <v/>
      </c>
      <c r="I566" s="225" t="str">
        <f t="shared" si="81"/>
        <v/>
      </c>
      <c r="J566" s="230" t="str">
        <f>IFERROR(IF($E566="","",VLOOKUP($E566,'Data Mercado'!$A$7:$F$24,3,0)),"ND")</f>
      </c>
      <c r="K566" s="226" t="str">
        <f t="shared" si="82"/>
        <v/>
      </c>
      <c r="L566" s="225" t="str">
        <f t="shared" si="83"/>
        <v/>
      </c>
      <c r="M566" s="230" t="str">
        <f>IFERROR(IF($E566="","",VLOOKUP($E566,'Data Mercado'!$A$7:$F$24,4,0)),"ND")</f>
      </c>
      <c r="N566" s="226" t="str">
        <f t="shared" si="84"/>
        <v/>
      </c>
      <c r="O566" s="225" t="str">
        <f t="shared" si="85"/>
        <v/>
      </c>
      <c r="P566" s="230" t="str">
        <f>IFERROR(IF($E566="","",VLOOKUP($E566,'Data Mercado'!$A$7:$F$24,5,0)),"ND")</f>
      </c>
      <c r="Q566" s="226" t="str">
        <f t="shared" si="86"/>
        <v/>
      </c>
      <c r="R566" s="225" t="str">
        <f t="shared" si="87"/>
        <v/>
      </c>
      <c r="S566" s="230" t="str">
        <f>IFERROR(IF($E566="","",VLOOKUP($E566,'Data Mercado'!$A$7:$F$24,6,0)),"ND")</f>
      </c>
      <c r="T566" s="226" t="str">
        <f t="shared" si="88"/>
        <v/>
      </c>
      <c r="U566" s="225" t="str">
        <f t="shared" si="89"/>
        <v/>
      </c>
    </row>
    <row r="567" spans="1:21" s="227" customFormat="1" ht="19" customHeight="1">
      <c r="A567" s="231"/>
      <c r="B567" s="232"/>
      <c r="C567" s="183"/>
      <c r="D567" s="183"/>
      <c r="E567" s="183"/>
      <c r="F567" s="229"/>
      <c r="G567" s="230" t="str">
        <f>IFERROR(IF($E567="","",VLOOKUP($E567,'Data Mercado'!$A$7:$F$24,2,0)),"ND")</f>
      </c>
      <c r="H567" s="226" t="str">
        <f t="shared" si="80"/>
        <v/>
      </c>
      <c r="I567" s="225" t="str">
        <f t="shared" si="81"/>
        <v/>
      </c>
      <c r="J567" s="230" t="str">
        <f>IFERROR(IF($E567="","",VLOOKUP($E567,'Data Mercado'!$A$7:$F$24,3,0)),"ND")</f>
      </c>
      <c r="K567" s="226" t="str">
        <f t="shared" si="82"/>
        <v/>
      </c>
      <c r="L567" s="225" t="str">
        <f t="shared" si="83"/>
        <v/>
      </c>
      <c r="M567" s="230" t="str">
        <f>IFERROR(IF($E567="","",VLOOKUP($E567,'Data Mercado'!$A$7:$F$24,4,0)),"ND")</f>
      </c>
      <c r="N567" s="226" t="str">
        <f t="shared" si="84"/>
        <v/>
      </c>
      <c r="O567" s="225" t="str">
        <f t="shared" si="85"/>
        <v/>
      </c>
      <c r="P567" s="230" t="str">
        <f>IFERROR(IF($E567="","",VLOOKUP($E567,'Data Mercado'!$A$7:$F$24,5,0)),"ND")</f>
      </c>
      <c r="Q567" s="226" t="str">
        <f t="shared" si="86"/>
        <v/>
      </c>
      <c r="R567" s="225" t="str">
        <f t="shared" si="87"/>
        <v/>
      </c>
      <c r="S567" s="230" t="str">
        <f>IFERROR(IF($E567="","",VLOOKUP($E567,'Data Mercado'!$A$7:$F$24,6,0)),"ND")</f>
      </c>
      <c r="T567" s="226" t="str">
        <f t="shared" si="88"/>
        <v/>
      </c>
      <c r="U567" s="225" t="str">
        <f t="shared" si="89"/>
        <v/>
      </c>
    </row>
    <row r="568" spans="1:21" s="227" customFormat="1" ht="19" customHeight="1">
      <c r="A568" s="231"/>
      <c r="B568" s="232"/>
      <c r="C568" s="183"/>
      <c r="D568" s="183"/>
      <c r="E568" s="183"/>
      <c r="F568" s="229"/>
      <c r="G568" s="230" t="str">
        <f>IFERROR(IF($E568="","",VLOOKUP($E568,'Data Mercado'!$A$7:$F$24,2,0)),"ND")</f>
      </c>
      <c r="H568" s="226" t="str">
        <f t="shared" si="80"/>
        <v/>
      </c>
      <c r="I568" s="225" t="str">
        <f t="shared" si="81"/>
        <v/>
      </c>
      <c r="J568" s="230" t="str">
        <f>IFERROR(IF($E568="","",VLOOKUP($E568,'Data Mercado'!$A$7:$F$24,3,0)),"ND")</f>
      </c>
      <c r="K568" s="226" t="str">
        <f t="shared" si="82"/>
        <v/>
      </c>
      <c r="L568" s="225" t="str">
        <f t="shared" si="83"/>
        <v/>
      </c>
      <c r="M568" s="230" t="str">
        <f>IFERROR(IF($E568="","",VLOOKUP($E568,'Data Mercado'!$A$7:$F$24,4,0)),"ND")</f>
      </c>
      <c r="N568" s="226" t="str">
        <f t="shared" si="84"/>
        <v/>
      </c>
      <c r="O568" s="225" t="str">
        <f t="shared" si="85"/>
        <v/>
      </c>
      <c r="P568" s="230" t="str">
        <f>IFERROR(IF($E568="","",VLOOKUP($E568,'Data Mercado'!$A$7:$F$24,5,0)),"ND")</f>
      </c>
      <c r="Q568" s="226" t="str">
        <f t="shared" si="86"/>
        <v/>
      </c>
      <c r="R568" s="225" t="str">
        <f t="shared" si="87"/>
        <v/>
      </c>
      <c r="S568" s="230" t="str">
        <f>IFERROR(IF($E568="","",VLOOKUP($E568,'Data Mercado'!$A$7:$F$24,6,0)),"ND")</f>
      </c>
      <c r="T568" s="226" t="str">
        <f t="shared" si="88"/>
        <v/>
      </c>
      <c r="U568" s="225" t="str">
        <f t="shared" si="89"/>
        <v/>
      </c>
    </row>
    <row r="569" spans="1:21" s="227" customFormat="1" ht="19" customHeight="1">
      <c r="A569" s="231"/>
      <c r="B569" s="232"/>
      <c r="C569" s="183"/>
      <c r="D569" s="183"/>
      <c r="E569" s="183"/>
      <c r="F569" s="229"/>
      <c r="G569" s="230" t="str">
        <f>IFERROR(IF($E569="","",VLOOKUP($E569,'Data Mercado'!$A$7:$F$24,2,0)),"ND")</f>
      </c>
      <c r="H569" s="226" t="str">
        <f t="shared" si="80"/>
        <v/>
      </c>
      <c r="I569" s="225" t="str">
        <f t="shared" si="81"/>
        <v/>
      </c>
      <c r="J569" s="230" t="str">
        <f>IFERROR(IF($E569="","",VLOOKUP($E569,'Data Mercado'!$A$7:$F$24,3,0)),"ND")</f>
      </c>
      <c r="K569" s="226" t="str">
        <f t="shared" si="82"/>
        <v/>
      </c>
      <c r="L569" s="225" t="str">
        <f t="shared" si="83"/>
        <v/>
      </c>
      <c r="M569" s="230" t="str">
        <f>IFERROR(IF($E569="","",VLOOKUP($E569,'Data Mercado'!$A$7:$F$24,4,0)),"ND")</f>
      </c>
      <c r="N569" s="226" t="str">
        <f t="shared" si="84"/>
        <v/>
      </c>
      <c r="O569" s="225" t="str">
        <f t="shared" si="85"/>
        <v/>
      </c>
      <c r="P569" s="230" t="str">
        <f>IFERROR(IF($E569="","",VLOOKUP($E569,'Data Mercado'!$A$7:$F$24,5,0)),"ND")</f>
      </c>
      <c r="Q569" s="226" t="str">
        <f t="shared" si="86"/>
        <v/>
      </c>
      <c r="R569" s="225" t="str">
        <f t="shared" si="87"/>
        <v/>
      </c>
      <c r="S569" s="230" t="str">
        <f>IFERROR(IF($E569="","",VLOOKUP($E569,'Data Mercado'!$A$7:$F$24,6,0)),"ND")</f>
      </c>
      <c r="T569" s="226" t="str">
        <f t="shared" si="88"/>
        <v/>
      </c>
      <c r="U569" s="225" t="str">
        <f t="shared" si="89"/>
        <v/>
      </c>
    </row>
    <row r="570" spans="1:21" s="227" customFormat="1" ht="19" customHeight="1">
      <c r="A570" s="231"/>
      <c r="B570" s="232"/>
      <c r="C570" s="183"/>
      <c r="D570" s="183"/>
      <c r="E570" s="183"/>
      <c r="F570" s="229"/>
      <c r="G570" s="230" t="str">
        <f>IFERROR(IF($E570="","",VLOOKUP($E570,'Data Mercado'!$A$7:$F$24,2,0)),"ND")</f>
      </c>
      <c r="H570" s="226" t="str">
        <f t="shared" si="80"/>
        <v/>
      </c>
      <c r="I570" s="225" t="str">
        <f t="shared" si="81"/>
        <v/>
      </c>
      <c r="J570" s="230" t="str">
        <f>IFERROR(IF($E570="","",VLOOKUP($E570,'Data Mercado'!$A$7:$F$24,3,0)),"ND")</f>
      </c>
      <c r="K570" s="226" t="str">
        <f t="shared" si="82"/>
        <v/>
      </c>
      <c r="L570" s="225" t="str">
        <f t="shared" si="83"/>
        <v/>
      </c>
      <c r="M570" s="230" t="str">
        <f>IFERROR(IF($E570="","",VLOOKUP($E570,'Data Mercado'!$A$7:$F$24,4,0)),"ND")</f>
      </c>
      <c r="N570" s="226" t="str">
        <f t="shared" si="84"/>
        <v/>
      </c>
      <c r="O570" s="225" t="str">
        <f t="shared" si="85"/>
        <v/>
      </c>
      <c r="P570" s="230" t="str">
        <f>IFERROR(IF($E570="","",VLOOKUP($E570,'Data Mercado'!$A$7:$F$24,5,0)),"ND")</f>
      </c>
      <c r="Q570" s="226" t="str">
        <f t="shared" si="86"/>
        <v/>
      </c>
      <c r="R570" s="225" t="str">
        <f t="shared" si="87"/>
        <v/>
      </c>
      <c r="S570" s="230" t="str">
        <f>IFERROR(IF($E570="","",VLOOKUP($E570,'Data Mercado'!$A$7:$F$24,6,0)),"ND")</f>
      </c>
      <c r="T570" s="226" t="str">
        <f t="shared" si="88"/>
        <v/>
      </c>
      <c r="U570" s="225" t="str">
        <f t="shared" si="89"/>
        <v/>
      </c>
    </row>
    <row r="571" spans="1:21" s="227" customFormat="1" ht="19" customHeight="1">
      <c r="A571" s="231"/>
      <c r="B571" s="232"/>
      <c r="C571" s="183"/>
      <c r="D571" s="183"/>
      <c r="E571" s="183"/>
      <c r="F571" s="229"/>
      <c r="G571" s="230" t="str">
        <f>IFERROR(IF($E571="","",VLOOKUP($E571,'Data Mercado'!$A$7:$F$24,2,0)),"ND")</f>
      </c>
      <c r="H571" s="226" t="str">
        <f t="shared" si="80"/>
        <v/>
      </c>
      <c r="I571" s="225" t="str">
        <f t="shared" si="81"/>
        <v/>
      </c>
      <c r="J571" s="230" t="str">
        <f>IFERROR(IF($E571="","",VLOOKUP($E571,'Data Mercado'!$A$7:$F$24,3,0)),"ND")</f>
      </c>
      <c r="K571" s="226" t="str">
        <f t="shared" si="82"/>
        <v/>
      </c>
      <c r="L571" s="225" t="str">
        <f t="shared" si="83"/>
        <v/>
      </c>
      <c r="M571" s="230" t="str">
        <f>IFERROR(IF($E571="","",VLOOKUP($E571,'Data Mercado'!$A$7:$F$24,4,0)),"ND")</f>
      </c>
      <c r="N571" s="226" t="str">
        <f t="shared" si="84"/>
        <v/>
      </c>
      <c r="O571" s="225" t="str">
        <f t="shared" si="85"/>
        <v/>
      </c>
      <c r="P571" s="230" t="str">
        <f>IFERROR(IF($E571="","",VLOOKUP($E571,'Data Mercado'!$A$7:$F$24,5,0)),"ND")</f>
      </c>
      <c r="Q571" s="226" t="str">
        <f t="shared" si="86"/>
        <v/>
      </c>
      <c r="R571" s="225" t="str">
        <f t="shared" si="87"/>
        <v/>
      </c>
      <c r="S571" s="230" t="str">
        <f>IFERROR(IF($E571="","",VLOOKUP($E571,'Data Mercado'!$A$7:$F$24,6,0)),"ND")</f>
      </c>
      <c r="T571" s="226" t="str">
        <f t="shared" si="88"/>
        <v/>
      </c>
      <c r="U571" s="225" t="str">
        <f t="shared" si="89"/>
        <v/>
      </c>
    </row>
    <row r="572" spans="1:21" s="227" customFormat="1" ht="19" customHeight="1">
      <c r="A572" s="231"/>
      <c r="B572" s="232"/>
      <c r="C572" s="183"/>
      <c r="D572" s="183"/>
      <c r="E572" s="183"/>
      <c r="F572" s="229"/>
      <c r="G572" s="230" t="str">
        <f>IFERROR(IF($E572="","",VLOOKUP($E572,'Data Mercado'!$A$7:$F$24,2,0)),"ND")</f>
      </c>
      <c r="H572" s="226" t="str">
        <f t="shared" si="80"/>
        <v/>
      </c>
      <c r="I572" s="225" t="str">
        <f t="shared" si="81"/>
        <v/>
      </c>
      <c r="J572" s="230" t="str">
        <f>IFERROR(IF($E572="","",VLOOKUP($E572,'Data Mercado'!$A$7:$F$24,3,0)),"ND")</f>
      </c>
      <c r="K572" s="226" t="str">
        <f t="shared" si="82"/>
        <v/>
      </c>
      <c r="L572" s="225" t="str">
        <f t="shared" si="83"/>
        <v/>
      </c>
      <c r="M572" s="230" t="str">
        <f>IFERROR(IF($E572="","",VLOOKUP($E572,'Data Mercado'!$A$7:$F$24,4,0)),"ND")</f>
      </c>
      <c r="N572" s="226" t="str">
        <f t="shared" si="84"/>
        <v/>
      </c>
      <c r="O572" s="225" t="str">
        <f t="shared" si="85"/>
        <v/>
      </c>
      <c r="P572" s="230" t="str">
        <f>IFERROR(IF($E572="","",VLOOKUP($E572,'Data Mercado'!$A$7:$F$24,5,0)),"ND")</f>
      </c>
      <c r="Q572" s="226" t="str">
        <f t="shared" si="86"/>
        <v/>
      </c>
      <c r="R572" s="225" t="str">
        <f t="shared" si="87"/>
        <v/>
      </c>
      <c r="S572" s="230" t="str">
        <f>IFERROR(IF($E572="","",VLOOKUP($E572,'Data Mercado'!$A$7:$F$24,6,0)),"ND")</f>
      </c>
      <c r="T572" s="226" t="str">
        <f t="shared" si="88"/>
        <v/>
      </c>
      <c r="U572" s="225" t="str">
        <f t="shared" si="89"/>
        <v/>
      </c>
    </row>
    <row r="573" spans="1:21" s="227" customFormat="1" ht="19" customHeight="1">
      <c r="A573" s="231"/>
      <c r="B573" s="232"/>
      <c r="C573" s="183"/>
      <c r="D573" s="183"/>
      <c r="E573" s="183"/>
      <c r="F573" s="229"/>
      <c r="G573" s="230" t="str">
        <f>IFERROR(IF($E573="","",VLOOKUP($E573,'Data Mercado'!$A$7:$F$24,2,0)),"ND")</f>
      </c>
      <c r="H573" s="226" t="str">
        <f t="shared" si="80"/>
        <v/>
      </c>
      <c r="I573" s="225" t="str">
        <f t="shared" si="81"/>
        <v/>
      </c>
      <c r="J573" s="230" t="str">
        <f>IFERROR(IF($E573="","",VLOOKUP($E573,'Data Mercado'!$A$7:$F$24,3,0)),"ND")</f>
      </c>
      <c r="K573" s="226" t="str">
        <f t="shared" si="82"/>
        <v/>
      </c>
      <c r="L573" s="225" t="str">
        <f t="shared" si="83"/>
        <v/>
      </c>
      <c r="M573" s="230" t="str">
        <f>IFERROR(IF($E573="","",VLOOKUP($E573,'Data Mercado'!$A$7:$F$24,4,0)),"ND")</f>
      </c>
      <c r="N573" s="226" t="str">
        <f t="shared" si="84"/>
        <v/>
      </c>
      <c r="O573" s="225" t="str">
        <f t="shared" si="85"/>
        <v/>
      </c>
      <c r="P573" s="230" t="str">
        <f>IFERROR(IF($E573="","",VLOOKUP($E573,'Data Mercado'!$A$7:$F$24,5,0)),"ND")</f>
      </c>
      <c r="Q573" s="226" t="str">
        <f t="shared" si="86"/>
        <v/>
      </c>
      <c r="R573" s="225" t="str">
        <f t="shared" si="87"/>
        <v/>
      </c>
      <c r="S573" s="230" t="str">
        <f>IFERROR(IF($E573="","",VLOOKUP($E573,'Data Mercado'!$A$7:$F$24,6,0)),"ND")</f>
      </c>
      <c r="T573" s="226" t="str">
        <f t="shared" si="88"/>
        <v/>
      </c>
      <c r="U573" s="225" t="str">
        <f t="shared" si="89"/>
        <v/>
      </c>
    </row>
    <row r="574" spans="1:21" s="227" customFormat="1" ht="19" customHeight="1">
      <c r="A574" s="231"/>
      <c r="B574" s="232"/>
      <c r="C574" s="183"/>
      <c r="D574" s="183"/>
      <c r="E574" s="183"/>
      <c r="F574" s="229"/>
      <c r="G574" s="230" t="str">
        <f>IFERROR(IF($E574="","",VLOOKUP($E574,'Data Mercado'!$A$7:$F$24,2,0)),"ND")</f>
      </c>
      <c r="H574" s="226" t="str">
        <f t="shared" si="80"/>
        <v/>
      </c>
      <c r="I574" s="225" t="str">
        <f t="shared" si="81"/>
        <v/>
      </c>
      <c r="J574" s="230" t="str">
        <f>IFERROR(IF($E574="","",VLOOKUP($E574,'Data Mercado'!$A$7:$F$24,3,0)),"ND")</f>
      </c>
      <c r="K574" s="226" t="str">
        <f t="shared" si="82"/>
        <v/>
      </c>
      <c r="L574" s="225" t="str">
        <f t="shared" si="83"/>
        <v/>
      </c>
      <c r="M574" s="230" t="str">
        <f>IFERROR(IF($E574="","",VLOOKUP($E574,'Data Mercado'!$A$7:$F$24,4,0)),"ND")</f>
      </c>
      <c r="N574" s="226" t="str">
        <f t="shared" si="84"/>
        <v/>
      </c>
      <c r="O574" s="225" t="str">
        <f t="shared" si="85"/>
        <v/>
      </c>
      <c r="P574" s="230" t="str">
        <f>IFERROR(IF($E574="","",VLOOKUP($E574,'Data Mercado'!$A$7:$F$24,5,0)),"ND")</f>
      </c>
      <c r="Q574" s="226" t="str">
        <f t="shared" si="86"/>
        <v/>
      </c>
      <c r="R574" s="225" t="str">
        <f t="shared" si="87"/>
        <v/>
      </c>
      <c r="S574" s="230" t="str">
        <f>IFERROR(IF($E574="","",VLOOKUP($E574,'Data Mercado'!$A$7:$F$24,6,0)),"ND")</f>
      </c>
      <c r="T574" s="226" t="str">
        <f t="shared" si="88"/>
        <v/>
      </c>
      <c r="U574" s="225" t="str">
        <f t="shared" si="89"/>
        <v/>
      </c>
    </row>
    <row r="575" spans="1:21" s="227" customFormat="1" ht="19" customHeight="1">
      <c r="A575" s="231"/>
      <c r="B575" s="232"/>
      <c r="C575" s="183"/>
      <c r="D575" s="183"/>
      <c r="E575" s="183"/>
      <c r="F575" s="229"/>
      <c r="G575" s="230" t="str">
        <f>IFERROR(IF($E575="","",VLOOKUP($E575,'Data Mercado'!$A$7:$F$24,2,0)),"ND")</f>
      </c>
      <c r="H575" s="226" t="str">
        <f t="shared" si="80"/>
        <v/>
      </c>
      <c r="I575" s="225" t="str">
        <f t="shared" si="81"/>
        <v/>
      </c>
      <c r="J575" s="230" t="str">
        <f>IFERROR(IF($E575="","",VLOOKUP($E575,'Data Mercado'!$A$7:$F$24,3,0)),"ND")</f>
      </c>
      <c r="K575" s="226" t="str">
        <f t="shared" si="82"/>
        <v/>
      </c>
      <c r="L575" s="225" t="str">
        <f t="shared" si="83"/>
        <v/>
      </c>
      <c r="M575" s="230" t="str">
        <f>IFERROR(IF($E575="","",VLOOKUP($E575,'Data Mercado'!$A$7:$F$24,4,0)),"ND")</f>
      </c>
      <c r="N575" s="226" t="str">
        <f t="shared" si="84"/>
        <v/>
      </c>
      <c r="O575" s="225" t="str">
        <f t="shared" si="85"/>
        <v/>
      </c>
      <c r="P575" s="230" t="str">
        <f>IFERROR(IF($E575="","",VLOOKUP($E575,'Data Mercado'!$A$7:$F$24,5,0)),"ND")</f>
      </c>
      <c r="Q575" s="226" t="str">
        <f t="shared" si="86"/>
        <v/>
      </c>
      <c r="R575" s="225" t="str">
        <f t="shared" si="87"/>
        <v/>
      </c>
      <c r="S575" s="230" t="str">
        <f>IFERROR(IF($E575="","",VLOOKUP($E575,'Data Mercado'!$A$7:$F$24,6,0)),"ND")</f>
      </c>
      <c r="T575" s="226" t="str">
        <f t="shared" si="88"/>
        <v/>
      </c>
      <c r="U575" s="225" t="str">
        <f t="shared" si="89"/>
        <v/>
      </c>
    </row>
    <row r="576" spans="1:21" s="227" customFormat="1" ht="19" customHeight="1">
      <c r="A576" s="231"/>
      <c r="B576" s="232"/>
      <c r="C576" s="183"/>
      <c r="D576" s="183"/>
      <c r="E576" s="183"/>
      <c r="F576" s="229"/>
      <c r="G576" s="230" t="str">
        <f>IFERROR(IF($E576="","",VLOOKUP($E576,'Data Mercado'!$A$7:$F$24,2,0)),"ND")</f>
      </c>
      <c r="H576" s="226" t="str">
        <f t="shared" si="80"/>
        <v/>
      </c>
      <c r="I576" s="225" t="str">
        <f t="shared" si="81"/>
        <v/>
      </c>
      <c r="J576" s="230" t="str">
        <f>IFERROR(IF($E576="","",VLOOKUP($E576,'Data Mercado'!$A$7:$F$24,3,0)),"ND")</f>
      </c>
      <c r="K576" s="226" t="str">
        <f t="shared" si="82"/>
        <v/>
      </c>
      <c r="L576" s="225" t="str">
        <f t="shared" si="83"/>
        <v/>
      </c>
      <c r="M576" s="230" t="str">
        <f>IFERROR(IF($E576="","",VLOOKUP($E576,'Data Mercado'!$A$7:$F$24,4,0)),"ND")</f>
      </c>
      <c r="N576" s="226" t="str">
        <f t="shared" si="84"/>
        <v/>
      </c>
      <c r="O576" s="225" t="str">
        <f t="shared" si="85"/>
        <v/>
      </c>
      <c r="P576" s="230" t="str">
        <f>IFERROR(IF($E576="","",VLOOKUP($E576,'Data Mercado'!$A$7:$F$24,5,0)),"ND")</f>
      </c>
      <c r="Q576" s="226" t="str">
        <f t="shared" si="86"/>
        <v/>
      </c>
      <c r="R576" s="225" t="str">
        <f t="shared" si="87"/>
        <v/>
      </c>
      <c r="S576" s="230" t="str">
        <f>IFERROR(IF($E576="","",VLOOKUP($E576,'Data Mercado'!$A$7:$F$24,6,0)),"ND")</f>
      </c>
      <c r="T576" s="226" t="str">
        <f t="shared" si="88"/>
        <v/>
      </c>
      <c r="U576" s="225" t="str">
        <f t="shared" si="89"/>
        <v/>
      </c>
    </row>
    <row r="577" spans="1:21" s="227" customFormat="1" ht="19" customHeight="1">
      <c r="A577" s="231"/>
      <c r="B577" s="232"/>
      <c r="C577" s="183"/>
      <c r="D577" s="183"/>
      <c r="E577" s="183"/>
      <c r="F577" s="229"/>
      <c r="G577" s="230" t="str">
        <f>IFERROR(IF($E577="","",VLOOKUP($E577,'Data Mercado'!$A$7:$F$24,2,0)),"ND")</f>
      </c>
      <c r="H577" s="226" t="str">
        <f t="shared" si="80"/>
        <v/>
      </c>
      <c r="I577" s="225" t="str">
        <f t="shared" si="81"/>
        <v/>
      </c>
      <c r="J577" s="230" t="str">
        <f>IFERROR(IF($E577="","",VLOOKUP($E577,'Data Mercado'!$A$7:$F$24,3,0)),"ND")</f>
      </c>
      <c r="K577" s="226" t="str">
        <f t="shared" si="82"/>
        <v/>
      </c>
      <c r="L577" s="225" t="str">
        <f t="shared" si="83"/>
        <v/>
      </c>
      <c r="M577" s="230" t="str">
        <f>IFERROR(IF($E577="","",VLOOKUP($E577,'Data Mercado'!$A$7:$F$24,4,0)),"ND")</f>
      </c>
      <c r="N577" s="226" t="str">
        <f t="shared" si="84"/>
        <v/>
      </c>
      <c r="O577" s="225" t="str">
        <f t="shared" si="85"/>
        <v/>
      </c>
      <c r="P577" s="230" t="str">
        <f>IFERROR(IF($E577="","",VLOOKUP($E577,'Data Mercado'!$A$7:$F$24,5,0)),"ND")</f>
      </c>
      <c r="Q577" s="226" t="str">
        <f t="shared" si="86"/>
        <v/>
      </c>
      <c r="R577" s="225" t="str">
        <f t="shared" si="87"/>
        <v/>
      </c>
      <c r="S577" s="230" t="str">
        <f>IFERROR(IF($E577="","",VLOOKUP($E577,'Data Mercado'!$A$7:$F$24,6,0)),"ND")</f>
      </c>
      <c r="T577" s="226" t="str">
        <f t="shared" si="88"/>
        <v/>
      </c>
      <c r="U577" s="225" t="str">
        <f t="shared" si="89"/>
        <v/>
      </c>
    </row>
    <row r="578" spans="1:21" s="227" customFormat="1" ht="19" customHeight="1">
      <c r="A578" s="231"/>
      <c r="B578" s="232"/>
      <c r="C578" s="183"/>
      <c r="D578" s="183"/>
      <c r="E578" s="183"/>
      <c r="F578" s="229"/>
      <c r="G578" s="230" t="str">
        <f>IFERROR(IF($E578="","",VLOOKUP($E578,'Data Mercado'!$A$7:$F$24,2,0)),"ND")</f>
      </c>
      <c r="H578" s="226" t="str">
        <f t="shared" si="80"/>
        <v/>
      </c>
      <c r="I578" s="225" t="str">
        <f t="shared" si="81"/>
        <v/>
      </c>
      <c r="J578" s="230" t="str">
        <f>IFERROR(IF($E578="","",VLOOKUP($E578,'Data Mercado'!$A$7:$F$24,3,0)),"ND")</f>
      </c>
      <c r="K578" s="226" t="str">
        <f t="shared" si="82"/>
        <v/>
      </c>
      <c r="L578" s="225" t="str">
        <f t="shared" si="83"/>
        <v/>
      </c>
      <c r="M578" s="230" t="str">
        <f>IFERROR(IF($E578="","",VLOOKUP($E578,'Data Mercado'!$A$7:$F$24,4,0)),"ND")</f>
      </c>
      <c r="N578" s="226" t="str">
        <f t="shared" si="84"/>
        <v/>
      </c>
      <c r="O578" s="225" t="str">
        <f t="shared" si="85"/>
        <v/>
      </c>
      <c r="P578" s="230" t="str">
        <f>IFERROR(IF($E578="","",VLOOKUP($E578,'Data Mercado'!$A$7:$F$24,5,0)),"ND")</f>
      </c>
      <c r="Q578" s="226" t="str">
        <f t="shared" si="86"/>
        <v/>
      </c>
      <c r="R578" s="225" t="str">
        <f t="shared" si="87"/>
        <v/>
      </c>
      <c r="S578" s="230" t="str">
        <f>IFERROR(IF($E578="","",VLOOKUP($E578,'Data Mercado'!$A$7:$F$24,6,0)),"ND")</f>
      </c>
      <c r="T578" s="226" t="str">
        <f t="shared" si="88"/>
        <v/>
      </c>
      <c r="U578" s="225" t="str">
        <f t="shared" si="89"/>
        <v/>
      </c>
    </row>
    <row r="579" spans="1:21" s="227" customFormat="1" ht="19" customHeight="1">
      <c r="A579" s="231"/>
      <c r="B579" s="232"/>
      <c r="C579" s="183"/>
      <c r="D579" s="183"/>
      <c r="E579" s="183"/>
      <c r="F579" s="229"/>
      <c r="G579" s="230" t="str">
        <f>IFERROR(IF($E579="","",VLOOKUP($E579,'Data Mercado'!$A$7:$F$24,2,0)),"ND")</f>
      </c>
      <c r="H579" s="226" t="str">
        <f t="shared" si="80"/>
        <v/>
      </c>
      <c r="I579" s="225" t="str">
        <f t="shared" si="81"/>
        <v/>
      </c>
      <c r="J579" s="230" t="str">
        <f>IFERROR(IF($E579="","",VLOOKUP($E579,'Data Mercado'!$A$7:$F$24,3,0)),"ND")</f>
      </c>
      <c r="K579" s="226" t="str">
        <f t="shared" si="82"/>
        <v/>
      </c>
      <c r="L579" s="225" t="str">
        <f t="shared" si="83"/>
        <v/>
      </c>
      <c r="M579" s="230" t="str">
        <f>IFERROR(IF($E579="","",VLOOKUP($E579,'Data Mercado'!$A$7:$F$24,4,0)),"ND")</f>
      </c>
      <c r="N579" s="226" t="str">
        <f t="shared" si="84"/>
        <v/>
      </c>
      <c r="O579" s="225" t="str">
        <f t="shared" si="85"/>
        <v/>
      </c>
      <c r="P579" s="230" t="str">
        <f>IFERROR(IF($E579="","",VLOOKUP($E579,'Data Mercado'!$A$7:$F$24,5,0)),"ND")</f>
      </c>
      <c r="Q579" s="226" t="str">
        <f t="shared" si="86"/>
        <v/>
      </c>
      <c r="R579" s="225" t="str">
        <f t="shared" si="87"/>
        <v/>
      </c>
      <c r="S579" s="230" t="str">
        <f>IFERROR(IF($E579="","",VLOOKUP($E579,'Data Mercado'!$A$7:$F$24,6,0)),"ND")</f>
      </c>
      <c r="T579" s="226" t="str">
        <f t="shared" si="88"/>
        <v/>
      </c>
      <c r="U579" s="225" t="str">
        <f t="shared" si="89"/>
        <v/>
      </c>
    </row>
    <row r="580" spans="1:21" s="227" customFormat="1" ht="19" customHeight="1">
      <c r="A580" s="231"/>
      <c r="B580" s="232"/>
      <c r="C580" s="183"/>
      <c r="D580" s="183"/>
      <c r="E580" s="183"/>
      <c r="F580" s="229"/>
      <c r="G580" s="230" t="str">
        <f>IFERROR(IF($E580="","",VLOOKUP($E580,'Data Mercado'!$A$7:$F$24,2,0)),"ND")</f>
      </c>
      <c r="H580" s="226" t="str">
        <f t="shared" si="80"/>
        <v/>
      </c>
      <c r="I580" s="225" t="str">
        <f t="shared" si="81"/>
        <v/>
      </c>
      <c r="J580" s="230" t="str">
        <f>IFERROR(IF($E580="","",VLOOKUP($E580,'Data Mercado'!$A$7:$F$24,3,0)),"ND")</f>
      </c>
      <c r="K580" s="226" t="str">
        <f t="shared" si="82"/>
        <v/>
      </c>
      <c r="L580" s="225" t="str">
        <f t="shared" si="83"/>
        <v/>
      </c>
      <c r="M580" s="230" t="str">
        <f>IFERROR(IF($E580="","",VLOOKUP($E580,'Data Mercado'!$A$7:$F$24,4,0)),"ND")</f>
      </c>
      <c r="N580" s="226" t="str">
        <f t="shared" si="84"/>
        <v/>
      </c>
      <c r="O580" s="225" t="str">
        <f t="shared" si="85"/>
        <v/>
      </c>
      <c r="P580" s="230" t="str">
        <f>IFERROR(IF($E580="","",VLOOKUP($E580,'Data Mercado'!$A$7:$F$24,5,0)),"ND")</f>
      </c>
      <c r="Q580" s="226" t="str">
        <f t="shared" si="86"/>
        <v/>
      </c>
      <c r="R580" s="225" t="str">
        <f t="shared" si="87"/>
        <v/>
      </c>
      <c r="S580" s="230" t="str">
        <f>IFERROR(IF($E580="","",VLOOKUP($E580,'Data Mercado'!$A$7:$F$24,6,0)),"ND")</f>
      </c>
      <c r="T580" s="226" t="str">
        <f t="shared" si="88"/>
        <v/>
      </c>
      <c r="U580" s="225" t="str">
        <f t="shared" si="89"/>
        <v/>
      </c>
    </row>
    <row r="581" spans="1:21" s="227" customFormat="1" ht="19" customHeight="1">
      <c r="A581" s="231"/>
      <c r="B581" s="232"/>
      <c r="C581" s="183"/>
      <c r="D581" s="183"/>
      <c r="E581" s="183"/>
      <c r="F581" s="229"/>
      <c r="G581" s="230" t="str">
        <f>IFERROR(IF($E581="","",VLOOKUP($E581,'Data Mercado'!$A$7:$F$24,2,0)),"ND")</f>
      </c>
      <c r="H581" s="226" t="str">
        <f t="shared" si="80"/>
        <v/>
      </c>
      <c r="I581" s="225" t="str">
        <f t="shared" si="81"/>
        <v/>
      </c>
      <c r="J581" s="230" t="str">
        <f>IFERROR(IF($E581="","",VLOOKUP($E581,'Data Mercado'!$A$7:$F$24,3,0)),"ND")</f>
      </c>
      <c r="K581" s="226" t="str">
        <f t="shared" si="82"/>
        <v/>
      </c>
      <c r="L581" s="225" t="str">
        <f t="shared" si="83"/>
        <v/>
      </c>
      <c r="M581" s="230" t="str">
        <f>IFERROR(IF($E581="","",VLOOKUP($E581,'Data Mercado'!$A$7:$F$24,4,0)),"ND")</f>
      </c>
      <c r="N581" s="226" t="str">
        <f t="shared" si="84"/>
        <v/>
      </c>
      <c r="O581" s="225" t="str">
        <f t="shared" si="85"/>
        <v/>
      </c>
      <c r="P581" s="230" t="str">
        <f>IFERROR(IF($E581="","",VLOOKUP($E581,'Data Mercado'!$A$7:$F$24,5,0)),"ND")</f>
      </c>
      <c r="Q581" s="226" t="str">
        <f t="shared" si="86"/>
        <v/>
      </c>
      <c r="R581" s="225" t="str">
        <f t="shared" si="87"/>
        <v/>
      </c>
      <c r="S581" s="230" t="str">
        <f>IFERROR(IF($E581="","",VLOOKUP($E581,'Data Mercado'!$A$7:$F$24,6,0)),"ND")</f>
      </c>
      <c r="T581" s="226" t="str">
        <f t="shared" si="88"/>
        <v/>
      </c>
      <c r="U581" s="225" t="str">
        <f t="shared" si="89"/>
        <v/>
      </c>
    </row>
    <row r="582" spans="1:21" s="227" customFormat="1" ht="19" customHeight="1">
      <c r="A582" s="231"/>
      <c r="B582" s="232"/>
      <c r="C582" s="183"/>
      <c r="D582" s="183"/>
      <c r="E582" s="183"/>
      <c r="F582" s="229"/>
      <c r="G582" s="230" t="str">
        <f>IFERROR(IF($E582="","",VLOOKUP($E582,'Data Mercado'!$A$7:$F$24,2,0)),"ND")</f>
      </c>
      <c r="H582" s="226" t="str">
        <f t="shared" si="80"/>
        <v/>
      </c>
      <c r="I582" s="225" t="str">
        <f t="shared" si="81"/>
        <v/>
      </c>
      <c r="J582" s="230" t="str">
        <f>IFERROR(IF($E582="","",VLOOKUP($E582,'Data Mercado'!$A$7:$F$24,3,0)),"ND")</f>
      </c>
      <c r="K582" s="226" t="str">
        <f t="shared" si="82"/>
        <v/>
      </c>
      <c r="L582" s="225" t="str">
        <f t="shared" si="83"/>
        <v/>
      </c>
      <c r="M582" s="230" t="str">
        <f>IFERROR(IF($E582="","",VLOOKUP($E582,'Data Mercado'!$A$7:$F$24,4,0)),"ND")</f>
      </c>
      <c r="N582" s="226" t="str">
        <f t="shared" si="84"/>
        <v/>
      </c>
      <c r="O582" s="225" t="str">
        <f t="shared" si="85"/>
        <v/>
      </c>
      <c r="P582" s="230" t="str">
        <f>IFERROR(IF($E582="","",VLOOKUP($E582,'Data Mercado'!$A$7:$F$24,5,0)),"ND")</f>
      </c>
      <c r="Q582" s="226" t="str">
        <f t="shared" si="86"/>
        <v/>
      </c>
      <c r="R582" s="225" t="str">
        <f t="shared" si="87"/>
        <v/>
      </c>
      <c r="S582" s="230" t="str">
        <f>IFERROR(IF($E582="","",VLOOKUP($E582,'Data Mercado'!$A$7:$F$24,6,0)),"ND")</f>
      </c>
      <c r="T582" s="226" t="str">
        <f t="shared" si="88"/>
        <v/>
      </c>
      <c r="U582" s="225" t="str">
        <f t="shared" si="89"/>
        <v/>
      </c>
    </row>
    <row r="583" spans="1:21" s="227" customFormat="1" ht="19" customHeight="1">
      <c r="A583" s="231"/>
      <c r="B583" s="232"/>
      <c r="C583" s="183"/>
      <c r="D583" s="183"/>
      <c r="E583" s="183"/>
      <c r="F583" s="229"/>
      <c r="G583" s="230" t="str">
        <f>IFERROR(IF($E583="","",VLOOKUP($E583,'Data Mercado'!$A$7:$F$24,2,0)),"ND")</f>
      </c>
      <c r="H583" s="226" t="str">
        <f t="shared" si="80"/>
        <v/>
      </c>
      <c r="I583" s="225" t="str">
        <f t="shared" si="81"/>
        <v/>
      </c>
      <c r="J583" s="230" t="str">
        <f>IFERROR(IF($E583="","",VLOOKUP($E583,'Data Mercado'!$A$7:$F$24,3,0)),"ND")</f>
      </c>
      <c r="K583" s="226" t="str">
        <f t="shared" si="82"/>
        <v/>
      </c>
      <c r="L583" s="225" t="str">
        <f t="shared" si="83"/>
        <v/>
      </c>
      <c r="M583" s="230" t="str">
        <f>IFERROR(IF($E583="","",VLOOKUP($E583,'Data Mercado'!$A$7:$F$24,4,0)),"ND")</f>
      </c>
      <c r="N583" s="226" t="str">
        <f t="shared" si="84"/>
        <v/>
      </c>
      <c r="O583" s="225" t="str">
        <f t="shared" si="85"/>
        <v/>
      </c>
      <c r="P583" s="230" t="str">
        <f>IFERROR(IF($E583="","",VLOOKUP($E583,'Data Mercado'!$A$7:$F$24,5,0)),"ND")</f>
      </c>
      <c r="Q583" s="226" t="str">
        <f t="shared" si="86"/>
        <v/>
      </c>
      <c r="R583" s="225" t="str">
        <f t="shared" si="87"/>
        <v/>
      </c>
      <c r="S583" s="230" t="str">
        <f>IFERROR(IF($E583="","",VLOOKUP($E583,'Data Mercado'!$A$7:$F$24,6,0)),"ND")</f>
      </c>
      <c r="T583" s="226" t="str">
        <f t="shared" si="88"/>
        <v/>
      </c>
      <c r="U583" s="225" t="str">
        <f t="shared" si="89"/>
        <v/>
      </c>
    </row>
    <row r="584" spans="1:21" s="227" customFormat="1" ht="19" customHeight="1">
      <c r="A584" s="231"/>
      <c r="B584" s="232"/>
      <c r="C584" s="183"/>
      <c r="D584" s="183"/>
      <c r="E584" s="183"/>
      <c r="F584" s="229"/>
      <c r="G584" s="230" t="str">
        <f>IFERROR(IF($E584="","",VLOOKUP($E584,'Data Mercado'!$A$7:$F$24,2,0)),"ND")</f>
      </c>
      <c r="H584" s="226" t="str">
        <f t="shared" si="80"/>
        <v/>
      </c>
      <c r="I584" s="225" t="str">
        <f t="shared" si="81"/>
        <v/>
      </c>
      <c r="J584" s="230" t="str">
        <f>IFERROR(IF($E584="","",VLOOKUP($E584,'Data Mercado'!$A$7:$F$24,3,0)),"ND")</f>
      </c>
      <c r="K584" s="226" t="str">
        <f t="shared" si="82"/>
        <v/>
      </c>
      <c r="L584" s="225" t="str">
        <f t="shared" si="83"/>
        <v/>
      </c>
      <c r="M584" s="230" t="str">
        <f>IFERROR(IF($E584="","",VLOOKUP($E584,'Data Mercado'!$A$7:$F$24,4,0)),"ND")</f>
      </c>
      <c r="N584" s="226" t="str">
        <f t="shared" si="84"/>
        <v/>
      </c>
      <c r="O584" s="225" t="str">
        <f t="shared" si="85"/>
        <v/>
      </c>
      <c r="P584" s="230" t="str">
        <f>IFERROR(IF($E584="","",VLOOKUP($E584,'Data Mercado'!$A$7:$F$24,5,0)),"ND")</f>
      </c>
      <c r="Q584" s="226" t="str">
        <f t="shared" si="86"/>
        <v/>
      </c>
      <c r="R584" s="225" t="str">
        <f t="shared" si="87"/>
        <v/>
      </c>
      <c r="S584" s="230" t="str">
        <f>IFERROR(IF($E584="","",VLOOKUP($E584,'Data Mercado'!$A$7:$F$24,6,0)),"ND")</f>
      </c>
      <c r="T584" s="226" t="str">
        <f t="shared" si="88"/>
        <v/>
      </c>
      <c r="U584" s="225" t="str">
        <f t="shared" si="89"/>
        <v/>
      </c>
    </row>
    <row r="585" spans="1:21" s="227" customFormat="1" ht="19" customHeight="1">
      <c r="A585" s="231"/>
      <c r="B585" s="232"/>
      <c r="C585" s="183"/>
      <c r="D585" s="183"/>
      <c r="E585" s="183"/>
      <c r="F585" s="229"/>
      <c r="G585" s="230" t="str">
        <f>IFERROR(IF($E585="","",VLOOKUP($E585,'Data Mercado'!$A$7:$F$24,2,0)),"ND")</f>
      </c>
      <c r="H585" s="226" t="str">
        <f t="shared" si="80"/>
        <v/>
      </c>
      <c r="I585" s="225" t="str">
        <f t="shared" si="81"/>
        <v/>
      </c>
      <c r="J585" s="230" t="str">
        <f>IFERROR(IF($E585="","",VLOOKUP($E585,'Data Mercado'!$A$7:$F$24,3,0)),"ND")</f>
      </c>
      <c r="K585" s="226" t="str">
        <f t="shared" si="82"/>
        <v/>
      </c>
      <c r="L585" s="225" t="str">
        <f t="shared" si="83"/>
        <v/>
      </c>
      <c r="M585" s="230" t="str">
        <f>IFERROR(IF($E585="","",VLOOKUP($E585,'Data Mercado'!$A$7:$F$24,4,0)),"ND")</f>
      </c>
      <c r="N585" s="226" t="str">
        <f t="shared" si="84"/>
        <v/>
      </c>
      <c r="O585" s="225" t="str">
        <f t="shared" si="85"/>
        <v/>
      </c>
      <c r="P585" s="230" t="str">
        <f>IFERROR(IF($E585="","",VLOOKUP($E585,'Data Mercado'!$A$7:$F$24,5,0)),"ND")</f>
      </c>
      <c r="Q585" s="226" t="str">
        <f t="shared" si="86"/>
        <v/>
      </c>
      <c r="R585" s="225" t="str">
        <f t="shared" si="87"/>
        <v/>
      </c>
      <c r="S585" s="230" t="str">
        <f>IFERROR(IF($E585="","",VLOOKUP($E585,'Data Mercado'!$A$7:$F$24,6,0)),"ND")</f>
      </c>
      <c r="T585" s="226" t="str">
        <f t="shared" si="88"/>
        <v/>
      </c>
      <c r="U585" s="225" t="str">
        <f t="shared" si="89"/>
        <v/>
      </c>
    </row>
    <row r="586" spans="1:21" s="227" customFormat="1" ht="19" customHeight="1">
      <c r="A586" s="231"/>
      <c r="B586" s="232"/>
      <c r="C586" s="183"/>
      <c r="D586" s="183"/>
      <c r="E586" s="183"/>
      <c r="F586" s="229"/>
      <c r="G586" s="230" t="str">
        <f>IFERROR(IF($E586="","",VLOOKUP($E586,'Data Mercado'!$A$7:$F$24,2,0)),"ND")</f>
      </c>
      <c r="H586" s="226" t="str">
        <f t="shared" si="80"/>
        <v/>
      </c>
      <c r="I586" s="225" t="str">
        <f t="shared" si="81"/>
        <v/>
      </c>
      <c r="J586" s="230" t="str">
        <f>IFERROR(IF($E586="","",VLOOKUP($E586,'Data Mercado'!$A$7:$F$24,3,0)),"ND")</f>
      </c>
      <c r="K586" s="226" t="str">
        <f t="shared" si="82"/>
        <v/>
      </c>
      <c r="L586" s="225" t="str">
        <f t="shared" si="83"/>
        <v/>
      </c>
      <c r="M586" s="230" t="str">
        <f>IFERROR(IF($E586="","",VLOOKUP($E586,'Data Mercado'!$A$7:$F$24,4,0)),"ND")</f>
      </c>
      <c r="N586" s="226" t="str">
        <f t="shared" si="84"/>
        <v/>
      </c>
      <c r="O586" s="225" t="str">
        <f t="shared" si="85"/>
        <v/>
      </c>
      <c r="P586" s="230" t="str">
        <f>IFERROR(IF($E586="","",VLOOKUP($E586,'Data Mercado'!$A$7:$F$24,5,0)),"ND")</f>
      </c>
      <c r="Q586" s="226" t="str">
        <f t="shared" si="86"/>
        <v/>
      </c>
      <c r="R586" s="225" t="str">
        <f t="shared" si="87"/>
        <v/>
      </c>
      <c r="S586" s="230" t="str">
        <f>IFERROR(IF($E586="","",VLOOKUP($E586,'Data Mercado'!$A$7:$F$24,6,0)),"ND")</f>
      </c>
      <c r="T586" s="226" t="str">
        <f t="shared" si="88"/>
        <v/>
      </c>
      <c r="U586" s="225" t="str">
        <f t="shared" si="89"/>
        <v/>
      </c>
    </row>
    <row r="587" spans="1:21" s="227" customFormat="1" ht="19" customHeight="1">
      <c r="A587" s="231"/>
      <c r="B587" s="232"/>
      <c r="C587" s="183"/>
      <c r="D587" s="183"/>
      <c r="E587" s="183"/>
      <c r="F587" s="229"/>
      <c r="G587" s="230" t="str">
        <f>IFERROR(IF($E587="","",VLOOKUP($E587,'Data Mercado'!$A$7:$F$24,2,0)),"ND")</f>
      </c>
      <c r="H587" s="226" t="str">
        <f t="shared" si="80"/>
        <v/>
      </c>
      <c r="I587" s="225" t="str">
        <f t="shared" si="81"/>
        <v/>
      </c>
      <c r="J587" s="230" t="str">
        <f>IFERROR(IF($E587="","",VLOOKUP($E587,'Data Mercado'!$A$7:$F$24,3,0)),"ND")</f>
      </c>
      <c r="K587" s="226" t="str">
        <f t="shared" si="82"/>
        <v/>
      </c>
      <c r="L587" s="225" t="str">
        <f t="shared" si="83"/>
        <v/>
      </c>
      <c r="M587" s="230" t="str">
        <f>IFERROR(IF($E587="","",VLOOKUP($E587,'Data Mercado'!$A$7:$F$24,4,0)),"ND")</f>
      </c>
      <c r="N587" s="226" t="str">
        <f t="shared" si="84"/>
        <v/>
      </c>
      <c r="O587" s="225" t="str">
        <f t="shared" si="85"/>
        <v/>
      </c>
      <c r="P587" s="230" t="str">
        <f>IFERROR(IF($E587="","",VLOOKUP($E587,'Data Mercado'!$A$7:$F$24,5,0)),"ND")</f>
      </c>
      <c r="Q587" s="226" t="str">
        <f t="shared" si="86"/>
        <v/>
      </c>
      <c r="R587" s="225" t="str">
        <f t="shared" si="87"/>
        <v/>
      </c>
      <c r="S587" s="230" t="str">
        <f>IFERROR(IF($E587="","",VLOOKUP($E587,'Data Mercado'!$A$7:$F$24,6,0)),"ND")</f>
      </c>
      <c r="T587" s="226" t="str">
        <f t="shared" si="88"/>
        <v/>
      </c>
      <c r="U587" s="225" t="str">
        <f t="shared" si="89"/>
        <v/>
      </c>
    </row>
    <row r="588" spans="1:21" s="227" customFormat="1" ht="19" customHeight="1">
      <c r="A588" s="231"/>
      <c r="B588" s="232"/>
      <c r="C588" s="183"/>
      <c r="D588" s="183"/>
      <c r="E588" s="183"/>
      <c r="F588" s="229"/>
      <c r="G588" s="230" t="str">
        <f>IFERROR(IF($E588="","",VLOOKUP($E588,'Data Mercado'!$A$7:$F$24,2,0)),"ND")</f>
      </c>
      <c r="H588" s="226" t="str">
        <f>IFERROR(IF($E588="","",IF($G588&gt;$F588,($F588/$G588)-1,"")),"")</f>
      </c>
      <c r="I588" s="225" t="str">
        <f t="shared" ref="I588:I651" si="91">IF(AND($F588&lt;&gt;"",$G588&lt;&gt;""),IF($H588="","",$G588-$F588),"")</f>
        <v/>
      </c>
      <c r="J588" s="230" t="str">
        <f>IFERROR(IF($E588="","",VLOOKUP($E588,'Data Mercado'!$A$7:$F$24,3,0)),"ND")</f>
      </c>
      <c r="K588" s="226" t="str">
        <f>IFERROR(IF($E588="","",IF($J588&gt;$F588,($F588/$J588)-1,"")),"")</f>
      </c>
      <c r="L588" s="225" t="str">
        <f t="shared" ref="L588:L651" si="93">IF(AND($F588&lt;&gt;"",$J588&lt;&gt;""),IF($K588="","",$J588-$F588),"")</f>
        <v/>
      </c>
      <c r="M588" s="230" t="str">
        <f>IFERROR(IF($E588="","",VLOOKUP($E588,'Data Mercado'!$A$7:$F$24,4,0)),"ND")</f>
      </c>
      <c r="N588" s="226" t="str">
        <f>IFERROR(IF($E588="","",IF($M588&gt;$F588,($F588/$M588)-1,"")),"")</f>
      </c>
      <c r="O588" s="225" t="str">
        <f t="shared" ref="O588:O651" si="95">IF(AND($F588&lt;&gt;"",$M588&lt;&gt;""),IF($N588="","",$M588-$F588),"")</f>
        <v/>
      </c>
      <c r="P588" s="230" t="str">
        <f>IFERROR(IF($E588="","",VLOOKUP($E588,'Data Mercado'!$A$7:$F$24,5,0)),"ND")</f>
      </c>
      <c r="Q588" s="226" t="str">
        <f>IFERROR(IF($E588="","",IF($P588&gt;$F588,($F588/$P588)-1,"")),"")</f>
      </c>
      <c r="R588" s="225" t="str">
        <f t="shared" ref="R588:R651" si="97">IF(AND($F588&lt;&gt;"",$P588&lt;&gt;""),IF($Q588="","",$P588-$F588),"")</f>
        <v/>
      </c>
      <c r="S588" s="230" t="str">
        <f>IFERROR(IF($E588="","",VLOOKUP($E588,'Data Mercado'!$A$7:$F$24,6,0)),"ND")</f>
      </c>
      <c r="T588" s="226" t="str">
        <f>IFERROR(IF($E588="","",IF($S588&gt;$F588,($F588/$S588)-1,"")),"")</f>
      </c>
      <c r="U588" s="225" t="str">
        <f t="shared" ref="U588:U651" si="99">IF(AND($F588&lt;&gt;"",$S588&lt;&gt;""),IF($T588="","",$S588-$F588),"")</f>
        <v/>
      </c>
    </row>
    <row r="589" spans="1:21" s="227" customFormat="1" ht="19" customHeight="1">
      <c r="A589" s="231"/>
      <c r="B589" s="232"/>
      <c r="C589" s="183"/>
      <c r="D589" s="183"/>
      <c r="E589" s="183"/>
      <c r="F589" s="229"/>
      <c r="G589" s="230" t="str">
        <f>IFERROR(IF($E589="","",VLOOKUP($E589,'Data Mercado'!$A$7:$F$24,2,0)),"ND")</f>
      </c>
      <c r="H589" s="226" t="str">
        <f t="shared" si="90"/>
        <v/>
      </c>
      <c r="I589" s="225" t="str">
        <f t="shared" si="91"/>
        <v/>
      </c>
      <c r="J589" s="230" t="str">
        <f>IFERROR(IF($E589="","",VLOOKUP($E589,'Data Mercado'!$A$7:$F$24,3,0)),"ND")</f>
      </c>
      <c r="K589" s="226" t="str">
        <f t="shared" si="92"/>
        <v/>
      </c>
      <c r="L589" s="225" t="str">
        <f t="shared" si="93"/>
        <v/>
      </c>
      <c r="M589" s="230" t="str">
        <f>IFERROR(IF($E589="","",VLOOKUP($E589,'Data Mercado'!$A$7:$F$24,4,0)),"ND")</f>
      </c>
      <c r="N589" s="226" t="str">
        <f t="shared" si="94"/>
        <v/>
      </c>
      <c r="O589" s="225" t="str">
        <f t="shared" si="95"/>
        <v/>
      </c>
      <c r="P589" s="230" t="str">
        <f>IFERROR(IF($E589="","",VLOOKUP($E589,'Data Mercado'!$A$7:$F$24,5,0)),"ND")</f>
      </c>
      <c r="Q589" s="226" t="str">
        <f t="shared" si="96"/>
        <v/>
      </c>
      <c r="R589" s="225" t="str">
        <f t="shared" si="97"/>
        <v/>
      </c>
      <c r="S589" s="230" t="str">
        <f>IFERROR(IF($E589="","",VLOOKUP($E589,'Data Mercado'!$A$7:$F$24,6,0)),"ND")</f>
      </c>
      <c r="T589" s="226" t="str">
        <f t="shared" si="98"/>
        <v/>
      </c>
      <c r="U589" s="225" t="str">
        <f t="shared" si="99"/>
        <v/>
      </c>
    </row>
    <row r="590" spans="1:21" s="227" customFormat="1" ht="19" customHeight="1">
      <c r="A590" s="231"/>
      <c r="B590" s="232"/>
      <c r="C590" s="183"/>
      <c r="D590" s="183"/>
      <c r="E590" s="183"/>
      <c r="F590" s="229"/>
      <c r="G590" s="230" t="str">
        <f>IFERROR(IF($E590="","",VLOOKUP($E590,'Data Mercado'!$A$7:$F$24,2,0)),"ND")</f>
      </c>
      <c r="H590" s="226" t="str">
        <f t="shared" si="90"/>
        <v/>
      </c>
      <c r="I590" s="225" t="str">
        <f t="shared" si="91"/>
        <v/>
      </c>
      <c r="J590" s="230" t="str">
        <f>IFERROR(IF($E590="","",VLOOKUP($E590,'Data Mercado'!$A$7:$F$24,3,0)),"ND")</f>
      </c>
      <c r="K590" s="226" t="str">
        <f t="shared" si="92"/>
        <v/>
      </c>
      <c r="L590" s="225" t="str">
        <f t="shared" si="93"/>
        <v/>
      </c>
      <c r="M590" s="230" t="str">
        <f>IFERROR(IF($E590="","",VLOOKUP($E590,'Data Mercado'!$A$7:$F$24,4,0)),"ND")</f>
      </c>
      <c r="N590" s="226" t="str">
        <f t="shared" si="94"/>
        <v/>
      </c>
      <c r="O590" s="225" t="str">
        <f t="shared" si="95"/>
        <v/>
      </c>
      <c r="P590" s="230" t="str">
        <f>IFERROR(IF($E590="","",VLOOKUP($E590,'Data Mercado'!$A$7:$F$24,5,0)),"ND")</f>
      </c>
      <c r="Q590" s="226" t="str">
        <f t="shared" si="96"/>
        <v/>
      </c>
      <c r="R590" s="225" t="str">
        <f t="shared" si="97"/>
        <v/>
      </c>
      <c r="S590" s="230" t="str">
        <f>IFERROR(IF($E590="","",VLOOKUP($E590,'Data Mercado'!$A$7:$F$24,6,0)),"ND")</f>
      </c>
      <c r="T590" s="226" t="str">
        <f t="shared" si="98"/>
        <v/>
      </c>
      <c r="U590" s="225" t="str">
        <f t="shared" si="99"/>
        <v/>
      </c>
    </row>
    <row r="591" spans="1:21" s="227" customFormat="1" ht="19" customHeight="1">
      <c r="A591" s="231"/>
      <c r="B591" s="232"/>
      <c r="C591" s="183"/>
      <c r="D591" s="183"/>
      <c r="E591" s="183"/>
      <c r="F591" s="229"/>
      <c r="G591" s="230" t="str">
        <f>IFERROR(IF($E591="","",VLOOKUP($E591,'Data Mercado'!$A$7:$F$24,2,0)),"ND")</f>
      </c>
      <c r="H591" s="226" t="str">
        <f t="shared" si="90"/>
        <v/>
      </c>
      <c r="I591" s="225" t="str">
        <f t="shared" si="91"/>
        <v/>
      </c>
      <c r="J591" s="230" t="str">
        <f>IFERROR(IF($E591="","",VLOOKUP($E591,'Data Mercado'!$A$7:$F$24,3,0)),"ND")</f>
      </c>
      <c r="K591" s="226" t="str">
        <f t="shared" si="92"/>
        <v/>
      </c>
      <c r="L591" s="225" t="str">
        <f t="shared" si="93"/>
        <v/>
      </c>
      <c r="M591" s="230" t="str">
        <f>IFERROR(IF($E591="","",VLOOKUP($E591,'Data Mercado'!$A$7:$F$24,4,0)),"ND")</f>
      </c>
      <c r="N591" s="226" t="str">
        <f t="shared" si="94"/>
        <v/>
      </c>
      <c r="O591" s="225" t="str">
        <f t="shared" si="95"/>
        <v/>
      </c>
      <c r="P591" s="230" t="str">
        <f>IFERROR(IF($E591="","",VLOOKUP($E591,'Data Mercado'!$A$7:$F$24,5,0)),"ND")</f>
      </c>
      <c r="Q591" s="226" t="str">
        <f t="shared" si="96"/>
        <v/>
      </c>
      <c r="R591" s="225" t="str">
        <f t="shared" si="97"/>
        <v/>
      </c>
      <c r="S591" s="230" t="str">
        <f>IFERROR(IF($E591="","",VLOOKUP($E591,'Data Mercado'!$A$7:$F$24,6,0)),"ND")</f>
      </c>
      <c r="T591" s="226" t="str">
        <f t="shared" si="98"/>
        <v/>
      </c>
      <c r="U591" s="225" t="str">
        <f t="shared" si="99"/>
        <v/>
      </c>
    </row>
    <row r="592" spans="1:21" s="227" customFormat="1" ht="19" customHeight="1">
      <c r="A592" s="231"/>
      <c r="B592" s="232"/>
      <c r="C592" s="183"/>
      <c r="D592" s="183"/>
      <c r="E592" s="183"/>
      <c r="F592" s="229"/>
      <c r="G592" s="230" t="str">
        <f>IFERROR(IF($E592="","",VLOOKUP($E592,'Data Mercado'!$A$7:$F$24,2,0)),"ND")</f>
      </c>
      <c r="H592" s="226" t="str">
        <f t="shared" si="90"/>
        <v/>
      </c>
      <c r="I592" s="225" t="str">
        <f t="shared" si="91"/>
        <v/>
      </c>
      <c r="J592" s="230" t="str">
        <f>IFERROR(IF($E592="","",VLOOKUP($E592,'Data Mercado'!$A$7:$F$24,3,0)),"ND")</f>
      </c>
      <c r="K592" s="226" t="str">
        <f t="shared" si="92"/>
        <v/>
      </c>
      <c r="L592" s="225" t="str">
        <f t="shared" si="93"/>
        <v/>
      </c>
      <c r="M592" s="230" t="str">
        <f>IFERROR(IF($E592="","",VLOOKUP($E592,'Data Mercado'!$A$7:$F$24,4,0)),"ND")</f>
      </c>
      <c r="N592" s="226" t="str">
        <f t="shared" si="94"/>
        <v/>
      </c>
      <c r="O592" s="225" t="str">
        <f t="shared" si="95"/>
        <v/>
      </c>
      <c r="P592" s="230" t="str">
        <f>IFERROR(IF($E592="","",VLOOKUP($E592,'Data Mercado'!$A$7:$F$24,5,0)),"ND")</f>
      </c>
      <c r="Q592" s="226" t="str">
        <f t="shared" si="96"/>
        <v/>
      </c>
      <c r="R592" s="225" t="str">
        <f t="shared" si="97"/>
        <v/>
      </c>
      <c r="S592" s="230" t="str">
        <f>IFERROR(IF($E592="","",VLOOKUP($E592,'Data Mercado'!$A$7:$F$24,6,0)),"ND")</f>
      </c>
      <c r="T592" s="226" t="str">
        <f t="shared" si="98"/>
        <v/>
      </c>
      <c r="U592" s="225" t="str">
        <f t="shared" si="99"/>
        <v/>
      </c>
    </row>
    <row r="593" spans="1:21" s="227" customFormat="1" ht="19" customHeight="1">
      <c r="A593" s="231"/>
      <c r="B593" s="232"/>
      <c r="C593" s="183"/>
      <c r="D593" s="183"/>
      <c r="E593" s="183"/>
      <c r="F593" s="229"/>
      <c r="G593" s="230" t="str">
        <f>IFERROR(IF($E593="","",VLOOKUP($E593,'Data Mercado'!$A$7:$F$24,2,0)),"ND")</f>
      </c>
      <c r="H593" s="226" t="str">
        <f t="shared" si="90"/>
        <v/>
      </c>
      <c r="I593" s="225" t="str">
        <f t="shared" si="91"/>
        <v/>
      </c>
      <c r="J593" s="230" t="str">
        <f>IFERROR(IF($E593="","",VLOOKUP($E593,'Data Mercado'!$A$7:$F$24,3,0)),"ND")</f>
      </c>
      <c r="K593" s="226" t="str">
        <f t="shared" si="92"/>
        <v/>
      </c>
      <c r="L593" s="225" t="str">
        <f t="shared" si="93"/>
        <v/>
      </c>
      <c r="M593" s="230" t="str">
        <f>IFERROR(IF($E593="","",VLOOKUP($E593,'Data Mercado'!$A$7:$F$24,4,0)),"ND")</f>
      </c>
      <c r="N593" s="226" t="str">
        <f t="shared" si="94"/>
        <v/>
      </c>
      <c r="O593" s="225" t="str">
        <f t="shared" si="95"/>
        <v/>
      </c>
      <c r="P593" s="230" t="str">
        <f>IFERROR(IF($E593="","",VLOOKUP($E593,'Data Mercado'!$A$7:$F$24,5,0)),"ND")</f>
      </c>
      <c r="Q593" s="226" t="str">
        <f t="shared" si="96"/>
        <v/>
      </c>
      <c r="R593" s="225" t="str">
        <f t="shared" si="97"/>
        <v/>
      </c>
      <c r="S593" s="230" t="str">
        <f>IFERROR(IF($E593="","",VLOOKUP($E593,'Data Mercado'!$A$7:$F$24,6,0)),"ND")</f>
      </c>
      <c r="T593" s="226" t="str">
        <f t="shared" si="98"/>
        <v/>
      </c>
      <c r="U593" s="225" t="str">
        <f t="shared" si="99"/>
        <v/>
      </c>
    </row>
    <row r="594" spans="1:21" s="227" customFormat="1" ht="19" customHeight="1">
      <c r="A594" s="231"/>
      <c r="B594" s="232"/>
      <c r="C594" s="183"/>
      <c r="D594" s="183"/>
      <c r="E594" s="183"/>
      <c r="F594" s="229"/>
      <c r="G594" s="230" t="str">
        <f>IFERROR(IF($E594="","",VLOOKUP($E594,'Data Mercado'!$A$7:$F$24,2,0)),"ND")</f>
      </c>
      <c r="H594" s="226" t="str">
        <f t="shared" si="90"/>
        <v/>
      </c>
      <c r="I594" s="225" t="str">
        <f t="shared" si="91"/>
        <v/>
      </c>
      <c r="J594" s="230" t="str">
        <f>IFERROR(IF($E594="","",VLOOKUP($E594,'Data Mercado'!$A$7:$F$24,3,0)),"ND")</f>
      </c>
      <c r="K594" s="226" t="str">
        <f t="shared" si="92"/>
        <v/>
      </c>
      <c r="L594" s="225" t="str">
        <f t="shared" si="93"/>
        <v/>
      </c>
      <c r="M594" s="230" t="str">
        <f>IFERROR(IF($E594="","",VLOOKUP($E594,'Data Mercado'!$A$7:$F$24,4,0)),"ND")</f>
      </c>
      <c r="N594" s="226" t="str">
        <f t="shared" si="94"/>
        <v/>
      </c>
      <c r="O594" s="225" t="str">
        <f t="shared" si="95"/>
        <v/>
      </c>
      <c r="P594" s="230" t="str">
        <f>IFERROR(IF($E594="","",VLOOKUP($E594,'Data Mercado'!$A$7:$F$24,5,0)),"ND")</f>
      </c>
      <c r="Q594" s="226" t="str">
        <f t="shared" si="96"/>
        <v/>
      </c>
      <c r="R594" s="225" t="str">
        <f t="shared" si="97"/>
        <v/>
      </c>
      <c r="S594" s="230" t="str">
        <f>IFERROR(IF($E594="","",VLOOKUP($E594,'Data Mercado'!$A$7:$F$24,6,0)),"ND")</f>
      </c>
      <c r="T594" s="226" t="str">
        <f t="shared" si="98"/>
        <v/>
      </c>
      <c r="U594" s="225" t="str">
        <f t="shared" si="99"/>
        <v/>
      </c>
    </row>
    <row r="595" spans="1:21" s="227" customFormat="1" ht="19" customHeight="1">
      <c r="A595" s="231"/>
      <c r="B595" s="232"/>
      <c r="C595" s="183"/>
      <c r="D595" s="183"/>
      <c r="E595" s="183"/>
      <c r="F595" s="229"/>
      <c r="G595" s="230" t="str">
        <f>IFERROR(IF($E595="","",VLOOKUP($E595,'Data Mercado'!$A$7:$F$24,2,0)),"ND")</f>
      </c>
      <c r="H595" s="226" t="str">
        <f t="shared" si="90"/>
        <v/>
      </c>
      <c r="I595" s="225" t="str">
        <f t="shared" si="91"/>
        <v/>
      </c>
      <c r="J595" s="230" t="str">
        <f>IFERROR(IF($E595="","",VLOOKUP($E595,'Data Mercado'!$A$7:$F$24,3,0)),"ND")</f>
      </c>
      <c r="K595" s="226" t="str">
        <f t="shared" si="92"/>
        <v/>
      </c>
      <c r="L595" s="225" t="str">
        <f t="shared" si="93"/>
        <v/>
      </c>
      <c r="M595" s="230" t="str">
        <f>IFERROR(IF($E595="","",VLOOKUP($E595,'Data Mercado'!$A$7:$F$24,4,0)),"ND")</f>
      </c>
      <c r="N595" s="226" t="str">
        <f t="shared" si="94"/>
        <v/>
      </c>
      <c r="O595" s="225" t="str">
        <f t="shared" si="95"/>
        <v/>
      </c>
      <c r="P595" s="230" t="str">
        <f>IFERROR(IF($E595="","",VLOOKUP($E595,'Data Mercado'!$A$7:$F$24,5,0)),"ND")</f>
      </c>
      <c r="Q595" s="226" t="str">
        <f t="shared" si="96"/>
        <v/>
      </c>
      <c r="R595" s="225" t="str">
        <f t="shared" si="97"/>
        <v/>
      </c>
      <c r="S595" s="230" t="str">
        <f>IFERROR(IF($E595="","",VLOOKUP($E595,'Data Mercado'!$A$7:$F$24,6,0)),"ND")</f>
      </c>
      <c r="T595" s="226" t="str">
        <f t="shared" si="98"/>
        <v/>
      </c>
      <c r="U595" s="225" t="str">
        <f t="shared" si="99"/>
        <v/>
      </c>
    </row>
    <row r="596" spans="1:21" s="227" customFormat="1" ht="19" customHeight="1">
      <c r="A596" s="231"/>
      <c r="B596" s="232"/>
      <c r="C596" s="183"/>
      <c r="D596" s="183"/>
      <c r="E596" s="183"/>
      <c r="F596" s="229"/>
      <c r="G596" s="230" t="str">
        <f>IFERROR(IF($E596="","",VLOOKUP($E596,'Data Mercado'!$A$7:$F$24,2,0)),"ND")</f>
      </c>
      <c r="H596" s="226" t="str">
        <f t="shared" si="90"/>
        <v/>
      </c>
      <c r="I596" s="225" t="str">
        <f t="shared" si="91"/>
        <v/>
      </c>
      <c r="J596" s="230" t="str">
        <f>IFERROR(IF($E596="","",VLOOKUP($E596,'Data Mercado'!$A$7:$F$24,3,0)),"ND")</f>
      </c>
      <c r="K596" s="226" t="str">
        <f t="shared" si="92"/>
        <v/>
      </c>
      <c r="L596" s="225" t="str">
        <f t="shared" si="93"/>
        <v/>
      </c>
      <c r="M596" s="230" t="str">
        <f>IFERROR(IF($E596="","",VLOOKUP($E596,'Data Mercado'!$A$7:$F$24,4,0)),"ND")</f>
      </c>
      <c r="N596" s="226" t="str">
        <f t="shared" si="94"/>
        <v/>
      </c>
      <c r="O596" s="225" t="str">
        <f t="shared" si="95"/>
        <v/>
      </c>
      <c r="P596" s="230" t="str">
        <f>IFERROR(IF($E596="","",VLOOKUP($E596,'Data Mercado'!$A$7:$F$24,5,0)),"ND")</f>
      </c>
      <c r="Q596" s="226" t="str">
        <f t="shared" si="96"/>
        <v/>
      </c>
      <c r="R596" s="225" t="str">
        <f t="shared" si="97"/>
        <v/>
      </c>
      <c r="S596" s="230" t="str">
        <f>IFERROR(IF($E596="","",VLOOKUP($E596,'Data Mercado'!$A$7:$F$24,6,0)),"ND")</f>
      </c>
      <c r="T596" s="226" t="str">
        <f t="shared" si="98"/>
        <v/>
      </c>
      <c r="U596" s="225" t="str">
        <f t="shared" si="99"/>
        <v/>
      </c>
    </row>
    <row r="597" spans="1:21" s="227" customFormat="1" ht="19" customHeight="1">
      <c r="A597" s="231"/>
      <c r="B597" s="232"/>
      <c r="C597" s="183"/>
      <c r="D597" s="183"/>
      <c r="E597" s="183"/>
      <c r="F597" s="229"/>
      <c r="G597" s="230" t="str">
        <f>IFERROR(IF($E597="","",VLOOKUP($E597,'Data Mercado'!$A$7:$F$24,2,0)),"ND")</f>
      </c>
      <c r="H597" s="226" t="str">
        <f t="shared" si="90"/>
        <v/>
      </c>
      <c r="I597" s="225" t="str">
        <f t="shared" si="91"/>
        <v/>
      </c>
      <c r="J597" s="230" t="str">
        <f>IFERROR(IF($E597="","",VLOOKUP($E597,'Data Mercado'!$A$7:$F$24,3,0)),"ND")</f>
      </c>
      <c r="K597" s="226" t="str">
        <f t="shared" si="92"/>
        <v/>
      </c>
      <c r="L597" s="225" t="str">
        <f t="shared" si="93"/>
        <v/>
      </c>
      <c r="M597" s="230" t="str">
        <f>IFERROR(IF($E597="","",VLOOKUP($E597,'Data Mercado'!$A$7:$F$24,4,0)),"ND")</f>
      </c>
      <c r="N597" s="226" t="str">
        <f t="shared" si="94"/>
        <v/>
      </c>
      <c r="O597" s="225" t="str">
        <f t="shared" si="95"/>
        <v/>
      </c>
      <c r="P597" s="230" t="str">
        <f>IFERROR(IF($E597="","",VLOOKUP($E597,'Data Mercado'!$A$7:$F$24,5,0)),"ND")</f>
      </c>
      <c r="Q597" s="226" t="str">
        <f t="shared" si="96"/>
        <v/>
      </c>
      <c r="R597" s="225" t="str">
        <f t="shared" si="97"/>
        <v/>
      </c>
      <c r="S597" s="230" t="str">
        <f>IFERROR(IF($E597="","",VLOOKUP($E597,'Data Mercado'!$A$7:$F$24,6,0)),"ND")</f>
      </c>
      <c r="T597" s="226" t="str">
        <f t="shared" si="98"/>
        <v/>
      </c>
      <c r="U597" s="225" t="str">
        <f t="shared" si="99"/>
        <v/>
      </c>
    </row>
    <row r="598" spans="1:21" s="227" customFormat="1" ht="19" customHeight="1">
      <c r="A598" s="231"/>
      <c r="B598" s="232"/>
      <c r="C598" s="183"/>
      <c r="D598" s="183"/>
      <c r="E598" s="183"/>
      <c r="F598" s="229"/>
      <c r="G598" s="230" t="str">
        <f>IFERROR(IF($E598="","",VLOOKUP($E598,'Data Mercado'!$A$7:$F$24,2,0)),"ND")</f>
      </c>
      <c r="H598" s="226" t="str">
        <f t="shared" si="90"/>
        <v/>
      </c>
      <c r="I598" s="225" t="str">
        <f t="shared" si="91"/>
        <v/>
      </c>
      <c r="J598" s="230" t="str">
        <f>IFERROR(IF($E598="","",VLOOKUP($E598,'Data Mercado'!$A$7:$F$24,3,0)),"ND")</f>
      </c>
      <c r="K598" s="226" t="str">
        <f t="shared" si="92"/>
        <v/>
      </c>
      <c r="L598" s="225" t="str">
        <f t="shared" si="93"/>
        <v/>
      </c>
      <c r="M598" s="230" t="str">
        <f>IFERROR(IF($E598="","",VLOOKUP($E598,'Data Mercado'!$A$7:$F$24,4,0)),"ND")</f>
      </c>
      <c r="N598" s="226" t="str">
        <f t="shared" si="94"/>
        <v/>
      </c>
      <c r="O598" s="225" t="str">
        <f t="shared" si="95"/>
        <v/>
      </c>
      <c r="P598" s="230" t="str">
        <f>IFERROR(IF($E598="","",VLOOKUP($E598,'Data Mercado'!$A$7:$F$24,5,0)),"ND")</f>
      </c>
      <c r="Q598" s="226" t="str">
        <f t="shared" si="96"/>
        <v/>
      </c>
      <c r="R598" s="225" t="str">
        <f t="shared" si="97"/>
        <v/>
      </c>
      <c r="S598" s="230" t="str">
        <f>IFERROR(IF($E598="","",VLOOKUP($E598,'Data Mercado'!$A$7:$F$24,6,0)),"ND")</f>
      </c>
      <c r="T598" s="226" t="str">
        <f t="shared" si="98"/>
        <v/>
      </c>
      <c r="U598" s="225" t="str">
        <f t="shared" si="99"/>
        <v/>
      </c>
    </row>
    <row r="599" spans="1:21" s="227" customFormat="1" ht="19" customHeight="1">
      <c r="A599" s="231"/>
      <c r="B599" s="232"/>
      <c r="C599" s="183"/>
      <c r="D599" s="183"/>
      <c r="E599" s="183"/>
      <c r="F599" s="229"/>
      <c r="G599" s="230" t="str">
        <f>IFERROR(IF($E599="","",VLOOKUP($E599,'Data Mercado'!$A$7:$F$24,2,0)),"ND")</f>
      </c>
      <c r="H599" s="226" t="str">
        <f t="shared" si="90"/>
        <v/>
      </c>
      <c r="I599" s="225" t="str">
        <f t="shared" si="91"/>
        <v/>
      </c>
      <c r="J599" s="230" t="str">
        <f>IFERROR(IF($E599="","",VLOOKUP($E599,'Data Mercado'!$A$7:$F$24,3,0)),"ND")</f>
      </c>
      <c r="K599" s="226" t="str">
        <f t="shared" si="92"/>
        <v/>
      </c>
      <c r="L599" s="225" t="str">
        <f t="shared" si="93"/>
        <v/>
      </c>
      <c r="M599" s="230" t="str">
        <f>IFERROR(IF($E599="","",VLOOKUP($E599,'Data Mercado'!$A$7:$F$24,4,0)),"ND")</f>
      </c>
      <c r="N599" s="226" t="str">
        <f t="shared" si="94"/>
        <v/>
      </c>
      <c r="O599" s="225" t="str">
        <f t="shared" si="95"/>
        <v/>
      </c>
      <c r="P599" s="230" t="str">
        <f>IFERROR(IF($E599="","",VLOOKUP($E599,'Data Mercado'!$A$7:$F$24,5,0)),"ND")</f>
      </c>
      <c r="Q599" s="226" t="str">
        <f t="shared" si="96"/>
        <v/>
      </c>
      <c r="R599" s="225" t="str">
        <f t="shared" si="97"/>
        <v/>
      </c>
      <c r="S599" s="230" t="str">
        <f>IFERROR(IF($E599="","",VLOOKUP($E599,'Data Mercado'!$A$7:$F$24,6,0)),"ND")</f>
      </c>
      <c r="T599" s="226" t="str">
        <f t="shared" si="98"/>
        <v/>
      </c>
      <c r="U599" s="225" t="str">
        <f t="shared" si="99"/>
        <v/>
      </c>
    </row>
    <row r="600" spans="1:21" s="227" customFormat="1" ht="19" customHeight="1">
      <c r="A600" s="231"/>
      <c r="B600" s="232"/>
      <c r="C600" s="183"/>
      <c r="D600" s="183"/>
      <c r="E600" s="183"/>
      <c r="F600" s="229"/>
      <c r="G600" s="230" t="str">
        <f>IFERROR(IF($E600="","",VLOOKUP($E600,'Data Mercado'!$A$7:$F$24,2,0)),"ND")</f>
      </c>
      <c r="H600" s="226" t="str">
        <f t="shared" si="90"/>
        <v/>
      </c>
      <c r="I600" s="225" t="str">
        <f t="shared" si="91"/>
        <v/>
      </c>
      <c r="J600" s="230" t="str">
        <f>IFERROR(IF($E600="","",VLOOKUP($E600,'Data Mercado'!$A$7:$F$24,3,0)),"ND")</f>
      </c>
      <c r="K600" s="226" t="str">
        <f t="shared" si="92"/>
        <v/>
      </c>
      <c r="L600" s="225" t="str">
        <f t="shared" si="93"/>
        <v/>
      </c>
      <c r="M600" s="230" t="str">
        <f>IFERROR(IF($E600="","",VLOOKUP($E600,'Data Mercado'!$A$7:$F$24,4,0)),"ND")</f>
      </c>
      <c r="N600" s="226" t="str">
        <f t="shared" si="94"/>
        <v/>
      </c>
      <c r="O600" s="225" t="str">
        <f t="shared" si="95"/>
        <v/>
      </c>
      <c r="P600" s="230" t="str">
        <f>IFERROR(IF($E600="","",VLOOKUP($E600,'Data Mercado'!$A$7:$F$24,5,0)),"ND")</f>
      </c>
      <c r="Q600" s="226" t="str">
        <f t="shared" si="96"/>
        <v/>
      </c>
      <c r="R600" s="225" t="str">
        <f t="shared" si="97"/>
        <v/>
      </c>
      <c r="S600" s="230" t="str">
        <f>IFERROR(IF($E600="","",VLOOKUP($E600,'Data Mercado'!$A$7:$F$24,6,0)),"ND")</f>
      </c>
      <c r="T600" s="226" t="str">
        <f t="shared" si="98"/>
        <v/>
      </c>
      <c r="U600" s="225" t="str">
        <f t="shared" si="99"/>
        <v/>
      </c>
    </row>
    <row r="601" spans="1:21" s="227" customFormat="1" ht="19" customHeight="1">
      <c r="A601" s="231"/>
      <c r="B601" s="232"/>
      <c r="C601" s="183"/>
      <c r="D601" s="183"/>
      <c r="E601" s="183"/>
      <c r="F601" s="229"/>
      <c r="G601" s="230" t="str">
        <f>IFERROR(IF($E601="","",VLOOKUP($E601,'Data Mercado'!$A$7:$F$24,2,0)),"ND")</f>
      </c>
      <c r="H601" s="226" t="str">
        <f t="shared" si="90"/>
        <v/>
      </c>
      <c r="I601" s="225" t="str">
        <f t="shared" si="91"/>
        <v/>
      </c>
      <c r="J601" s="230" t="str">
        <f>IFERROR(IF($E601="","",VLOOKUP($E601,'Data Mercado'!$A$7:$F$24,3,0)),"ND")</f>
      </c>
      <c r="K601" s="226" t="str">
        <f t="shared" si="92"/>
        <v/>
      </c>
      <c r="L601" s="225" t="str">
        <f t="shared" si="93"/>
        <v/>
      </c>
      <c r="M601" s="230" t="str">
        <f>IFERROR(IF($E601="","",VLOOKUP($E601,'Data Mercado'!$A$7:$F$24,4,0)),"ND")</f>
      </c>
      <c r="N601" s="226" t="str">
        <f t="shared" si="94"/>
        <v/>
      </c>
      <c r="O601" s="225" t="str">
        <f t="shared" si="95"/>
        <v/>
      </c>
      <c r="P601" s="230" t="str">
        <f>IFERROR(IF($E601="","",VLOOKUP($E601,'Data Mercado'!$A$7:$F$24,5,0)),"ND")</f>
      </c>
      <c r="Q601" s="226" t="str">
        <f t="shared" si="96"/>
        <v/>
      </c>
      <c r="R601" s="225" t="str">
        <f t="shared" si="97"/>
        <v/>
      </c>
      <c r="S601" s="230" t="str">
        <f>IFERROR(IF($E601="","",VLOOKUP($E601,'Data Mercado'!$A$7:$F$24,6,0)),"ND")</f>
      </c>
      <c r="T601" s="226" t="str">
        <f t="shared" si="98"/>
        <v/>
      </c>
      <c r="U601" s="225" t="str">
        <f t="shared" si="99"/>
        <v/>
      </c>
    </row>
    <row r="602" spans="1:21" s="227" customFormat="1" ht="19" customHeight="1">
      <c r="A602" s="231"/>
      <c r="B602" s="232"/>
      <c r="C602" s="183"/>
      <c r="D602" s="183"/>
      <c r="E602" s="183"/>
      <c r="F602" s="229"/>
      <c r="G602" s="230" t="str">
        <f>IFERROR(IF($E602="","",VLOOKUP($E602,'Data Mercado'!$A$7:$F$24,2,0)),"ND")</f>
      </c>
      <c r="H602" s="226" t="str">
        <f t="shared" si="90"/>
        <v/>
      </c>
      <c r="I602" s="225" t="str">
        <f t="shared" si="91"/>
        <v/>
      </c>
      <c r="J602" s="230" t="str">
        <f>IFERROR(IF($E602="","",VLOOKUP($E602,'Data Mercado'!$A$7:$F$24,3,0)),"ND")</f>
      </c>
      <c r="K602" s="226" t="str">
        <f t="shared" si="92"/>
        <v/>
      </c>
      <c r="L602" s="225" t="str">
        <f t="shared" si="93"/>
        <v/>
      </c>
      <c r="M602" s="230" t="str">
        <f>IFERROR(IF($E602="","",VLOOKUP($E602,'Data Mercado'!$A$7:$F$24,4,0)),"ND")</f>
      </c>
      <c r="N602" s="226" t="str">
        <f t="shared" si="94"/>
        <v/>
      </c>
      <c r="O602" s="225" t="str">
        <f t="shared" si="95"/>
        <v/>
      </c>
      <c r="P602" s="230" t="str">
        <f>IFERROR(IF($E602="","",VLOOKUP($E602,'Data Mercado'!$A$7:$F$24,5,0)),"ND")</f>
      </c>
      <c r="Q602" s="226" t="str">
        <f t="shared" si="96"/>
        <v/>
      </c>
      <c r="R602" s="225" t="str">
        <f t="shared" si="97"/>
        <v/>
      </c>
      <c r="S602" s="230" t="str">
        <f>IFERROR(IF($E602="","",VLOOKUP($E602,'Data Mercado'!$A$7:$F$24,6,0)),"ND")</f>
      </c>
      <c r="T602" s="226" t="str">
        <f t="shared" si="98"/>
        <v/>
      </c>
      <c r="U602" s="225" t="str">
        <f t="shared" si="99"/>
        <v/>
      </c>
    </row>
    <row r="603" spans="1:21" s="227" customFormat="1" ht="19" customHeight="1">
      <c r="A603" s="231"/>
      <c r="B603" s="232"/>
      <c r="C603" s="183"/>
      <c r="D603" s="183"/>
      <c r="E603" s="183"/>
      <c r="F603" s="229"/>
      <c r="G603" s="230" t="str">
        <f>IFERROR(IF($E603="","",VLOOKUP($E603,'Data Mercado'!$A$7:$F$24,2,0)),"ND")</f>
      </c>
      <c r="H603" s="226" t="str">
        <f t="shared" si="90"/>
        <v/>
      </c>
      <c r="I603" s="225" t="str">
        <f t="shared" si="91"/>
        <v/>
      </c>
      <c r="J603" s="230" t="str">
        <f>IFERROR(IF($E603="","",VLOOKUP($E603,'Data Mercado'!$A$7:$F$24,3,0)),"ND")</f>
      </c>
      <c r="K603" s="226" t="str">
        <f t="shared" si="92"/>
        <v/>
      </c>
      <c r="L603" s="225" t="str">
        <f t="shared" si="93"/>
        <v/>
      </c>
      <c r="M603" s="230" t="str">
        <f>IFERROR(IF($E603="","",VLOOKUP($E603,'Data Mercado'!$A$7:$F$24,4,0)),"ND")</f>
      </c>
      <c r="N603" s="226" t="str">
        <f t="shared" si="94"/>
        <v/>
      </c>
      <c r="O603" s="225" t="str">
        <f t="shared" si="95"/>
        <v/>
      </c>
      <c r="P603" s="230" t="str">
        <f>IFERROR(IF($E603="","",VLOOKUP($E603,'Data Mercado'!$A$7:$F$24,5,0)),"ND")</f>
      </c>
      <c r="Q603" s="226" t="str">
        <f t="shared" si="96"/>
        <v/>
      </c>
      <c r="R603" s="225" t="str">
        <f t="shared" si="97"/>
        <v/>
      </c>
      <c r="S603" s="230" t="str">
        <f>IFERROR(IF($E603="","",VLOOKUP($E603,'Data Mercado'!$A$7:$F$24,6,0)),"ND")</f>
      </c>
      <c r="T603" s="226" t="str">
        <f t="shared" si="98"/>
        <v/>
      </c>
      <c r="U603" s="225" t="str">
        <f t="shared" si="99"/>
        <v/>
      </c>
    </row>
    <row r="604" spans="1:21" s="227" customFormat="1" ht="19" customHeight="1">
      <c r="A604" s="231"/>
      <c r="B604" s="232"/>
      <c r="C604" s="183"/>
      <c r="D604" s="183"/>
      <c r="E604" s="183"/>
      <c r="F604" s="229"/>
      <c r="G604" s="230" t="str">
        <f>IFERROR(IF($E604="","",VLOOKUP($E604,'Data Mercado'!$A$7:$F$24,2,0)),"ND")</f>
      </c>
      <c r="H604" s="226" t="str">
        <f t="shared" si="90"/>
        <v/>
      </c>
      <c r="I604" s="225" t="str">
        <f t="shared" si="91"/>
        <v/>
      </c>
      <c r="J604" s="230" t="str">
        <f>IFERROR(IF($E604="","",VLOOKUP($E604,'Data Mercado'!$A$7:$F$24,3,0)),"ND")</f>
      </c>
      <c r="K604" s="226" t="str">
        <f t="shared" si="92"/>
        <v/>
      </c>
      <c r="L604" s="225" t="str">
        <f t="shared" si="93"/>
        <v/>
      </c>
      <c r="M604" s="230" t="str">
        <f>IFERROR(IF($E604="","",VLOOKUP($E604,'Data Mercado'!$A$7:$F$24,4,0)),"ND")</f>
      </c>
      <c r="N604" s="226" t="str">
        <f t="shared" si="94"/>
        <v/>
      </c>
      <c r="O604" s="225" t="str">
        <f t="shared" si="95"/>
        <v/>
      </c>
      <c r="P604" s="230" t="str">
        <f>IFERROR(IF($E604="","",VLOOKUP($E604,'Data Mercado'!$A$7:$F$24,5,0)),"ND")</f>
      </c>
      <c r="Q604" s="226" t="str">
        <f t="shared" si="96"/>
        <v/>
      </c>
      <c r="R604" s="225" t="str">
        <f t="shared" si="97"/>
        <v/>
      </c>
      <c r="S604" s="230" t="str">
        <f>IFERROR(IF($E604="","",VLOOKUP($E604,'Data Mercado'!$A$7:$F$24,6,0)),"ND")</f>
      </c>
      <c r="T604" s="226" t="str">
        <f t="shared" si="98"/>
        <v/>
      </c>
      <c r="U604" s="225" t="str">
        <f t="shared" si="99"/>
        <v/>
      </c>
    </row>
    <row r="605" spans="1:21" s="227" customFormat="1" ht="19" customHeight="1">
      <c r="A605" s="231"/>
      <c r="B605" s="232"/>
      <c r="C605" s="183"/>
      <c r="D605" s="183"/>
      <c r="E605" s="183"/>
      <c r="F605" s="229"/>
      <c r="G605" s="230" t="str">
        <f>IFERROR(IF($E605="","",VLOOKUP($E605,'Data Mercado'!$A$7:$F$24,2,0)),"ND")</f>
      </c>
      <c r="H605" s="226" t="str">
        <f t="shared" si="90"/>
        <v/>
      </c>
      <c r="I605" s="225" t="str">
        <f t="shared" si="91"/>
        <v/>
      </c>
      <c r="J605" s="230" t="str">
        <f>IFERROR(IF($E605="","",VLOOKUP($E605,'Data Mercado'!$A$7:$F$24,3,0)),"ND")</f>
      </c>
      <c r="K605" s="226" t="str">
        <f t="shared" si="92"/>
        <v/>
      </c>
      <c r="L605" s="225" t="str">
        <f t="shared" si="93"/>
        <v/>
      </c>
      <c r="M605" s="230" t="str">
        <f>IFERROR(IF($E605="","",VLOOKUP($E605,'Data Mercado'!$A$7:$F$24,4,0)),"ND")</f>
      </c>
      <c r="N605" s="226" t="str">
        <f t="shared" si="94"/>
        <v/>
      </c>
      <c r="O605" s="225" t="str">
        <f t="shared" si="95"/>
        <v/>
      </c>
      <c r="P605" s="230" t="str">
        <f>IFERROR(IF($E605="","",VLOOKUP($E605,'Data Mercado'!$A$7:$F$24,5,0)),"ND")</f>
      </c>
      <c r="Q605" s="226" t="str">
        <f t="shared" si="96"/>
        <v/>
      </c>
      <c r="R605" s="225" t="str">
        <f t="shared" si="97"/>
        <v/>
      </c>
      <c r="S605" s="230" t="str">
        <f>IFERROR(IF($E605="","",VLOOKUP($E605,'Data Mercado'!$A$7:$F$24,6,0)),"ND")</f>
      </c>
      <c r="T605" s="226" t="str">
        <f t="shared" si="98"/>
        <v/>
      </c>
      <c r="U605" s="225" t="str">
        <f t="shared" si="99"/>
        <v/>
      </c>
    </row>
    <row r="606" spans="1:21" s="227" customFormat="1" ht="19" customHeight="1">
      <c r="A606" s="231"/>
      <c r="B606" s="232"/>
      <c r="C606" s="183"/>
      <c r="D606" s="183"/>
      <c r="E606" s="183"/>
      <c r="F606" s="229"/>
      <c r="G606" s="230" t="str">
        <f>IFERROR(IF($E606="","",VLOOKUP($E606,'Data Mercado'!$A$7:$F$24,2,0)),"ND")</f>
      </c>
      <c r="H606" s="226" t="str">
        <f t="shared" si="90"/>
        <v/>
      </c>
      <c r="I606" s="225" t="str">
        <f t="shared" si="91"/>
        <v/>
      </c>
      <c r="J606" s="230" t="str">
        <f>IFERROR(IF($E606="","",VLOOKUP($E606,'Data Mercado'!$A$7:$F$24,3,0)),"ND")</f>
      </c>
      <c r="K606" s="226" t="str">
        <f t="shared" si="92"/>
        <v/>
      </c>
      <c r="L606" s="225" t="str">
        <f t="shared" si="93"/>
        <v/>
      </c>
      <c r="M606" s="230" t="str">
        <f>IFERROR(IF($E606="","",VLOOKUP($E606,'Data Mercado'!$A$7:$F$24,4,0)),"ND")</f>
      </c>
      <c r="N606" s="226" t="str">
        <f t="shared" si="94"/>
        <v/>
      </c>
      <c r="O606" s="225" t="str">
        <f t="shared" si="95"/>
        <v/>
      </c>
      <c r="P606" s="230" t="str">
        <f>IFERROR(IF($E606="","",VLOOKUP($E606,'Data Mercado'!$A$7:$F$24,5,0)),"ND")</f>
      </c>
      <c r="Q606" s="226" t="str">
        <f t="shared" si="96"/>
        <v/>
      </c>
      <c r="R606" s="225" t="str">
        <f t="shared" si="97"/>
        <v/>
      </c>
      <c r="S606" s="230" t="str">
        <f>IFERROR(IF($E606="","",VLOOKUP($E606,'Data Mercado'!$A$7:$F$24,6,0)),"ND")</f>
      </c>
      <c r="T606" s="226" t="str">
        <f t="shared" si="98"/>
        <v/>
      </c>
      <c r="U606" s="225" t="str">
        <f t="shared" si="99"/>
        <v/>
      </c>
    </row>
    <row r="607" spans="1:21" s="227" customFormat="1" ht="19" customHeight="1">
      <c r="A607" s="231"/>
      <c r="B607" s="232"/>
      <c r="C607" s="183"/>
      <c r="D607" s="183"/>
      <c r="E607" s="183"/>
      <c r="F607" s="229"/>
      <c r="G607" s="230" t="str">
        <f>IFERROR(IF($E607="","",VLOOKUP($E607,'Data Mercado'!$A$7:$F$24,2,0)),"ND")</f>
      </c>
      <c r="H607" s="226" t="str">
        <f t="shared" si="90"/>
        <v/>
      </c>
      <c r="I607" s="225" t="str">
        <f t="shared" si="91"/>
        <v/>
      </c>
      <c r="J607" s="230" t="str">
        <f>IFERROR(IF($E607="","",VLOOKUP($E607,'Data Mercado'!$A$7:$F$24,3,0)),"ND")</f>
      </c>
      <c r="K607" s="226" t="str">
        <f t="shared" si="92"/>
        <v/>
      </c>
      <c r="L607" s="225" t="str">
        <f t="shared" si="93"/>
        <v/>
      </c>
      <c r="M607" s="230" t="str">
        <f>IFERROR(IF($E607="","",VLOOKUP($E607,'Data Mercado'!$A$7:$F$24,4,0)),"ND")</f>
      </c>
      <c r="N607" s="226" t="str">
        <f t="shared" si="94"/>
        <v/>
      </c>
      <c r="O607" s="225" t="str">
        <f t="shared" si="95"/>
        <v/>
      </c>
      <c r="P607" s="230" t="str">
        <f>IFERROR(IF($E607="","",VLOOKUP($E607,'Data Mercado'!$A$7:$F$24,5,0)),"ND")</f>
      </c>
      <c r="Q607" s="226" t="str">
        <f t="shared" si="96"/>
        <v/>
      </c>
      <c r="R607" s="225" t="str">
        <f t="shared" si="97"/>
        <v/>
      </c>
      <c r="S607" s="230" t="str">
        <f>IFERROR(IF($E607="","",VLOOKUP($E607,'Data Mercado'!$A$7:$F$24,6,0)),"ND")</f>
      </c>
      <c r="T607" s="226" t="str">
        <f t="shared" si="98"/>
        <v/>
      </c>
      <c r="U607" s="225" t="str">
        <f t="shared" si="99"/>
        <v/>
      </c>
    </row>
    <row r="608" spans="1:21" s="227" customFormat="1" ht="19" customHeight="1">
      <c r="A608" s="231"/>
      <c r="B608" s="232"/>
      <c r="C608" s="183"/>
      <c r="D608" s="183"/>
      <c r="E608" s="183"/>
      <c r="F608" s="229"/>
      <c r="G608" s="230" t="str">
        <f>IFERROR(IF($E608="","",VLOOKUP($E608,'Data Mercado'!$A$7:$F$24,2,0)),"ND")</f>
      </c>
      <c r="H608" s="226" t="str">
        <f t="shared" si="90"/>
        <v/>
      </c>
      <c r="I608" s="225" t="str">
        <f t="shared" si="91"/>
        <v/>
      </c>
      <c r="J608" s="230" t="str">
        <f>IFERROR(IF($E608="","",VLOOKUP($E608,'Data Mercado'!$A$7:$F$24,3,0)),"ND")</f>
      </c>
      <c r="K608" s="226" t="str">
        <f t="shared" si="92"/>
        <v/>
      </c>
      <c r="L608" s="225" t="str">
        <f t="shared" si="93"/>
        <v/>
      </c>
      <c r="M608" s="230" t="str">
        <f>IFERROR(IF($E608="","",VLOOKUP($E608,'Data Mercado'!$A$7:$F$24,4,0)),"ND")</f>
      </c>
      <c r="N608" s="226" t="str">
        <f t="shared" si="94"/>
        <v/>
      </c>
      <c r="O608" s="225" t="str">
        <f t="shared" si="95"/>
        <v/>
      </c>
      <c r="P608" s="230" t="str">
        <f>IFERROR(IF($E608="","",VLOOKUP($E608,'Data Mercado'!$A$7:$F$24,5,0)),"ND")</f>
      </c>
      <c r="Q608" s="226" t="str">
        <f t="shared" si="96"/>
        <v/>
      </c>
      <c r="R608" s="225" t="str">
        <f t="shared" si="97"/>
        <v/>
      </c>
      <c r="S608" s="230" t="str">
        <f>IFERROR(IF($E608="","",VLOOKUP($E608,'Data Mercado'!$A$7:$F$24,6,0)),"ND")</f>
      </c>
      <c r="T608" s="226" t="str">
        <f t="shared" si="98"/>
        <v/>
      </c>
      <c r="U608" s="225" t="str">
        <f t="shared" si="99"/>
        <v/>
      </c>
    </row>
    <row r="609" spans="1:21" s="227" customFormat="1" ht="19" customHeight="1">
      <c r="A609" s="231"/>
      <c r="B609" s="232"/>
      <c r="C609" s="183"/>
      <c r="D609" s="183"/>
      <c r="E609" s="183"/>
      <c r="F609" s="229"/>
      <c r="G609" s="230" t="str">
        <f>IFERROR(IF($E609="","",VLOOKUP($E609,'Data Mercado'!$A$7:$F$24,2,0)),"ND")</f>
      </c>
      <c r="H609" s="226" t="str">
        <f t="shared" si="90"/>
        <v/>
      </c>
      <c r="I609" s="225" t="str">
        <f t="shared" si="91"/>
        <v/>
      </c>
      <c r="J609" s="230" t="str">
        <f>IFERROR(IF($E609="","",VLOOKUP($E609,'Data Mercado'!$A$7:$F$24,3,0)),"ND")</f>
      </c>
      <c r="K609" s="226" t="str">
        <f t="shared" si="92"/>
        <v/>
      </c>
      <c r="L609" s="225" t="str">
        <f t="shared" si="93"/>
        <v/>
      </c>
      <c r="M609" s="230" t="str">
        <f>IFERROR(IF($E609="","",VLOOKUP($E609,'Data Mercado'!$A$7:$F$24,4,0)),"ND")</f>
      </c>
      <c r="N609" s="226" t="str">
        <f t="shared" si="94"/>
        <v/>
      </c>
      <c r="O609" s="225" t="str">
        <f t="shared" si="95"/>
        <v/>
      </c>
      <c r="P609" s="230" t="str">
        <f>IFERROR(IF($E609="","",VLOOKUP($E609,'Data Mercado'!$A$7:$F$24,5,0)),"ND")</f>
      </c>
      <c r="Q609" s="226" t="str">
        <f t="shared" si="96"/>
        <v/>
      </c>
      <c r="R609" s="225" t="str">
        <f t="shared" si="97"/>
        <v/>
      </c>
      <c r="S609" s="230" t="str">
        <f>IFERROR(IF($E609="","",VLOOKUP($E609,'Data Mercado'!$A$7:$F$24,6,0)),"ND")</f>
      </c>
      <c r="T609" s="226" t="str">
        <f t="shared" si="98"/>
        <v/>
      </c>
      <c r="U609" s="225" t="str">
        <f t="shared" si="99"/>
        <v/>
      </c>
    </row>
    <row r="610" spans="1:21" s="227" customFormat="1" ht="19" customHeight="1">
      <c r="A610" s="231"/>
      <c r="B610" s="232"/>
      <c r="C610" s="183"/>
      <c r="D610" s="183"/>
      <c r="E610" s="183"/>
      <c r="F610" s="229"/>
      <c r="G610" s="230" t="str">
        <f>IFERROR(IF($E610="","",VLOOKUP($E610,'Data Mercado'!$A$7:$F$24,2,0)),"ND")</f>
      </c>
      <c r="H610" s="226" t="str">
        <f t="shared" si="90"/>
        <v/>
      </c>
      <c r="I610" s="225" t="str">
        <f t="shared" si="91"/>
        <v/>
      </c>
      <c r="J610" s="230" t="str">
        <f>IFERROR(IF($E610="","",VLOOKUP($E610,'Data Mercado'!$A$7:$F$24,3,0)),"ND")</f>
      </c>
      <c r="K610" s="226" t="str">
        <f t="shared" si="92"/>
        <v/>
      </c>
      <c r="L610" s="225" t="str">
        <f t="shared" si="93"/>
        <v/>
      </c>
      <c r="M610" s="230" t="str">
        <f>IFERROR(IF($E610="","",VLOOKUP($E610,'Data Mercado'!$A$7:$F$24,4,0)),"ND")</f>
      </c>
      <c r="N610" s="226" t="str">
        <f t="shared" si="94"/>
        <v/>
      </c>
      <c r="O610" s="225" t="str">
        <f t="shared" si="95"/>
        <v/>
      </c>
      <c r="P610" s="230" t="str">
        <f>IFERROR(IF($E610="","",VLOOKUP($E610,'Data Mercado'!$A$7:$F$24,5,0)),"ND")</f>
      </c>
      <c r="Q610" s="226" t="str">
        <f t="shared" si="96"/>
        <v/>
      </c>
      <c r="R610" s="225" t="str">
        <f t="shared" si="97"/>
        <v/>
      </c>
      <c r="S610" s="230" t="str">
        <f>IFERROR(IF($E610="","",VLOOKUP($E610,'Data Mercado'!$A$7:$F$24,6,0)),"ND")</f>
      </c>
      <c r="T610" s="226" t="str">
        <f t="shared" si="98"/>
        <v/>
      </c>
      <c r="U610" s="225" t="str">
        <f t="shared" si="99"/>
        <v/>
      </c>
    </row>
    <row r="611" spans="1:21" s="227" customFormat="1" ht="19" customHeight="1">
      <c r="A611" s="231"/>
      <c r="B611" s="232"/>
      <c r="C611" s="183"/>
      <c r="D611" s="183"/>
      <c r="E611" s="183"/>
      <c r="F611" s="229"/>
      <c r="G611" s="230" t="str">
        <f>IFERROR(IF($E611="","",VLOOKUP($E611,'Data Mercado'!$A$7:$F$24,2,0)),"ND")</f>
      </c>
      <c r="H611" s="226" t="str">
        <f t="shared" si="90"/>
        <v/>
      </c>
      <c r="I611" s="225" t="str">
        <f t="shared" si="91"/>
        <v/>
      </c>
      <c r="J611" s="230" t="str">
        <f>IFERROR(IF($E611="","",VLOOKUP($E611,'Data Mercado'!$A$7:$F$24,3,0)),"ND")</f>
      </c>
      <c r="K611" s="226" t="str">
        <f t="shared" si="92"/>
        <v/>
      </c>
      <c r="L611" s="225" t="str">
        <f t="shared" si="93"/>
        <v/>
      </c>
      <c r="M611" s="230" t="str">
        <f>IFERROR(IF($E611="","",VLOOKUP($E611,'Data Mercado'!$A$7:$F$24,4,0)),"ND")</f>
      </c>
      <c r="N611" s="226" t="str">
        <f t="shared" si="94"/>
        <v/>
      </c>
      <c r="O611" s="225" t="str">
        <f t="shared" si="95"/>
        <v/>
      </c>
      <c r="P611" s="230" t="str">
        <f>IFERROR(IF($E611="","",VLOOKUP($E611,'Data Mercado'!$A$7:$F$24,5,0)),"ND")</f>
      </c>
      <c r="Q611" s="226" t="str">
        <f t="shared" si="96"/>
        <v/>
      </c>
      <c r="R611" s="225" t="str">
        <f t="shared" si="97"/>
        <v/>
      </c>
      <c r="S611" s="230" t="str">
        <f>IFERROR(IF($E611="","",VLOOKUP($E611,'Data Mercado'!$A$7:$F$24,6,0)),"ND")</f>
      </c>
      <c r="T611" s="226" t="str">
        <f t="shared" si="98"/>
        <v/>
      </c>
      <c r="U611" s="225" t="str">
        <f t="shared" si="99"/>
        <v/>
      </c>
    </row>
    <row r="612" spans="1:21" s="227" customFormat="1" ht="19" customHeight="1">
      <c r="A612" s="231"/>
      <c r="B612" s="232"/>
      <c r="C612" s="183"/>
      <c r="D612" s="183"/>
      <c r="E612" s="183"/>
      <c r="F612" s="229"/>
      <c r="G612" s="230" t="str">
        <f>IFERROR(IF($E612="","",VLOOKUP($E612,'Data Mercado'!$A$7:$F$24,2,0)),"ND")</f>
      </c>
      <c r="H612" s="226" t="str">
        <f t="shared" si="90"/>
        <v/>
      </c>
      <c r="I612" s="225" t="str">
        <f t="shared" si="91"/>
        <v/>
      </c>
      <c r="J612" s="230" t="str">
        <f>IFERROR(IF($E612="","",VLOOKUP($E612,'Data Mercado'!$A$7:$F$24,3,0)),"ND")</f>
      </c>
      <c r="K612" s="226" t="str">
        <f t="shared" si="92"/>
        <v/>
      </c>
      <c r="L612" s="225" t="str">
        <f t="shared" si="93"/>
        <v/>
      </c>
      <c r="M612" s="230" t="str">
        <f>IFERROR(IF($E612="","",VLOOKUP($E612,'Data Mercado'!$A$7:$F$24,4,0)),"ND")</f>
      </c>
      <c r="N612" s="226" t="str">
        <f t="shared" si="94"/>
        <v/>
      </c>
      <c r="O612" s="225" t="str">
        <f t="shared" si="95"/>
        <v/>
      </c>
      <c r="P612" s="230" t="str">
        <f>IFERROR(IF($E612="","",VLOOKUP($E612,'Data Mercado'!$A$7:$F$24,5,0)),"ND")</f>
      </c>
      <c r="Q612" s="226" t="str">
        <f t="shared" si="96"/>
        <v/>
      </c>
      <c r="R612" s="225" t="str">
        <f t="shared" si="97"/>
        <v/>
      </c>
      <c r="S612" s="230" t="str">
        <f>IFERROR(IF($E612="","",VLOOKUP($E612,'Data Mercado'!$A$7:$F$24,6,0)),"ND")</f>
      </c>
      <c r="T612" s="226" t="str">
        <f t="shared" si="98"/>
        <v/>
      </c>
      <c r="U612" s="225" t="str">
        <f t="shared" si="99"/>
        <v/>
      </c>
    </row>
    <row r="613" spans="1:21" s="227" customFormat="1" ht="19" customHeight="1">
      <c r="A613" s="231"/>
      <c r="B613" s="232"/>
      <c r="C613" s="183"/>
      <c r="D613" s="183"/>
      <c r="E613" s="183"/>
      <c r="F613" s="229"/>
      <c r="G613" s="230" t="str">
        <f>IFERROR(IF($E613="","",VLOOKUP($E613,'Data Mercado'!$A$7:$F$24,2,0)),"ND")</f>
      </c>
      <c r="H613" s="226" t="str">
        <f t="shared" si="90"/>
        <v/>
      </c>
      <c r="I613" s="225" t="str">
        <f t="shared" si="91"/>
        <v/>
      </c>
      <c r="J613" s="230" t="str">
        <f>IFERROR(IF($E613="","",VLOOKUP($E613,'Data Mercado'!$A$7:$F$24,3,0)),"ND")</f>
      </c>
      <c r="K613" s="226" t="str">
        <f t="shared" si="92"/>
        <v/>
      </c>
      <c r="L613" s="225" t="str">
        <f t="shared" si="93"/>
        <v/>
      </c>
      <c r="M613" s="230" t="str">
        <f>IFERROR(IF($E613="","",VLOOKUP($E613,'Data Mercado'!$A$7:$F$24,4,0)),"ND")</f>
      </c>
      <c r="N613" s="226" t="str">
        <f t="shared" si="94"/>
        <v/>
      </c>
      <c r="O613" s="225" t="str">
        <f t="shared" si="95"/>
        <v/>
      </c>
      <c r="P613" s="230" t="str">
        <f>IFERROR(IF($E613="","",VLOOKUP($E613,'Data Mercado'!$A$7:$F$24,5,0)),"ND")</f>
      </c>
      <c r="Q613" s="226" t="str">
        <f t="shared" si="96"/>
        <v/>
      </c>
      <c r="R613" s="225" t="str">
        <f t="shared" si="97"/>
        <v/>
      </c>
      <c r="S613" s="230" t="str">
        <f>IFERROR(IF($E613="","",VLOOKUP($E613,'Data Mercado'!$A$7:$F$24,6,0)),"ND")</f>
      </c>
      <c r="T613" s="226" t="str">
        <f t="shared" si="98"/>
        <v/>
      </c>
      <c r="U613" s="225" t="str">
        <f t="shared" si="99"/>
        <v/>
      </c>
    </row>
    <row r="614" spans="1:21" s="227" customFormat="1" ht="19" customHeight="1">
      <c r="A614" s="231"/>
      <c r="B614" s="232"/>
      <c r="C614" s="183"/>
      <c r="D614" s="183"/>
      <c r="E614" s="183"/>
      <c r="F614" s="229"/>
      <c r="G614" s="230" t="str">
        <f>IFERROR(IF($E614="","",VLOOKUP($E614,'Data Mercado'!$A$7:$F$24,2,0)),"ND")</f>
      </c>
      <c r="H614" s="226" t="str">
        <f t="shared" si="90"/>
        <v/>
      </c>
      <c r="I614" s="225" t="str">
        <f t="shared" si="91"/>
        <v/>
      </c>
      <c r="J614" s="230" t="str">
        <f>IFERROR(IF($E614="","",VLOOKUP($E614,'Data Mercado'!$A$7:$F$24,3,0)),"ND")</f>
      </c>
      <c r="K614" s="226" t="str">
        <f t="shared" si="92"/>
        <v/>
      </c>
      <c r="L614" s="225" t="str">
        <f t="shared" si="93"/>
        <v/>
      </c>
      <c r="M614" s="230" t="str">
        <f>IFERROR(IF($E614="","",VLOOKUP($E614,'Data Mercado'!$A$7:$F$24,4,0)),"ND")</f>
      </c>
      <c r="N614" s="226" t="str">
        <f t="shared" si="94"/>
        <v/>
      </c>
      <c r="O614" s="225" t="str">
        <f t="shared" si="95"/>
        <v/>
      </c>
      <c r="P614" s="230" t="str">
        <f>IFERROR(IF($E614="","",VLOOKUP($E614,'Data Mercado'!$A$7:$F$24,5,0)),"ND")</f>
      </c>
      <c r="Q614" s="226" t="str">
        <f t="shared" si="96"/>
        <v/>
      </c>
      <c r="R614" s="225" t="str">
        <f t="shared" si="97"/>
        <v/>
      </c>
      <c r="S614" s="230" t="str">
        <f>IFERROR(IF($E614="","",VLOOKUP($E614,'Data Mercado'!$A$7:$F$24,6,0)),"ND")</f>
      </c>
      <c r="T614" s="226" t="str">
        <f t="shared" si="98"/>
        <v/>
      </c>
      <c r="U614" s="225" t="str">
        <f t="shared" si="99"/>
        <v/>
      </c>
    </row>
    <row r="615" spans="1:21" s="227" customFormat="1" ht="19" customHeight="1">
      <c r="A615" s="231"/>
      <c r="B615" s="232"/>
      <c r="C615" s="183"/>
      <c r="D615" s="183"/>
      <c r="E615" s="183"/>
      <c r="F615" s="229"/>
      <c r="G615" s="230" t="str">
        <f>IFERROR(IF($E615="","",VLOOKUP($E615,'Data Mercado'!$A$7:$F$24,2,0)),"ND")</f>
      </c>
      <c r="H615" s="226" t="str">
        <f t="shared" si="90"/>
        <v/>
      </c>
      <c r="I615" s="225" t="str">
        <f t="shared" si="91"/>
        <v/>
      </c>
      <c r="J615" s="230" t="str">
        <f>IFERROR(IF($E615="","",VLOOKUP($E615,'Data Mercado'!$A$7:$F$24,3,0)),"ND")</f>
      </c>
      <c r="K615" s="226" t="str">
        <f t="shared" si="92"/>
        <v/>
      </c>
      <c r="L615" s="225" t="str">
        <f t="shared" si="93"/>
        <v/>
      </c>
      <c r="M615" s="230" t="str">
        <f>IFERROR(IF($E615="","",VLOOKUP($E615,'Data Mercado'!$A$7:$F$24,4,0)),"ND")</f>
      </c>
      <c r="N615" s="226" t="str">
        <f t="shared" si="94"/>
        <v/>
      </c>
      <c r="O615" s="225" t="str">
        <f t="shared" si="95"/>
        <v/>
      </c>
      <c r="P615" s="230" t="str">
        <f>IFERROR(IF($E615="","",VLOOKUP($E615,'Data Mercado'!$A$7:$F$24,5,0)),"ND")</f>
      </c>
      <c r="Q615" s="226" t="str">
        <f t="shared" si="96"/>
        <v/>
      </c>
      <c r="R615" s="225" t="str">
        <f t="shared" si="97"/>
        <v/>
      </c>
      <c r="S615" s="230" t="str">
        <f>IFERROR(IF($E615="","",VLOOKUP($E615,'Data Mercado'!$A$7:$F$24,6,0)),"ND")</f>
      </c>
      <c r="T615" s="226" t="str">
        <f t="shared" si="98"/>
        <v/>
      </c>
      <c r="U615" s="225" t="str">
        <f t="shared" si="99"/>
        <v/>
      </c>
    </row>
    <row r="616" spans="1:21" s="227" customFormat="1" ht="19" customHeight="1">
      <c r="A616" s="231"/>
      <c r="B616" s="232"/>
      <c r="C616" s="183"/>
      <c r="D616" s="183"/>
      <c r="E616" s="183"/>
      <c r="F616" s="229"/>
      <c r="G616" s="230" t="str">
        <f>IFERROR(IF($E616="","",VLOOKUP($E616,'Data Mercado'!$A$7:$F$24,2,0)),"ND")</f>
      </c>
      <c r="H616" s="226" t="str">
        <f t="shared" si="90"/>
        <v/>
      </c>
      <c r="I616" s="225" t="str">
        <f t="shared" si="91"/>
        <v/>
      </c>
      <c r="J616" s="230" t="str">
        <f>IFERROR(IF($E616="","",VLOOKUP($E616,'Data Mercado'!$A$7:$F$24,3,0)),"ND")</f>
      </c>
      <c r="K616" s="226" t="str">
        <f t="shared" si="92"/>
        <v/>
      </c>
      <c r="L616" s="225" t="str">
        <f t="shared" si="93"/>
        <v/>
      </c>
      <c r="M616" s="230" t="str">
        <f>IFERROR(IF($E616="","",VLOOKUP($E616,'Data Mercado'!$A$7:$F$24,4,0)),"ND")</f>
      </c>
      <c r="N616" s="226" t="str">
        <f t="shared" si="94"/>
        <v/>
      </c>
      <c r="O616" s="225" t="str">
        <f t="shared" si="95"/>
        <v/>
      </c>
      <c r="P616" s="230" t="str">
        <f>IFERROR(IF($E616="","",VLOOKUP($E616,'Data Mercado'!$A$7:$F$24,5,0)),"ND")</f>
      </c>
      <c r="Q616" s="226" t="str">
        <f t="shared" si="96"/>
        <v/>
      </c>
      <c r="R616" s="225" t="str">
        <f t="shared" si="97"/>
        <v/>
      </c>
      <c r="S616" s="230" t="str">
        <f>IFERROR(IF($E616="","",VLOOKUP($E616,'Data Mercado'!$A$7:$F$24,6,0)),"ND")</f>
      </c>
      <c r="T616" s="226" t="str">
        <f t="shared" si="98"/>
        <v/>
      </c>
      <c r="U616" s="225" t="str">
        <f t="shared" si="99"/>
        <v/>
      </c>
    </row>
    <row r="617" spans="1:21" s="227" customFormat="1" ht="19" customHeight="1">
      <c r="A617" s="231"/>
      <c r="B617" s="232"/>
      <c r="C617" s="183"/>
      <c r="D617" s="183"/>
      <c r="E617" s="183"/>
      <c r="F617" s="229"/>
      <c r="G617" s="230" t="str">
        <f>IFERROR(IF($E617="","",VLOOKUP($E617,'Data Mercado'!$A$7:$F$24,2,0)),"ND")</f>
      </c>
      <c r="H617" s="226" t="str">
        <f t="shared" si="90"/>
        <v/>
      </c>
      <c r="I617" s="225" t="str">
        <f t="shared" si="91"/>
        <v/>
      </c>
      <c r="J617" s="230" t="str">
        <f>IFERROR(IF($E617="","",VLOOKUP($E617,'Data Mercado'!$A$7:$F$24,3,0)),"ND")</f>
      </c>
      <c r="K617" s="226" t="str">
        <f t="shared" si="92"/>
        <v/>
      </c>
      <c r="L617" s="225" t="str">
        <f t="shared" si="93"/>
        <v/>
      </c>
      <c r="M617" s="230" t="str">
        <f>IFERROR(IF($E617="","",VLOOKUP($E617,'Data Mercado'!$A$7:$F$24,4,0)),"ND")</f>
      </c>
      <c r="N617" s="226" t="str">
        <f t="shared" si="94"/>
        <v/>
      </c>
      <c r="O617" s="225" t="str">
        <f t="shared" si="95"/>
        <v/>
      </c>
      <c r="P617" s="230" t="str">
        <f>IFERROR(IF($E617="","",VLOOKUP($E617,'Data Mercado'!$A$7:$F$24,5,0)),"ND")</f>
      </c>
      <c r="Q617" s="226" t="str">
        <f t="shared" si="96"/>
        <v/>
      </c>
      <c r="R617" s="225" t="str">
        <f t="shared" si="97"/>
        <v/>
      </c>
      <c r="S617" s="230" t="str">
        <f>IFERROR(IF($E617="","",VLOOKUP($E617,'Data Mercado'!$A$7:$F$24,6,0)),"ND")</f>
      </c>
      <c r="T617" s="226" t="str">
        <f t="shared" si="98"/>
        <v/>
      </c>
      <c r="U617" s="225" t="str">
        <f t="shared" si="99"/>
        <v/>
      </c>
    </row>
    <row r="618" spans="1:21" s="227" customFormat="1" ht="19" customHeight="1">
      <c r="A618" s="231"/>
      <c r="B618" s="232"/>
      <c r="C618" s="183"/>
      <c r="D618" s="183"/>
      <c r="E618" s="183"/>
      <c r="F618" s="229"/>
      <c r="G618" s="230" t="str">
        <f>IFERROR(IF($E618="","",VLOOKUP($E618,'Data Mercado'!$A$7:$F$24,2,0)),"ND")</f>
      </c>
      <c r="H618" s="226" t="str">
        <f t="shared" si="90"/>
        <v/>
      </c>
      <c r="I618" s="225" t="str">
        <f t="shared" si="91"/>
        <v/>
      </c>
      <c r="J618" s="230" t="str">
        <f>IFERROR(IF($E618="","",VLOOKUP($E618,'Data Mercado'!$A$7:$F$24,3,0)),"ND")</f>
      </c>
      <c r="K618" s="226" t="str">
        <f t="shared" si="92"/>
        <v/>
      </c>
      <c r="L618" s="225" t="str">
        <f t="shared" si="93"/>
        <v/>
      </c>
      <c r="M618" s="230" t="str">
        <f>IFERROR(IF($E618="","",VLOOKUP($E618,'Data Mercado'!$A$7:$F$24,4,0)),"ND")</f>
      </c>
      <c r="N618" s="226" t="str">
        <f t="shared" si="94"/>
        <v/>
      </c>
      <c r="O618" s="225" t="str">
        <f t="shared" si="95"/>
        <v/>
      </c>
      <c r="P618" s="230" t="str">
        <f>IFERROR(IF($E618="","",VLOOKUP($E618,'Data Mercado'!$A$7:$F$24,5,0)),"ND")</f>
      </c>
      <c r="Q618" s="226" t="str">
        <f t="shared" si="96"/>
        <v/>
      </c>
      <c r="R618" s="225" t="str">
        <f t="shared" si="97"/>
        <v/>
      </c>
      <c r="S618" s="230" t="str">
        <f>IFERROR(IF($E618="","",VLOOKUP($E618,'Data Mercado'!$A$7:$F$24,6,0)),"ND")</f>
      </c>
      <c r="T618" s="226" t="str">
        <f t="shared" si="98"/>
        <v/>
      </c>
      <c r="U618" s="225" t="str">
        <f t="shared" si="99"/>
        <v/>
      </c>
    </row>
    <row r="619" spans="1:21" s="227" customFormat="1" ht="19" customHeight="1">
      <c r="A619" s="231"/>
      <c r="B619" s="232"/>
      <c r="C619" s="183"/>
      <c r="D619" s="183"/>
      <c r="E619" s="183"/>
      <c r="F619" s="229"/>
      <c r="G619" s="230" t="str">
        <f>IFERROR(IF($E619="","",VLOOKUP($E619,'Data Mercado'!$A$7:$F$24,2,0)),"ND")</f>
      </c>
      <c r="H619" s="226" t="str">
        <f t="shared" si="90"/>
        <v/>
      </c>
      <c r="I619" s="225" t="str">
        <f t="shared" si="91"/>
        <v/>
      </c>
      <c r="J619" s="230" t="str">
        <f>IFERROR(IF($E619="","",VLOOKUP($E619,'Data Mercado'!$A$7:$F$24,3,0)),"ND")</f>
      </c>
      <c r="K619" s="226" t="str">
        <f t="shared" si="92"/>
        <v/>
      </c>
      <c r="L619" s="225" t="str">
        <f t="shared" si="93"/>
        <v/>
      </c>
      <c r="M619" s="230" t="str">
        <f>IFERROR(IF($E619="","",VLOOKUP($E619,'Data Mercado'!$A$7:$F$24,4,0)),"ND")</f>
      </c>
      <c r="N619" s="226" t="str">
        <f t="shared" si="94"/>
        <v/>
      </c>
      <c r="O619" s="225" t="str">
        <f t="shared" si="95"/>
        <v/>
      </c>
      <c r="P619" s="230" t="str">
        <f>IFERROR(IF($E619="","",VLOOKUP($E619,'Data Mercado'!$A$7:$F$24,5,0)),"ND")</f>
      </c>
      <c r="Q619" s="226" t="str">
        <f t="shared" si="96"/>
        <v/>
      </c>
      <c r="R619" s="225" t="str">
        <f t="shared" si="97"/>
        <v/>
      </c>
      <c r="S619" s="230" t="str">
        <f>IFERROR(IF($E619="","",VLOOKUP($E619,'Data Mercado'!$A$7:$F$24,6,0)),"ND")</f>
      </c>
      <c r="T619" s="226" t="str">
        <f t="shared" si="98"/>
        <v/>
      </c>
      <c r="U619" s="225" t="str">
        <f t="shared" si="99"/>
        <v/>
      </c>
    </row>
    <row r="620" spans="1:21" s="227" customFormat="1" ht="19" customHeight="1">
      <c r="A620" s="231"/>
      <c r="B620" s="232"/>
      <c r="C620" s="183"/>
      <c r="D620" s="183"/>
      <c r="E620" s="183"/>
      <c r="F620" s="229"/>
      <c r="G620" s="230" t="str">
        <f>IFERROR(IF($E620="","",VLOOKUP($E620,'Data Mercado'!$A$7:$F$24,2,0)),"ND")</f>
      </c>
      <c r="H620" s="226" t="str">
        <f t="shared" si="90"/>
        <v/>
      </c>
      <c r="I620" s="225" t="str">
        <f t="shared" si="91"/>
        <v/>
      </c>
      <c r="J620" s="230" t="str">
        <f>IFERROR(IF($E620="","",VLOOKUP($E620,'Data Mercado'!$A$7:$F$24,3,0)),"ND")</f>
      </c>
      <c r="K620" s="226" t="str">
        <f t="shared" si="92"/>
        <v/>
      </c>
      <c r="L620" s="225" t="str">
        <f t="shared" si="93"/>
        <v/>
      </c>
      <c r="M620" s="230" t="str">
        <f>IFERROR(IF($E620="","",VLOOKUP($E620,'Data Mercado'!$A$7:$F$24,4,0)),"ND")</f>
      </c>
      <c r="N620" s="226" t="str">
        <f t="shared" si="94"/>
        <v/>
      </c>
      <c r="O620" s="225" t="str">
        <f t="shared" si="95"/>
        <v/>
      </c>
      <c r="P620" s="230" t="str">
        <f>IFERROR(IF($E620="","",VLOOKUP($E620,'Data Mercado'!$A$7:$F$24,5,0)),"ND")</f>
      </c>
      <c r="Q620" s="226" t="str">
        <f t="shared" si="96"/>
        <v/>
      </c>
      <c r="R620" s="225" t="str">
        <f t="shared" si="97"/>
        <v/>
      </c>
      <c r="S620" s="230" t="str">
        <f>IFERROR(IF($E620="","",VLOOKUP($E620,'Data Mercado'!$A$7:$F$24,6,0)),"ND")</f>
      </c>
      <c r="T620" s="226" t="str">
        <f t="shared" si="98"/>
        <v/>
      </c>
      <c r="U620" s="225" t="str">
        <f t="shared" si="99"/>
        <v/>
      </c>
    </row>
    <row r="621" spans="1:21" s="227" customFormat="1" ht="19" customHeight="1">
      <c r="A621" s="231"/>
      <c r="B621" s="232"/>
      <c r="C621" s="183"/>
      <c r="D621" s="183"/>
      <c r="E621" s="183"/>
      <c r="F621" s="229"/>
      <c r="G621" s="230" t="str">
        <f>IFERROR(IF($E621="","",VLOOKUP($E621,'Data Mercado'!$A$7:$F$24,2,0)),"ND")</f>
      </c>
      <c r="H621" s="226" t="str">
        <f t="shared" si="90"/>
        <v/>
      </c>
      <c r="I621" s="225" t="str">
        <f t="shared" si="91"/>
        <v/>
      </c>
      <c r="J621" s="230" t="str">
        <f>IFERROR(IF($E621="","",VLOOKUP($E621,'Data Mercado'!$A$7:$F$24,3,0)),"ND")</f>
      </c>
      <c r="K621" s="226" t="str">
        <f t="shared" si="92"/>
        <v/>
      </c>
      <c r="L621" s="225" t="str">
        <f t="shared" si="93"/>
        <v/>
      </c>
      <c r="M621" s="230" t="str">
        <f>IFERROR(IF($E621="","",VLOOKUP($E621,'Data Mercado'!$A$7:$F$24,4,0)),"ND")</f>
      </c>
      <c r="N621" s="226" t="str">
        <f t="shared" si="94"/>
        <v/>
      </c>
      <c r="O621" s="225" t="str">
        <f t="shared" si="95"/>
        <v/>
      </c>
      <c r="P621" s="230" t="str">
        <f>IFERROR(IF($E621="","",VLOOKUP($E621,'Data Mercado'!$A$7:$F$24,5,0)),"ND")</f>
      </c>
      <c r="Q621" s="226" t="str">
        <f t="shared" si="96"/>
        <v/>
      </c>
      <c r="R621" s="225" t="str">
        <f t="shared" si="97"/>
        <v/>
      </c>
      <c r="S621" s="230" t="str">
        <f>IFERROR(IF($E621="","",VLOOKUP($E621,'Data Mercado'!$A$7:$F$24,6,0)),"ND")</f>
      </c>
      <c r="T621" s="226" t="str">
        <f t="shared" si="98"/>
        <v/>
      </c>
      <c r="U621" s="225" t="str">
        <f t="shared" si="99"/>
        <v/>
      </c>
    </row>
    <row r="622" spans="1:21" s="227" customFormat="1" ht="19" customHeight="1">
      <c r="A622" s="231"/>
      <c r="B622" s="232"/>
      <c r="C622" s="183"/>
      <c r="D622" s="183"/>
      <c r="E622" s="183"/>
      <c r="F622" s="229"/>
      <c r="G622" s="230" t="str">
        <f>IFERROR(IF($E622="","",VLOOKUP($E622,'Data Mercado'!$A$7:$F$24,2,0)),"ND")</f>
      </c>
      <c r="H622" s="226" t="str">
        <f t="shared" si="90"/>
        <v/>
      </c>
      <c r="I622" s="225" t="str">
        <f t="shared" si="91"/>
        <v/>
      </c>
      <c r="J622" s="230" t="str">
        <f>IFERROR(IF($E622="","",VLOOKUP($E622,'Data Mercado'!$A$7:$F$24,3,0)),"ND")</f>
      </c>
      <c r="K622" s="226" t="str">
        <f t="shared" si="92"/>
        <v/>
      </c>
      <c r="L622" s="225" t="str">
        <f t="shared" si="93"/>
        <v/>
      </c>
      <c r="M622" s="230" t="str">
        <f>IFERROR(IF($E622="","",VLOOKUP($E622,'Data Mercado'!$A$7:$F$24,4,0)),"ND")</f>
      </c>
      <c r="N622" s="226" t="str">
        <f t="shared" si="94"/>
        <v/>
      </c>
      <c r="O622" s="225" t="str">
        <f t="shared" si="95"/>
        <v/>
      </c>
      <c r="P622" s="230" t="str">
        <f>IFERROR(IF($E622="","",VLOOKUP($E622,'Data Mercado'!$A$7:$F$24,5,0)),"ND")</f>
      </c>
      <c r="Q622" s="226" t="str">
        <f t="shared" si="96"/>
        <v/>
      </c>
      <c r="R622" s="225" t="str">
        <f t="shared" si="97"/>
        <v/>
      </c>
      <c r="S622" s="230" t="str">
        <f>IFERROR(IF($E622="","",VLOOKUP($E622,'Data Mercado'!$A$7:$F$24,6,0)),"ND")</f>
      </c>
      <c r="T622" s="226" t="str">
        <f t="shared" si="98"/>
        <v/>
      </c>
      <c r="U622" s="225" t="str">
        <f t="shared" si="99"/>
        <v/>
      </c>
    </row>
    <row r="623" spans="1:21" s="227" customFormat="1" ht="19" customHeight="1">
      <c r="A623" s="231"/>
      <c r="B623" s="232"/>
      <c r="C623" s="183"/>
      <c r="D623" s="183"/>
      <c r="E623" s="183"/>
      <c r="F623" s="229"/>
      <c r="G623" s="230" t="str">
        <f>IFERROR(IF($E623="","",VLOOKUP($E623,'Data Mercado'!$A$7:$F$24,2,0)),"ND")</f>
      </c>
      <c r="H623" s="226" t="str">
        <f t="shared" si="90"/>
        <v/>
      </c>
      <c r="I623" s="225" t="str">
        <f t="shared" si="91"/>
        <v/>
      </c>
      <c r="J623" s="230" t="str">
        <f>IFERROR(IF($E623="","",VLOOKUP($E623,'Data Mercado'!$A$7:$F$24,3,0)),"ND")</f>
      </c>
      <c r="K623" s="226" t="str">
        <f t="shared" si="92"/>
        <v/>
      </c>
      <c r="L623" s="225" t="str">
        <f t="shared" si="93"/>
        <v/>
      </c>
      <c r="M623" s="230" t="str">
        <f>IFERROR(IF($E623="","",VLOOKUP($E623,'Data Mercado'!$A$7:$F$24,4,0)),"ND")</f>
      </c>
      <c r="N623" s="226" t="str">
        <f t="shared" si="94"/>
        <v/>
      </c>
      <c r="O623" s="225" t="str">
        <f t="shared" si="95"/>
        <v/>
      </c>
      <c r="P623" s="230" t="str">
        <f>IFERROR(IF($E623="","",VLOOKUP($E623,'Data Mercado'!$A$7:$F$24,5,0)),"ND")</f>
      </c>
      <c r="Q623" s="226" t="str">
        <f t="shared" si="96"/>
        <v/>
      </c>
      <c r="R623" s="225" t="str">
        <f t="shared" si="97"/>
        <v/>
      </c>
      <c r="S623" s="230" t="str">
        <f>IFERROR(IF($E623="","",VLOOKUP($E623,'Data Mercado'!$A$7:$F$24,6,0)),"ND")</f>
      </c>
      <c r="T623" s="226" t="str">
        <f t="shared" si="98"/>
        <v/>
      </c>
      <c r="U623" s="225" t="str">
        <f t="shared" si="99"/>
        <v/>
      </c>
    </row>
    <row r="624" spans="1:21" s="227" customFormat="1" ht="19" customHeight="1">
      <c r="A624" s="231"/>
      <c r="B624" s="232"/>
      <c r="C624" s="183"/>
      <c r="D624" s="183"/>
      <c r="E624" s="183"/>
      <c r="F624" s="229"/>
      <c r="G624" s="230" t="str">
        <f>IFERROR(IF($E624="","",VLOOKUP($E624,'Data Mercado'!$A$7:$F$24,2,0)),"ND")</f>
      </c>
      <c r="H624" s="226" t="str">
        <f t="shared" si="90"/>
        <v/>
      </c>
      <c r="I624" s="225" t="str">
        <f t="shared" si="91"/>
        <v/>
      </c>
      <c r="J624" s="230" t="str">
        <f>IFERROR(IF($E624="","",VLOOKUP($E624,'Data Mercado'!$A$7:$F$24,3,0)),"ND")</f>
      </c>
      <c r="K624" s="226" t="str">
        <f t="shared" si="92"/>
        <v/>
      </c>
      <c r="L624" s="225" t="str">
        <f t="shared" si="93"/>
        <v/>
      </c>
      <c r="M624" s="230" t="str">
        <f>IFERROR(IF($E624="","",VLOOKUP($E624,'Data Mercado'!$A$7:$F$24,4,0)),"ND")</f>
      </c>
      <c r="N624" s="226" t="str">
        <f t="shared" si="94"/>
        <v/>
      </c>
      <c r="O624" s="225" t="str">
        <f t="shared" si="95"/>
        <v/>
      </c>
      <c r="P624" s="230" t="str">
        <f>IFERROR(IF($E624="","",VLOOKUP($E624,'Data Mercado'!$A$7:$F$24,5,0)),"ND")</f>
      </c>
      <c r="Q624" s="226" t="str">
        <f t="shared" si="96"/>
        <v/>
      </c>
      <c r="R624" s="225" t="str">
        <f t="shared" si="97"/>
        <v/>
      </c>
      <c r="S624" s="230" t="str">
        <f>IFERROR(IF($E624="","",VLOOKUP($E624,'Data Mercado'!$A$7:$F$24,6,0)),"ND")</f>
      </c>
      <c r="T624" s="226" t="str">
        <f t="shared" si="98"/>
        <v/>
      </c>
      <c r="U624" s="225" t="str">
        <f t="shared" si="99"/>
        <v/>
      </c>
    </row>
    <row r="625" spans="1:21" s="227" customFormat="1" ht="19" customHeight="1">
      <c r="A625" s="231"/>
      <c r="B625" s="232"/>
      <c r="C625" s="183"/>
      <c r="D625" s="183"/>
      <c r="E625" s="183"/>
      <c r="F625" s="229"/>
      <c r="G625" s="230" t="str">
        <f>IFERROR(IF($E625="","",VLOOKUP($E625,'Data Mercado'!$A$7:$F$24,2,0)),"ND")</f>
      </c>
      <c r="H625" s="226" t="str">
        <f t="shared" si="90"/>
        <v/>
      </c>
      <c r="I625" s="225" t="str">
        <f t="shared" si="91"/>
        <v/>
      </c>
      <c r="J625" s="230" t="str">
        <f>IFERROR(IF($E625="","",VLOOKUP($E625,'Data Mercado'!$A$7:$F$24,3,0)),"ND")</f>
      </c>
      <c r="K625" s="226" t="str">
        <f t="shared" si="92"/>
        <v/>
      </c>
      <c r="L625" s="225" t="str">
        <f t="shared" si="93"/>
        <v/>
      </c>
      <c r="M625" s="230" t="str">
        <f>IFERROR(IF($E625="","",VLOOKUP($E625,'Data Mercado'!$A$7:$F$24,4,0)),"ND")</f>
      </c>
      <c r="N625" s="226" t="str">
        <f t="shared" si="94"/>
        <v/>
      </c>
      <c r="O625" s="225" t="str">
        <f t="shared" si="95"/>
        <v/>
      </c>
      <c r="P625" s="230" t="str">
        <f>IFERROR(IF($E625="","",VLOOKUP($E625,'Data Mercado'!$A$7:$F$24,5,0)),"ND")</f>
      </c>
      <c r="Q625" s="226" t="str">
        <f t="shared" si="96"/>
        <v/>
      </c>
      <c r="R625" s="225" t="str">
        <f t="shared" si="97"/>
        <v/>
      </c>
      <c r="S625" s="230" t="str">
        <f>IFERROR(IF($E625="","",VLOOKUP($E625,'Data Mercado'!$A$7:$F$24,6,0)),"ND")</f>
      </c>
      <c r="T625" s="226" t="str">
        <f t="shared" si="98"/>
        <v/>
      </c>
      <c r="U625" s="225" t="str">
        <f t="shared" si="99"/>
        <v/>
      </c>
    </row>
    <row r="626" spans="1:21" s="227" customFormat="1" ht="19" customHeight="1">
      <c r="A626" s="231"/>
      <c r="B626" s="232"/>
      <c r="C626" s="183"/>
      <c r="D626" s="183"/>
      <c r="E626" s="183"/>
      <c r="F626" s="229"/>
      <c r="G626" s="230" t="str">
        <f>IFERROR(IF($E626="","",VLOOKUP($E626,'Data Mercado'!$A$7:$F$24,2,0)),"ND")</f>
      </c>
      <c r="H626" s="226" t="str">
        <f t="shared" si="90"/>
        <v/>
      </c>
      <c r="I626" s="225" t="str">
        <f t="shared" si="91"/>
        <v/>
      </c>
      <c r="J626" s="230" t="str">
        <f>IFERROR(IF($E626="","",VLOOKUP($E626,'Data Mercado'!$A$7:$F$24,3,0)),"ND")</f>
      </c>
      <c r="K626" s="226" t="str">
        <f t="shared" si="92"/>
        <v/>
      </c>
      <c r="L626" s="225" t="str">
        <f t="shared" si="93"/>
        <v/>
      </c>
      <c r="M626" s="230" t="str">
        <f>IFERROR(IF($E626="","",VLOOKUP($E626,'Data Mercado'!$A$7:$F$24,4,0)),"ND")</f>
      </c>
      <c r="N626" s="226" t="str">
        <f t="shared" si="94"/>
        <v/>
      </c>
      <c r="O626" s="225" t="str">
        <f t="shared" si="95"/>
        <v/>
      </c>
      <c r="P626" s="230" t="str">
        <f>IFERROR(IF($E626="","",VLOOKUP($E626,'Data Mercado'!$A$7:$F$24,5,0)),"ND")</f>
      </c>
      <c r="Q626" s="226" t="str">
        <f t="shared" si="96"/>
        <v/>
      </c>
      <c r="R626" s="225" t="str">
        <f t="shared" si="97"/>
        <v/>
      </c>
      <c r="S626" s="230" t="str">
        <f>IFERROR(IF($E626="","",VLOOKUP($E626,'Data Mercado'!$A$7:$F$24,6,0)),"ND")</f>
      </c>
      <c r="T626" s="226" t="str">
        <f t="shared" si="98"/>
        <v/>
      </c>
      <c r="U626" s="225" t="str">
        <f t="shared" si="99"/>
        <v/>
      </c>
    </row>
    <row r="627" spans="1:21" s="227" customFormat="1" ht="19" customHeight="1">
      <c r="A627" s="231"/>
      <c r="B627" s="232"/>
      <c r="C627" s="183"/>
      <c r="D627" s="183"/>
      <c r="E627" s="183"/>
      <c r="F627" s="229"/>
      <c r="G627" s="230" t="str">
        <f>IFERROR(IF($E627="","",VLOOKUP($E627,'Data Mercado'!$A$7:$F$24,2,0)),"ND")</f>
      </c>
      <c r="H627" s="226" t="str">
        <f t="shared" si="90"/>
        <v/>
      </c>
      <c r="I627" s="225" t="str">
        <f t="shared" si="91"/>
        <v/>
      </c>
      <c r="J627" s="230" t="str">
        <f>IFERROR(IF($E627="","",VLOOKUP($E627,'Data Mercado'!$A$7:$F$24,3,0)),"ND")</f>
      </c>
      <c r="K627" s="226" t="str">
        <f t="shared" si="92"/>
        <v/>
      </c>
      <c r="L627" s="225" t="str">
        <f t="shared" si="93"/>
        <v/>
      </c>
      <c r="M627" s="230" t="str">
        <f>IFERROR(IF($E627="","",VLOOKUP($E627,'Data Mercado'!$A$7:$F$24,4,0)),"ND")</f>
      </c>
      <c r="N627" s="226" t="str">
        <f t="shared" si="94"/>
        <v/>
      </c>
      <c r="O627" s="225" t="str">
        <f t="shared" si="95"/>
        <v/>
      </c>
      <c r="P627" s="230" t="str">
        <f>IFERROR(IF($E627="","",VLOOKUP($E627,'Data Mercado'!$A$7:$F$24,5,0)),"ND")</f>
      </c>
      <c r="Q627" s="226" t="str">
        <f t="shared" si="96"/>
        <v/>
      </c>
      <c r="R627" s="225" t="str">
        <f t="shared" si="97"/>
        <v/>
      </c>
      <c r="S627" s="230" t="str">
        <f>IFERROR(IF($E627="","",VLOOKUP($E627,'Data Mercado'!$A$7:$F$24,6,0)),"ND")</f>
      </c>
      <c r="T627" s="226" t="str">
        <f t="shared" si="98"/>
        <v/>
      </c>
      <c r="U627" s="225" t="str">
        <f t="shared" si="99"/>
        <v/>
      </c>
    </row>
    <row r="628" spans="1:21" s="227" customFormat="1" ht="19" customHeight="1">
      <c r="A628" s="231"/>
      <c r="B628" s="232"/>
      <c r="C628" s="183"/>
      <c r="D628" s="183"/>
      <c r="E628" s="183"/>
      <c r="F628" s="229"/>
      <c r="G628" s="230" t="str">
        <f>IFERROR(IF($E628="","",VLOOKUP($E628,'Data Mercado'!$A$7:$F$24,2,0)),"ND")</f>
      </c>
      <c r="H628" s="226" t="str">
        <f t="shared" si="90"/>
        <v/>
      </c>
      <c r="I628" s="225" t="str">
        <f t="shared" si="91"/>
        <v/>
      </c>
      <c r="J628" s="230" t="str">
        <f>IFERROR(IF($E628="","",VLOOKUP($E628,'Data Mercado'!$A$7:$F$24,3,0)),"ND")</f>
      </c>
      <c r="K628" s="226" t="str">
        <f t="shared" si="92"/>
        <v/>
      </c>
      <c r="L628" s="225" t="str">
        <f t="shared" si="93"/>
        <v/>
      </c>
      <c r="M628" s="230" t="str">
        <f>IFERROR(IF($E628="","",VLOOKUP($E628,'Data Mercado'!$A$7:$F$24,4,0)),"ND")</f>
      </c>
      <c r="N628" s="226" t="str">
        <f t="shared" si="94"/>
        <v/>
      </c>
      <c r="O628" s="225" t="str">
        <f t="shared" si="95"/>
        <v/>
      </c>
      <c r="P628" s="230" t="str">
        <f>IFERROR(IF($E628="","",VLOOKUP($E628,'Data Mercado'!$A$7:$F$24,5,0)),"ND")</f>
      </c>
      <c r="Q628" s="226" t="str">
        <f t="shared" si="96"/>
        <v/>
      </c>
      <c r="R628" s="225" t="str">
        <f t="shared" si="97"/>
        <v/>
      </c>
      <c r="S628" s="230" t="str">
        <f>IFERROR(IF($E628="","",VLOOKUP($E628,'Data Mercado'!$A$7:$F$24,6,0)),"ND")</f>
      </c>
      <c r="T628" s="226" t="str">
        <f t="shared" si="98"/>
        <v/>
      </c>
      <c r="U628" s="225" t="str">
        <f t="shared" si="99"/>
        <v/>
      </c>
    </row>
    <row r="629" spans="1:21" s="227" customFormat="1" ht="19" customHeight="1">
      <c r="A629" s="231"/>
      <c r="B629" s="232"/>
      <c r="C629" s="183"/>
      <c r="D629" s="183"/>
      <c r="E629" s="183"/>
      <c r="F629" s="229"/>
      <c r="G629" s="230" t="str">
        <f>IFERROR(IF($E629="","",VLOOKUP($E629,'Data Mercado'!$A$7:$F$24,2,0)),"ND")</f>
      </c>
      <c r="H629" s="226" t="str">
        <f t="shared" si="90"/>
        <v/>
      </c>
      <c r="I629" s="225" t="str">
        <f t="shared" si="91"/>
        <v/>
      </c>
      <c r="J629" s="230" t="str">
        <f>IFERROR(IF($E629="","",VLOOKUP($E629,'Data Mercado'!$A$7:$F$24,3,0)),"ND")</f>
      </c>
      <c r="K629" s="226" t="str">
        <f t="shared" si="92"/>
        <v/>
      </c>
      <c r="L629" s="225" t="str">
        <f t="shared" si="93"/>
        <v/>
      </c>
      <c r="M629" s="230" t="str">
        <f>IFERROR(IF($E629="","",VLOOKUP($E629,'Data Mercado'!$A$7:$F$24,4,0)),"ND")</f>
      </c>
      <c r="N629" s="226" t="str">
        <f t="shared" si="94"/>
        <v/>
      </c>
      <c r="O629" s="225" t="str">
        <f t="shared" si="95"/>
        <v/>
      </c>
      <c r="P629" s="230" t="str">
        <f>IFERROR(IF($E629="","",VLOOKUP($E629,'Data Mercado'!$A$7:$F$24,5,0)),"ND")</f>
      </c>
      <c r="Q629" s="226" t="str">
        <f t="shared" si="96"/>
        <v/>
      </c>
      <c r="R629" s="225" t="str">
        <f t="shared" si="97"/>
        <v/>
      </c>
      <c r="S629" s="230" t="str">
        <f>IFERROR(IF($E629="","",VLOOKUP($E629,'Data Mercado'!$A$7:$F$24,6,0)),"ND")</f>
      </c>
      <c r="T629" s="226" t="str">
        <f t="shared" si="98"/>
        <v/>
      </c>
      <c r="U629" s="225" t="str">
        <f t="shared" si="99"/>
        <v/>
      </c>
    </row>
    <row r="630" spans="1:21" s="227" customFormat="1" ht="19" customHeight="1">
      <c r="A630" s="231"/>
      <c r="B630" s="232"/>
      <c r="C630" s="183"/>
      <c r="D630" s="183"/>
      <c r="E630" s="183"/>
      <c r="F630" s="229"/>
      <c r="G630" s="230" t="str">
        <f>IFERROR(IF($E630="","",VLOOKUP($E630,'Data Mercado'!$A$7:$F$24,2,0)),"ND")</f>
      </c>
      <c r="H630" s="226" t="str">
        <f t="shared" si="90"/>
        <v/>
      </c>
      <c r="I630" s="225" t="str">
        <f t="shared" si="91"/>
        <v/>
      </c>
      <c r="J630" s="230" t="str">
        <f>IFERROR(IF($E630="","",VLOOKUP($E630,'Data Mercado'!$A$7:$F$24,3,0)),"ND")</f>
      </c>
      <c r="K630" s="226" t="str">
        <f t="shared" si="92"/>
        <v/>
      </c>
      <c r="L630" s="225" t="str">
        <f t="shared" si="93"/>
        <v/>
      </c>
      <c r="M630" s="230" t="str">
        <f>IFERROR(IF($E630="","",VLOOKUP($E630,'Data Mercado'!$A$7:$F$24,4,0)),"ND")</f>
      </c>
      <c r="N630" s="226" t="str">
        <f t="shared" si="94"/>
        <v/>
      </c>
      <c r="O630" s="225" t="str">
        <f t="shared" si="95"/>
        <v/>
      </c>
      <c r="P630" s="230" t="str">
        <f>IFERROR(IF($E630="","",VLOOKUP($E630,'Data Mercado'!$A$7:$F$24,5,0)),"ND")</f>
      </c>
      <c r="Q630" s="226" t="str">
        <f t="shared" si="96"/>
        <v/>
      </c>
      <c r="R630" s="225" t="str">
        <f t="shared" si="97"/>
        <v/>
      </c>
      <c r="S630" s="230" t="str">
        <f>IFERROR(IF($E630="","",VLOOKUP($E630,'Data Mercado'!$A$7:$F$24,6,0)),"ND")</f>
      </c>
      <c r="T630" s="226" t="str">
        <f t="shared" si="98"/>
        <v/>
      </c>
      <c r="U630" s="225" t="str">
        <f t="shared" si="99"/>
        <v/>
      </c>
    </row>
    <row r="631" spans="1:21" s="227" customFormat="1" ht="19" customHeight="1">
      <c r="A631" s="231"/>
      <c r="B631" s="232"/>
      <c r="C631" s="183"/>
      <c r="D631" s="183"/>
      <c r="E631" s="183"/>
      <c r="F631" s="229"/>
      <c r="G631" s="230" t="str">
        <f>IFERROR(IF($E631="","",VLOOKUP($E631,'Data Mercado'!$A$7:$F$24,2,0)),"ND")</f>
      </c>
      <c r="H631" s="226" t="str">
        <f t="shared" si="90"/>
        <v/>
      </c>
      <c r="I631" s="225" t="str">
        <f t="shared" si="91"/>
        <v/>
      </c>
      <c r="J631" s="230" t="str">
        <f>IFERROR(IF($E631="","",VLOOKUP($E631,'Data Mercado'!$A$7:$F$24,3,0)),"ND")</f>
      </c>
      <c r="K631" s="226" t="str">
        <f t="shared" si="92"/>
        <v/>
      </c>
      <c r="L631" s="225" t="str">
        <f t="shared" si="93"/>
        <v/>
      </c>
      <c r="M631" s="230" t="str">
        <f>IFERROR(IF($E631="","",VLOOKUP($E631,'Data Mercado'!$A$7:$F$24,4,0)),"ND")</f>
      </c>
      <c r="N631" s="226" t="str">
        <f t="shared" si="94"/>
        <v/>
      </c>
      <c r="O631" s="225" t="str">
        <f t="shared" si="95"/>
        <v/>
      </c>
      <c r="P631" s="230" t="str">
        <f>IFERROR(IF($E631="","",VLOOKUP($E631,'Data Mercado'!$A$7:$F$24,5,0)),"ND")</f>
      </c>
      <c r="Q631" s="226" t="str">
        <f t="shared" si="96"/>
        <v/>
      </c>
      <c r="R631" s="225" t="str">
        <f t="shared" si="97"/>
        <v/>
      </c>
      <c r="S631" s="230" t="str">
        <f>IFERROR(IF($E631="","",VLOOKUP($E631,'Data Mercado'!$A$7:$F$24,6,0)),"ND")</f>
      </c>
      <c r="T631" s="226" t="str">
        <f t="shared" si="98"/>
        <v/>
      </c>
      <c r="U631" s="225" t="str">
        <f t="shared" si="99"/>
        <v/>
      </c>
    </row>
    <row r="632" spans="1:21" s="227" customFormat="1" ht="19" customHeight="1">
      <c r="A632" s="231"/>
      <c r="B632" s="232"/>
      <c r="C632" s="183"/>
      <c r="D632" s="183"/>
      <c r="E632" s="183"/>
      <c r="F632" s="229"/>
      <c r="G632" s="230" t="str">
        <f>IFERROR(IF($E632="","",VLOOKUP($E632,'Data Mercado'!$A$7:$F$24,2,0)),"ND")</f>
      </c>
      <c r="H632" s="226" t="str">
        <f t="shared" si="90"/>
        <v/>
      </c>
      <c r="I632" s="225" t="str">
        <f t="shared" si="91"/>
        <v/>
      </c>
      <c r="J632" s="230" t="str">
        <f>IFERROR(IF($E632="","",VLOOKUP($E632,'Data Mercado'!$A$7:$F$24,3,0)),"ND")</f>
      </c>
      <c r="K632" s="226" t="str">
        <f t="shared" si="92"/>
        <v/>
      </c>
      <c r="L632" s="225" t="str">
        <f t="shared" si="93"/>
        <v/>
      </c>
      <c r="M632" s="230" t="str">
        <f>IFERROR(IF($E632="","",VLOOKUP($E632,'Data Mercado'!$A$7:$F$24,4,0)),"ND")</f>
      </c>
      <c r="N632" s="226" t="str">
        <f t="shared" si="94"/>
        <v/>
      </c>
      <c r="O632" s="225" t="str">
        <f t="shared" si="95"/>
        <v/>
      </c>
      <c r="P632" s="230" t="str">
        <f>IFERROR(IF($E632="","",VLOOKUP($E632,'Data Mercado'!$A$7:$F$24,5,0)),"ND")</f>
      </c>
      <c r="Q632" s="226" t="str">
        <f t="shared" si="96"/>
        <v/>
      </c>
      <c r="R632" s="225" t="str">
        <f t="shared" si="97"/>
        <v/>
      </c>
      <c r="S632" s="230" t="str">
        <f>IFERROR(IF($E632="","",VLOOKUP($E632,'Data Mercado'!$A$7:$F$24,6,0)),"ND")</f>
      </c>
      <c r="T632" s="226" t="str">
        <f t="shared" si="98"/>
        <v/>
      </c>
      <c r="U632" s="225" t="str">
        <f t="shared" si="99"/>
        <v/>
      </c>
    </row>
    <row r="633" spans="1:21" s="227" customFormat="1" ht="19" customHeight="1">
      <c r="A633" s="231"/>
      <c r="B633" s="232"/>
      <c r="C633" s="183"/>
      <c r="D633" s="183"/>
      <c r="E633" s="183"/>
      <c r="F633" s="229"/>
      <c r="G633" s="230" t="str">
        <f>IFERROR(IF($E633="","",VLOOKUP($E633,'Data Mercado'!$A$7:$F$24,2,0)),"ND")</f>
      </c>
      <c r="H633" s="226" t="str">
        <f t="shared" si="90"/>
        <v/>
      </c>
      <c r="I633" s="225" t="str">
        <f t="shared" si="91"/>
        <v/>
      </c>
      <c r="J633" s="230" t="str">
        <f>IFERROR(IF($E633="","",VLOOKUP($E633,'Data Mercado'!$A$7:$F$24,3,0)),"ND")</f>
      </c>
      <c r="K633" s="226" t="str">
        <f t="shared" si="92"/>
        <v/>
      </c>
      <c r="L633" s="225" t="str">
        <f t="shared" si="93"/>
        <v/>
      </c>
      <c r="M633" s="230" t="str">
        <f>IFERROR(IF($E633="","",VLOOKUP($E633,'Data Mercado'!$A$7:$F$24,4,0)),"ND")</f>
      </c>
      <c r="N633" s="226" t="str">
        <f t="shared" si="94"/>
        <v/>
      </c>
      <c r="O633" s="225" t="str">
        <f t="shared" si="95"/>
        <v/>
      </c>
      <c r="P633" s="230" t="str">
        <f>IFERROR(IF($E633="","",VLOOKUP($E633,'Data Mercado'!$A$7:$F$24,5,0)),"ND")</f>
      </c>
      <c r="Q633" s="226" t="str">
        <f t="shared" si="96"/>
        <v/>
      </c>
      <c r="R633" s="225" t="str">
        <f t="shared" si="97"/>
        <v/>
      </c>
      <c r="S633" s="230" t="str">
        <f>IFERROR(IF($E633="","",VLOOKUP($E633,'Data Mercado'!$A$7:$F$24,6,0)),"ND")</f>
      </c>
      <c r="T633" s="226" t="str">
        <f t="shared" si="98"/>
        <v/>
      </c>
      <c r="U633" s="225" t="str">
        <f t="shared" si="99"/>
        <v/>
      </c>
    </row>
    <row r="634" spans="1:21" s="227" customFormat="1" ht="19" customHeight="1">
      <c r="A634" s="231"/>
      <c r="B634" s="232"/>
      <c r="C634" s="183"/>
      <c r="D634" s="183"/>
      <c r="E634" s="183"/>
      <c r="F634" s="229"/>
      <c r="G634" s="230" t="str">
        <f>IFERROR(IF($E634="","",VLOOKUP($E634,'Data Mercado'!$A$7:$F$24,2,0)),"ND")</f>
      </c>
      <c r="H634" s="226" t="str">
        <f t="shared" si="90"/>
        <v/>
      </c>
      <c r="I634" s="225" t="str">
        <f t="shared" si="91"/>
        <v/>
      </c>
      <c r="J634" s="230" t="str">
        <f>IFERROR(IF($E634="","",VLOOKUP($E634,'Data Mercado'!$A$7:$F$24,3,0)),"ND")</f>
      </c>
      <c r="K634" s="226" t="str">
        <f t="shared" si="92"/>
        <v/>
      </c>
      <c r="L634" s="225" t="str">
        <f t="shared" si="93"/>
        <v/>
      </c>
      <c r="M634" s="230" t="str">
        <f>IFERROR(IF($E634="","",VLOOKUP($E634,'Data Mercado'!$A$7:$F$24,4,0)),"ND")</f>
      </c>
      <c r="N634" s="226" t="str">
        <f t="shared" si="94"/>
        <v/>
      </c>
      <c r="O634" s="225" t="str">
        <f t="shared" si="95"/>
        <v/>
      </c>
      <c r="P634" s="230" t="str">
        <f>IFERROR(IF($E634="","",VLOOKUP($E634,'Data Mercado'!$A$7:$F$24,5,0)),"ND")</f>
      </c>
      <c r="Q634" s="226" t="str">
        <f t="shared" si="96"/>
        <v/>
      </c>
      <c r="R634" s="225" t="str">
        <f t="shared" si="97"/>
        <v/>
      </c>
      <c r="S634" s="230" t="str">
        <f>IFERROR(IF($E634="","",VLOOKUP($E634,'Data Mercado'!$A$7:$F$24,6,0)),"ND")</f>
      </c>
      <c r="T634" s="226" t="str">
        <f t="shared" si="98"/>
        <v/>
      </c>
      <c r="U634" s="225" t="str">
        <f t="shared" si="99"/>
        <v/>
      </c>
    </row>
    <row r="635" spans="1:21" s="227" customFormat="1" ht="19" customHeight="1">
      <c r="A635" s="231"/>
      <c r="B635" s="232"/>
      <c r="C635" s="183"/>
      <c r="D635" s="183"/>
      <c r="E635" s="183"/>
      <c r="F635" s="229"/>
      <c r="G635" s="230" t="str">
        <f>IFERROR(IF($E635="","",VLOOKUP($E635,'Data Mercado'!$A$7:$F$24,2,0)),"ND")</f>
      </c>
      <c r="H635" s="226" t="str">
        <f t="shared" si="90"/>
        <v/>
      </c>
      <c r="I635" s="225" t="str">
        <f t="shared" si="91"/>
        <v/>
      </c>
      <c r="J635" s="230" t="str">
        <f>IFERROR(IF($E635="","",VLOOKUP($E635,'Data Mercado'!$A$7:$F$24,3,0)),"ND")</f>
      </c>
      <c r="K635" s="226" t="str">
        <f t="shared" si="92"/>
        <v/>
      </c>
      <c r="L635" s="225" t="str">
        <f t="shared" si="93"/>
        <v/>
      </c>
      <c r="M635" s="230" t="str">
        <f>IFERROR(IF($E635="","",VLOOKUP($E635,'Data Mercado'!$A$7:$F$24,4,0)),"ND")</f>
      </c>
      <c r="N635" s="226" t="str">
        <f t="shared" si="94"/>
        <v/>
      </c>
      <c r="O635" s="225" t="str">
        <f t="shared" si="95"/>
        <v/>
      </c>
      <c r="P635" s="230" t="str">
        <f>IFERROR(IF($E635="","",VLOOKUP($E635,'Data Mercado'!$A$7:$F$24,5,0)),"ND")</f>
      </c>
      <c r="Q635" s="226" t="str">
        <f t="shared" si="96"/>
        <v/>
      </c>
      <c r="R635" s="225" t="str">
        <f t="shared" si="97"/>
        <v/>
      </c>
      <c r="S635" s="230" t="str">
        <f>IFERROR(IF($E635="","",VLOOKUP($E635,'Data Mercado'!$A$7:$F$24,6,0)),"ND")</f>
      </c>
      <c r="T635" s="226" t="str">
        <f t="shared" si="98"/>
        <v/>
      </c>
      <c r="U635" s="225" t="str">
        <f t="shared" si="99"/>
        <v/>
      </c>
    </row>
    <row r="636" spans="1:21" s="227" customFormat="1" ht="19" customHeight="1">
      <c r="A636" s="231"/>
      <c r="B636" s="232"/>
      <c r="C636" s="183"/>
      <c r="D636" s="183"/>
      <c r="E636" s="183"/>
      <c r="F636" s="229"/>
      <c r="G636" s="230" t="str">
        <f>IFERROR(IF($E636="","",VLOOKUP($E636,'Data Mercado'!$A$7:$F$24,2,0)),"ND")</f>
      </c>
      <c r="H636" s="226" t="str">
        <f t="shared" si="90"/>
        <v/>
      </c>
      <c r="I636" s="225" t="str">
        <f t="shared" si="91"/>
        <v/>
      </c>
      <c r="J636" s="230" t="str">
        <f>IFERROR(IF($E636="","",VLOOKUP($E636,'Data Mercado'!$A$7:$F$24,3,0)),"ND")</f>
      </c>
      <c r="K636" s="226" t="str">
        <f t="shared" si="92"/>
        <v/>
      </c>
      <c r="L636" s="225" t="str">
        <f t="shared" si="93"/>
        <v/>
      </c>
      <c r="M636" s="230" t="str">
        <f>IFERROR(IF($E636="","",VLOOKUP($E636,'Data Mercado'!$A$7:$F$24,4,0)),"ND")</f>
      </c>
      <c r="N636" s="226" t="str">
        <f t="shared" si="94"/>
        <v/>
      </c>
      <c r="O636" s="225" t="str">
        <f t="shared" si="95"/>
        <v/>
      </c>
      <c r="P636" s="230" t="str">
        <f>IFERROR(IF($E636="","",VLOOKUP($E636,'Data Mercado'!$A$7:$F$24,5,0)),"ND")</f>
      </c>
      <c r="Q636" s="226" t="str">
        <f t="shared" si="96"/>
        <v/>
      </c>
      <c r="R636" s="225" t="str">
        <f t="shared" si="97"/>
        <v/>
      </c>
      <c r="S636" s="230" t="str">
        <f>IFERROR(IF($E636="","",VLOOKUP($E636,'Data Mercado'!$A$7:$F$24,6,0)),"ND")</f>
      </c>
      <c r="T636" s="226" t="str">
        <f t="shared" si="98"/>
        <v/>
      </c>
      <c r="U636" s="225" t="str">
        <f t="shared" si="99"/>
        <v/>
      </c>
    </row>
    <row r="637" spans="1:21" s="227" customFormat="1" ht="19" customHeight="1">
      <c r="A637" s="231"/>
      <c r="B637" s="232"/>
      <c r="C637" s="183"/>
      <c r="D637" s="183"/>
      <c r="E637" s="183"/>
      <c r="F637" s="229"/>
      <c r="G637" s="230" t="str">
        <f>IFERROR(IF($E637="","",VLOOKUP($E637,'Data Mercado'!$A$7:$F$24,2,0)),"ND")</f>
      </c>
      <c r="H637" s="226" t="str">
        <f t="shared" si="90"/>
        <v/>
      </c>
      <c r="I637" s="225" t="str">
        <f t="shared" si="91"/>
        <v/>
      </c>
      <c r="J637" s="230" t="str">
        <f>IFERROR(IF($E637="","",VLOOKUP($E637,'Data Mercado'!$A$7:$F$24,3,0)),"ND")</f>
      </c>
      <c r="K637" s="226" t="str">
        <f t="shared" si="92"/>
        <v/>
      </c>
      <c r="L637" s="225" t="str">
        <f t="shared" si="93"/>
        <v/>
      </c>
      <c r="M637" s="230" t="str">
        <f>IFERROR(IF($E637="","",VLOOKUP($E637,'Data Mercado'!$A$7:$F$24,4,0)),"ND")</f>
      </c>
      <c r="N637" s="226" t="str">
        <f t="shared" si="94"/>
        <v/>
      </c>
      <c r="O637" s="225" t="str">
        <f t="shared" si="95"/>
        <v/>
      </c>
      <c r="P637" s="230" t="str">
        <f>IFERROR(IF($E637="","",VLOOKUP($E637,'Data Mercado'!$A$7:$F$24,5,0)),"ND")</f>
      </c>
      <c r="Q637" s="226" t="str">
        <f t="shared" si="96"/>
        <v/>
      </c>
      <c r="R637" s="225" t="str">
        <f t="shared" si="97"/>
        <v/>
      </c>
      <c r="S637" s="230" t="str">
        <f>IFERROR(IF($E637="","",VLOOKUP($E637,'Data Mercado'!$A$7:$F$24,6,0)),"ND")</f>
      </c>
      <c r="T637" s="226" t="str">
        <f t="shared" si="98"/>
        <v/>
      </c>
      <c r="U637" s="225" t="str">
        <f t="shared" si="99"/>
        <v/>
      </c>
    </row>
    <row r="638" spans="1:21" s="227" customFormat="1" ht="19" customHeight="1">
      <c r="A638" s="231"/>
      <c r="B638" s="232"/>
      <c r="C638" s="183"/>
      <c r="D638" s="183"/>
      <c r="E638" s="183"/>
      <c r="F638" s="229"/>
      <c r="G638" s="230" t="str">
        <f>IFERROR(IF($E638="","",VLOOKUP($E638,'Data Mercado'!$A$7:$F$24,2,0)),"ND")</f>
      </c>
      <c r="H638" s="226" t="str">
        <f t="shared" si="90"/>
        <v/>
      </c>
      <c r="I638" s="225" t="str">
        <f t="shared" si="91"/>
        <v/>
      </c>
      <c r="J638" s="230" t="str">
        <f>IFERROR(IF($E638="","",VLOOKUP($E638,'Data Mercado'!$A$7:$F$24,3,0)),"ND")</f>
      </c>
      <c r="K638" s="226" t="str">
        <f t="shared" si="92"/>
        <v/>
      </c>
      <c r="L638" s="225" t="str">
        <f t="shared" si="93"/>
        <v/>
      </c>
      <c r="M638" s="230" t="str">
        <f>IFERROR(IF($E638="","",VLOOKUP($E638,'Data Mercado'!$A$7:$F$24,4,0)),"ND")</f>
      </c>
      <c r="N638" s="226" t="str">
        <f t="shared" si="94"/>
        <v/>
      </c>
      <c r="O638" s="225" t="str">
        <f t="shared" si="95"/>
        <v/>
      </c>
      <c r="P638" s="230" t="str">
        <f>IFERROR(IF($E638="","",VLOOKUP($E638,'Data Mercado'!$A$7:$F$24,5,0)),"ND")</f>
      </c>
      <c r="Q638" s="226" t="str">
        <f t="shared" si="96"/>
        <v/>
      </c>
      <c r="R638" s="225" t="str">
        <f t="shared" si="97"/>
        <v/>
      </c>
      <c r="S638" s="230" t="str">
        <f>IFERROR(IF($E638="","",VLOOKUP($E638,'Data Mercado'!$A$7:$F$24,6,0)),"ND")</f>
      </c>
      <c r="T638" s="226" t="str">
        <f t="shared" si="98"/>
        <v/>
      </c>
      <c r="U638" s="225" t="str">
        <f t="shared" si="99"/>
        <v/>
      </c>
    </row>
    <row r="639" spans="1:21" s="227" customFormat="1" ht="19" customHeight="1">
      <c r="A639" s="231"/>
      <c r="B639" s="232"/>
      <c r="C639" s="183"/>
      <c r="D639" s="183"/>
      <c r="E639" s="183"/>
      <c r="F639" s="229"/>
      <c r="G639" s="230" t="str">
        <f>IFERROR(IF($E639="","",VLOOKUP($E639,'Data Mercado'!$A$7:$F$24,2,0)),"ND")</f>
      </c>
      <c r="H639" s="226" t="str">
        <f t="shared" si="90"/>
        <v/>
      </c>
      <c r="I639" s="225" t="str">
        <f t="shared" si="91"/>
        <v/>
      </c>
      <c r="J639" s="230" t="str">
        <f>IFERROR(IF($E639="","",VLOOKUP($E639,'Data Mercado'!$A$7:$F$24,3,0)),"ND")</f>
      </c>
      <c r="K639" s="226" t="str">
        <f t="shared" si="92"/>
        <v/>
      </c>
      <c r="L639" s="225" t="str">
        <f t="shared" si="93"/>
        <v/>
      </c>
      <c r="M639" s="230" t="str">
        <f>IFERROR(IF($E639="","",VLOOKUP($E639,'Data Mercado'!$A$7:$F$24,4,0)),"ND")</f>
      </c>
      <c r="N639" s="226" t="str">
        <f t="shared" si="94"/>
        <v/>
      </c>
      <c r="O639" s="225" t="str">
        <f t="shared" si="95"/>
        <v/>
      </c>
      <c r="P639" s="230" t="str">
        <f>IFERROR(IF($E639="","",VLOOKUP($E639,'Data Mercado'!$A$7:$F$24,5,0)),"ND")</f>
      </c>
      <c r="Q639" s="226" t="str">
        <f t="shared" si="96"/>
        <v/>
      </c>
      <c r="R639" s="225" t="str">
        <f t="shared" si="97"/>
        <v/>
      </c>
      <c r="S639" s="230" t="str">
        <f>IFERROR(IF($E639="","",VLOOKUP($E639,'Data Mercado'!$A$7:$F$24,6,0)),"ND")</f>
      </c>
      <c r="T639" s="226" t="str">
        <f t="shared" si="98"/>
        <v/>
      </c>
      <c r="U639" s="225" t="str">
        <f t="shared" si="99"/>
        <v/>
      </c>
    </row>
    <row r="640" spans="1:21" s="227" customFormat="1" ht="19" customHeight="1">
      <c r="A640" s="231"/>
      <c r="B640" s="232"/>
      <c r="C640" s="183"/>
      <c r="D640" s="183"/>
      <c r="E640" s="183"/>
      <c r="F640" s="229"/>
      <c r="G640" s="230" t="str">
        <f>IFERROR(IF($E640="","",VLOOKUP($E640,'Data Mercado'!$A$7:$F$24,2,0)),"ND")</f>
      </c>
      <c r="H640" s="226" t="str">
        <f t="shared" si="90"/>
        <v/>
      </c>
      <c r="I640" s="225" t="str">
        <f t="shared" si="91"/>
        <v/>
      </c>
      <c r="J640" s="230" t="str">
        <f>IFERROR(IF($E640="","",VLOOKUP($E640,'Data Mercado'!$A$7:$F$24,3,0)),"ND")</f>
      </c>
      <c r="K640" s="226" t="str">
        <f t="shared" si="92"/>
        <v/>
      </c>
      <c r="L640" s="225" t="str">
        <f t="shared" si="93"/>
        <v/>
      </c>
      <c r="M640" s="230" t="str">
        <f>IFERROR(IF($E640="","",VLOOKUP($E640,'Data Mercado'!$A$7:$F$24,4,0)),"ND")</f>
      </c>
      <c r="N640" s="226" t="str">
        <f t="shared" si="94"/>
        <v/>
      </c>
      <c r="O640" s="225" t="str">
        <f t="shared" si="95"/>
        <v/>
      </c>
      <c r="P640" s="230" t="str">
        <f>IFERROR(IF($E640="","",VLOOKUP($E640,'Data Mercado'!$A$7:$F$24,5,0)),"ND")</f>
      </c>
      <c r="Q640" s="226" t="str">
        <f t="shared" si="96"/>
        <v/>
      </c>
      <c r="R640" s="225" t="str">
        <f t="shared" si="97"/>
        <v/>
      </c>
      <c r="S640" s="230" t="str">
        <f>IFERROR(IF($E640="","",VLOOKUP($E640,'Data Mercado'!$A$7:$F$24,6,0)),"ND")</f>
      </c>
      <c r="T640" s="226" t="str">
        <f t="shared" si="98"/>
        <v/>
      </c>
      <c r="U640" s="225" t="str">
        <f t="shared" si="99"/>
        <v/>
      </c>
    </row>
    <row r="641" spans="1:21" s="227" customFormat="1" ht="19" customHeight="1">
      <c r="A641" s="231"/>
      <c r="B641" s="232"/>
      <c r="C641" s="183"/>
      <c r="D641" s="183"/>
      <c r="E641" s="183"/>
      <c r="F641" s="229"/>
      <c r="G641" s="230" t="str">
        <f>IFERROR(IF($E641="","",VLOOKUP($E641,'Data Mercado'!$A$7:$F$24,2,0)),"ND")</f>
      </c>
      <c r="H641" s="226" t="str">
        <f t="shared" si="90"/>
        <v/>
      </c>
      <c r="I641" s="225" t="str">
        <f t="shared" si="91"/>
        <v/>
      </c>
      <c r="J641" s="230" t="str">
        <f>IFERROR(IF($E641="","",VLOOKUP($E641,'Data Mercado'!$A$7:$F$24,3,0)),"ND")</f>
      </c>
      <c r="K641" s="226" t="str">
        <f t="shared" si="92"/>
        <v/>
      </c>
      <c r="L641" s="225" t="str">
        <f t="shared" si="93"/>
        <v/>
      </c>
      <c r="M641" s="230" t="str">
        <f>IFERROR(IF($E641="","",VLOOKUP($E641,'Data Mercado'!$A$7:$F$24,4,0)),"ND")</f>
      </c>
      <c r="N641" s="226" t="str">
        <f t="shared" si="94"/>
        <v/>
      </c>
      <c r="O641" s="225" t="str">
        <f t="shared" si="95"/>
        <v/>
      </c>
      <c r="P641" s="230" t="str">
        <f>IFERROR(IF($E641="","",VLOOKUP($E641,'Data Mercado'!$A$7:$F$24,5,0)),"ND")</f>
      </c>
      <c r="Q641" s="226" t="str">
        <f t="shared" si="96"/>
        <v/>
      </c>
      <c r="R641" s="225" t="str">
        <f t="shared" si="97"/>
        <v/>
      </c>
      <c r="S641" s="230" t="str">
        <f>IFERROR(IF($E641="","",VLOOKUP($E641,'Data Mercado'!$A$7:$F$24,6,0)),"ND")</f>
      </c>
      <c r="T641" s="226" t="str">
        <f t="shared" si="98"/>
        <v/>
      </c>
      <c r="U641" s="225" t="str">
        <f t="shared" si="99"/>
        <v/>
      </c>
    </row>
    <row r="642" spans="1:21" s="227" customFormat="1" ht="19" customHeight="1">
      <c r="A642" s="231"/>
      <c r="B642" s="232"/>
      <c r="C642" s="183"/>
      <c r="D642" s="183"/>
      <c r="E642" s="183"/>
      <c r="F642" s="229"/>
      <c r="G642" s="230" t="str">
        <f>IFERROR(IF($E642="","",VLOOKUP($E642,'Data Mercado'!$A$7:$F$24,2,0)),"ND")</f>
      </c>
      <c r="H642" s="226" t="str">
        <f t="shared" si="90"/>
        <v/>
      </c>
      <c r="I642" s="225" t="str">
        <f t="shared" si="91"/>
        <v/>
      </c>
      <c r="J642" s="230" t="str">
        <f>IFERROR(IF($E642="","",VLOOKUP($E642,'Data Mercado'!$A$7:$F$24,3,0)),"ND")</f>
      </c>
      <c r="K642" s="226" t="str">
        <f t="shared" si="92"/>
        <v/>
      </c>
      <c r="L642" s="225" t="str">
        <f t="shared" si="93"/>
        <v/>
      </c>
      <c r="M642" s="230" t="str">
        <f>IFERROR(IF($E642="","",VLOOKUP($E642,'Data Mercado'!$A$7:$F$24,4,0)),"ND")</f>
      </c>
      <c r="N642" s="226" t="str">
        <f t="shared" si="94"/>
        <v/>
      </c>
      <c r="O642" s="225" t="str">
        <f t="shared" si="95"/>
        <v/>
      </c>
      <c r="P642" s="230" t="str">
        <f>IFERROR(IF($E642="","",VLOOKUP($E642,'Data Mercado'!$A$7:$F$24,5,0)),"ND")</f>
      </c>
      <c r="Q642" s="226" t="str">
        <f t="shared" si="96"/>
        <v/>
      </c>
      <c r="R642" s="225" t="str">
        <f t="shared" si="97"/>
        <v/>
      </c>
      <c r="S642" s="230" t="str">
        <f>IFERROR(IF($E642="","",VLOOKUP($E642,'Data Mercado'!$A$7:$F$24,6,0)),"ND")</f>
      </c>
      <c r="T642" s="226" t="str">
        <f t="shared" si="98"/>
        <v/>
      </c>
      <c r="U642" s="225" t="str">
        <f t="shared" si="99"/>
        <v/>
      </c>
    </row>
    <row r="643" spans="1:21" s="227" customFormat="1" ht="19" customHeight="1">
      <c r="A643" s="231"/>
      <c r="B643" s="232"/>
      <c r="C643" s="183"/>
      <c r="D643" s="183"/>
      <c r="E643" s="183"/>
      <c r="F643" s="229"/>
      <c r="G643" s="230" t="str">
        <f>IFERROR(IF($E643="","",VLOOKUP($E643,'Data Mercado'!$A$7:$F$24,2,0)),"ND")</f>
      </c>
      <c r="H643" s="226" t="str">
        <f t="shared" si="90"/>
        <v/>
      </c>
      <c r="I643" s="225" t="str">
        <f t="shared" si="91"/>
        <v/>
      </c>
      <c r="J643" s="230" t="str">
        <f>IFERROR(IF($E643="","",VLOOKUP($E643,'Data Mercado'!$A$7:$F$24,3,0)),"ND")</f>
      </c>
      <c r="K643" s="226" t="str">
        <f t="shared" si="92"/>
        <v/>
      </c>
      <c r="L643" s="225" t="str">
        <f t="shared" si="93"/>
        <v/>
      </c>
      <c r="M643" s="230" t="str">
        <f>IFERROR(IF($E643="","",VLOOKUP($E643,'Data Mercado'!$A$7:$F$24,4,0)),"ND")</f>
      </c>
      <c r="N643" s="226" t="str">
        <f t="shared" si="94"/>
        <v/>
      </c>
      <c r="O643" s="225" t="str">
        <f t="shared" si="95"/>
        <v/>
      </c>
      <c r="P643" s="230" t="str">
        <f>IFERROR(IF($E643="","",VLOOKUP($E643,'Data Mercado'!$A$7:$F$24,5,0)),"ND")</f>
      </c>
      <c r="Q643" s="226" t="str">
        <f t="shared" si="96"/>
        <v/>
      </c>
      <c r="R643" s="225" t="str">
        <f t="shared" si="97"/>
        <v/>
      </c>
      <c r="S643" s="230" t="str">
        <f>IFERROR(IF($E643="","",VLOOKUP($E643,'Data Mercado'!$A$7:$F$24,6,0)),"ND")</f>
      </c>
      <c r="T643" s="226" t="str">
        <f t="shared" si="98"/>
        <v/>
      </c>
      <c r="U643" s="225" t="str">
        <f t="shared" si="99"/>
        <v/>
      </c>
    </row>
    <row r="644" spans="1:21" s="227" customFormat="1" ht="19" customHeight="1">
      <c r="A644" s="231"/>
      <c r="B644" s="232"/>
      <c r="C644" s="183"/>
      <c r="D644" s="183"/>
      <c r="E644" s="183"/>
      <c r="F644" s="229"/>
      <c r="G644" s="230" t="str">
        <f>IFERROR(IF($E644="","",VLOOKUP($E644,'Data Mercado'!$A$7:$F$24,2,0)),"ND")</f>
      </c>
      <c r="H644" s="226" t="str">
        <f t="shared" si="90"/>
        <v/>
      </c>
      <c r="I644" s="225" t="str">
        <f t="shared" si="91"/>
        <v/>
      </c>
      <c r="J644" s="230" t="str">
        <f>IFERROR(IF($E644="","",VLOOKUP($E644,'Data Mercado'!$A$7:$F$24,3,0)),"ND")</f>
      </c>
      <c r="K644" s="226" t="str">
        <f t="shared" si="92"/>
        <v/>
      </c>
      <c r="L644" s="225" t="str">
        <f t="shared" si="93"/>
        <v/>
      </c>
      <c r="M644" s="230" t="str">
        <f>IFERROR(IF($E644="","",VLOOKUP($E644,'Data Mercado'!$A$7:$F$24,4,0)),"ND")</f>
      </c>
      <c r="N644" s="226" t="str">
        <f t="shared" si="94"/>
        <v/>
      </c>
      <c r="O644" s="225" t="str">
        <f t="shared" si="95"/>
        <v/>
      </c>
      <c r="P644" s="230" t="str">
        <f>IFERROR(IF($E644="","",VLOOKUP($E644,'Data Mercado'!$A$7:$F$24,5,0)),"ND")</f>
      </c>
      <c r="Q644" s="226" t="str">
        <f t="shared" si="96"/>
        <v/>
      </c>
      <c r="R644" s="225" t="str">
        <f t="shared" si="97"/>
        <v/>
      </c>
      <c r="S644" s="230" t="str">
        <f>IFERROR(IF($E644="","",VLOOKUP($E644,'Data Mercado'!$A$7:$F$24,6,0)),"ND")</f>
      </c>
      <c r="T644" s="226" t="str">
        <f t="shared" si="98"/>
        <v/>
      </c>
      <c r="U644" s="225" t="str">
        <f t="shared" si="99"/>
        <v/>
      </c>
    </row>
    <row r="645" spans="1:21" s="227" customFormat="1" ht="19" customHeight="1">
      <c r="A645" s="231"/>
      <c r="B645" s="232"/>
      <c r="C645" s="183"/>
      <c r="D645" s="183"/>
      <c r="E645" s="183"/>
      <c r="F645" s="229"/>
      <c r="G645" s="230" t="str">
        <f>IFERROR(IF($E645="","",VLOOKUP($E645,'Data Mercado'!$A$7:$F$24,2,0)),"ND")</f>
      </c>
      <c r="H645" s="226" t="str">
        <f t="shared" si="90"/>
        <v/>
      </c>
      <c r="I645" s="225" t="str">
        <f t="shared" si="91"/>
        <v/>
      </c>
      <c r="J645" s="230" t="str">
        <f>IFERROR(IF($E645="","",VLOOKUP($E645,'Data Mercado'!$A$7:$F$24,3,0)),"ND")</f>
      </c>
      <c r="K645" s="226" t="str">
        <f t="shared" si="92"/>
        <v/>
      </c>
      <c r="L645" s="225" t="str">
        <f t="shared" si="93"/>
        <v/>
      </c>
      <c r="M645" s="230" t="str">
        <f>IFERROR(IF($E645="","",VLOOKUP($E645,'Data Mercado'!$A$7:$F$24,4,0)),"ND")</f>
      </c>
      <c r="N645" s="226" t="str">
        <f t="shared" si="94"/>
        <v/>
      </c>
      <c r="O645" s="225" t="str">
        <f t="shared" si="95"/>
        <v/>
      </c>
      <c r="P645" s="230" t="str">
        <f>IFERROR(IF($E645="","",VLOOKUP($E645,'Data Mercado'!$A$7:$F$24,5,0)),"ND")</f>
      </c>
      <c r="Q645" s="226" t="str">
        <f t="shared" si="96"/>
        <v/>
      </c>
      <c r="R645" s="225" t="str">
        <f t="shared" si="97"/>
        <v/>
      </c>
      <c r="S645" s="230" t="str">
        <f>IFERROR(IF($E645="","",VLOOKUP($E645,'Data Mercado'!$A$7:$F$24,6,0)),"ND")</f>
      </c>
      <c r="T645" s="226" t="str">
        <f t="shared" si="98"/>
        <v/>
      </c>
      <c r="U645" s="225" t="str">
        <f t="shared" si="99"/>
        <v/>
      </c>
    </row>
    <row r="646" spans="1:21" s="227" customFormat="1" ht="19" customHeight="1">
      <c r="A646" s="231"/>
      <c r="B646" s="232"/>
      <c r="C646" s="183"/>
      <c r="D646" s="183"/>
      <c r="E646" s="183"/>
      <c r="F646" s="229"/>
      <c r="G646" s="230" t="str">
        <f>IFERROR(IF($E646="","",VLOOKUP($E646,'Data Mercado'!$A$7:$F$24,2,0)),"ND")</f>
      </c>
      <c r="H646" s="226" t="str">
        <f t="shared" si="90"/>
        <v/>
      </c>
      <c r="I646" s="225" t="str">
        <f t="shared" si="91"/>
        <v/>
      </c>
      <c r="J646" s="230" t="str">
        <f>IFERROR(IF($E646="","",VLOOKUP($E646,'Data Mercado'!$A$7:$F$24,3,0)),"ND")</f>
      </c>
      <c r="K646" s="226" t="str">
        <f t="shared" si="92"/>
        <v/>
      </c>
      <c r="L646" s="225" t="str">
        <f t="shared" si="93"/>
        <v/>
      </c>
      <c r="M646" s="230" t="str">
        <f>IFERROR(IF($E646="","",VLOOKUP($E646,'Data Mercado'!$A$7:$F$24,4,0)),"ND")</f>
      </c>
      <c r="N646" s="226" t="str">
        <f t="shared" si="94"/>
        <v/>
      </c>
      <c r="O646" s="225" t="str">
        <f t="shared" si="95"/>
        <v/>
      </c>
      <c r="P646" s="230" t="str">
        <f>IFERROR(IF($E646="","",VLOOKUP($E646,'Data Mercado'!$A$7:$F$24,5,0)),"ND")</f>
      </c>
      <c r="Q646" s="226" t="str">
        <f t="shared" si="96"/>
        <v/>
      </c>
      <c r="R646" s="225" t="str">
        <f t="shared" si="97"/>
        <v/>
      </c>
      <c r="S646" s="230" t="str">
        <f>IFERROR(IF($E646="","",VLOOKUP($E646,'Data Mercado'!$A$7:$F$24,6,0)),"ND")</f>
      </c>
      <c r="T646" s="226" t="str">
        <f t="shared" si="98"/>
        <v/>
      </c>
      <c r="U646" s="225" t="str">
        <f t="shared" si="99"/>
        <v/>
      </c>
    </row>
    <row r="647" spans="1:21" s="227" customFormat="1" ht="19" customHeight="1">
      <c r="A647" s="231"/>
      <c r="B647" s="232"/>
      <c r="C647" s="183"/>
      <c r="D647" s="183"/>
      <c r="E647" s="183"/>
      <c r="F647" s="229"/>
      <c r="G647" s="230" t="str">
        <f>IFERROR(IF($E647="","",VLOOKUP($E647,'Data Mercado'!$A$7:$F$24,2,0)),"ND")</f>
      </c>
      <c r="H647" s="226" t="str">
        <f t="shared" si="90"/>
        <v/>
      </c>
      <c r="I647" s="225" t="str">
        <f t="shared" si="91"/>
        <v/>
      </c>
      <c r="J647" s="230" t="str">
        <f>IFERROR(IF($E647="","",VLOOKUP($E647,'Data Mercado'!$A$7:$F$24,3,0)),"ND")</f>
      </c>
      <c r="K647" s="226" t="str">
        <f t="shared" si="92"/>
        <v/>
      </c>
      <c r="L647" s="225" t="str">
        <f t="shared" si="93"/>
        <v/>
      </c>
      <c r="M647" s="230" t="str">
        <f>IFERROR(IF($E647="","",VLOOKUP($E647,'Data Mercado'!$A$7:$F$24,4,0)),"ND")</f>
      </c>
      <c r="N647" s="226" t="str">
        <f t="shared" si="94"/>
        <v/>
      </c>
      <c r="O647" s="225" t="str">
        <f t="shared" si="95"/>
        <v/>
      </c>
      <c r="P647" s="230" t="str">
        <f>IFERROR(IF($E647="","",VLOOKUP($E647,'Data Mercado'!$A$7:$F$24,5,0)),"ND")</f>
      </c>
      <c r="Q647" s="226" t="str">
        <f t="shared" si="96"/>
        <v/>
      </c>
      <c r="R647" s="225" t="str">
        <f t="shared" si="97"/>
        <v/>
      </c>
      <c r="S647" s="230" t="str">
        <f>IFERROR(IF($E647="","",VLOOKUP($E647,'Data Mercado'!$A$7:$F$24,6,0)),"ND")</f>
      </c>
      <c r="T647" s="226" t="str">
        <f t="shared" si="98"/>
        <v/>
      </c>
      <c r="U647" s="225" t="str">
        <f t="shared" si="99"/>
        <v/>
      </c>
    </row>
    <row r="648" spans="1:21" s="227" customFormat="1" ht="19" customHeight="1">
      <c r="A648" s="231"/>
      <c r="B648" s="232"/>
      <c r="C648" s="183"/>
      <c r="D648" s="183"/>
      <c r="E648" s="183"/>
      <c r="F648" s="229"/>
      <c r="G648" s="230" t="str">
        <f>IFERROR(IF($E648="","",VLOOKUP($E648,'Data Mercado'!$A$7:$F$24,2,0)),"ND")</f>
      </c>
      <c r="H648" s="226" t="str">
        <f t="shared" si="90"/>
        <v/>
      </c>
      <c r="I648" s="225" t="str">
        <f t="shared" si="91"/>
        <v/>
      </c>
      <c r="J648" s="230" t="str">
        <f>IFERROR(IF($E648="","",VLOOKUP($E648,'Data Mercado'!$A$7:$F$24,3,0)),"ND")</f>
      </c>
      <c r="K648" s="226" t="str">
        <f t="shared" si="92"/>
        <v/>
      </c>
      <c r="L648" s="225" t="str">
        <f t="shared" si="93"/>
        <v/>
      </c>
      <c r="M648" s="230" t="str">
        <f>IFERROR(IF($E648="","",VLOOKUP($E648,'Data Mercado'!$A$7:$F$24,4,0)),"ND")</f>
      </c>
      <c r="N648" s="226" t="str">
        <f t="shared" si="94"/>
        <v/>
      </c>
      <c r="O648" s="225" t="str">
        <f t="shared" si="95"/>
        <v/>
      </c>
      <c r="P648" s="230" t="str">
        <f>IFERROR(IF($E648="","",VLOOKUP($E648,'Data Mercado'!$A$7:$F$24,5,0)),"ND")</f>
      </c>
      <c r="Q648" s="226" t="str">
        <f t="shared" si="96"/>
        <v/>
      </c>
      <c r="R648" s="225" t="str">
        <f t="shared" si="97"/>
        <v/>
      </c>
      <c r="S648" s="230" t="str">
        <f>IFERROR(IF($E648="","",VLOOKUP($E648,'Data Mercado'!$A$7:$F$24,6,0)),"ND")</f>
      </c>
      <c r="T648" s="226" t="str">
        <f t="shared" si="98"/>
        <v/>
      </c>
      <c r="U648" s="225" t="str">
        <f t="shared" si="99"/>
        <v/>
      </c>
    </row>
    <row r="649" spans="1:21" s="227" customFormat="1" ht="19" customHeight="1">
      <c r="A649" s="231"/>
      <c r="B649" s="232"/>
      <c r="C649" s="183"/>
      <c r="D649" s="183"/>
      <c r="E649" s="183"/>
      <c r="F649" s="229"/>
      <c r="G649" s="230" t="str">
        <f>IFERROR(IF($E649="","",VLOOKUP($E649,'Data Mercado'!$A$7:$F$24,2,0)),"ND")</f>
      </c>
      <c r="H649" s="226" t="str">
        <f t="shared" si="90"/>
        <v/>
      </c>
      <c r="I649" s="225" t="str">
        <f t="shared" si="91"/>
        <v/>
      </c>
      <c r="J649" s="230" t="str">
        <f>IFERROR(IF($E649="","",VLOOKUP($E649,'Data Mercado'!$A$7:$F$24,3,0)),"ND")</f>
      </c>
      <c r="K649" s="226" t="str">
        <f t="shared" si="92"/>
        <v/>
      </c>
      <c r="L649" s="225" t="str">
        <f t="shared" si="93"/>
        <v/>
      </c>
      <c r="M649" s="230" t="str">
        <f>IFERROR(IF($E649="","",VLOOKUP($E649,'Data Mercado'!$A$7:$F$24,4,0)),"ND")</f>
      </c>
      <c r="N649" s="226" t="str">
        <f t="shared" si="94"/>
        <v/>
      </c>
      <c r="O649" s="225" t="str">
        <f t="shared" si="95"/>
        <v/>
      </c>
      <c r="P649" s="230" t="str">
        <f>IFERROR(IF($E649="","",VLOOKUP($E649,'Data Mercado'!$A$7:$F$24,5,0)),"ND")</f>
      </c>
      <c r="Q649" s="226" t="str">
        <f t="shared" si="96"/>
        <v/>
      </c>
      <c r="R649" s="225" t="str">
        <f t="shared" si="97"/>
        <v/>
      </c>
      <c r="S649" s="230" t="str">
        <f>IFERROR(IF($E649="","",VLOOKUP($E649,'Data Mercado'!$A$7:$F$24,6,0)),"ND")</f>
      </c>
      <c r="T649" s="226" t="str">
        <f t="shared" si="98"/>
        <v/>
      </c>
      <c r="U649" s="225" t="str">
        <f t="shared" si="99"/>
        <v/>
      </c>
    </row>
    <row r="650" spans="1:21" s="227" customFormat="1" ht="19" customHeight="1">
      <c r="A650" s="231"/>
      <c r="B650" s="232"/>
      <c r="C650" s="183"/>
      <c r="D650" s="183"/>
      <c r="E650" s="183"/>
      <c r="F650" s="229"/>
      <c r="G650" s="230" t="str">
        <f>IFERROR(IF($E650="","",VLOOKUP($E650,'Data Mercado'!$A$7:$F$24,2,0)),"ND")</f>
      </c>
      <c r="H650" s="226" t="str">
        <f t="shared" si="90"/>
        <v/>
      </c>
      <c r="I650" s="225" t="str">
        <f t="shared" si="91"/>
        <v/>
      </c>
      <c r="J650" s="230" t="str">
        <f>IFERROR(IF($E650="","",VLOOKUP($E650,'Data Mercado'!$A$7:$F$24,3,0)),"ND")</f>
      </c>
      <c r="K650" s="226" t="str">
        <f t="shared" si="92"/>
        <v/>
      </c>
      <c r="L650" s="225" t="str">
        <f t="shared" si="93"/>
        <v/>
      </c>
      <c r="M650" s="230" t="str">
        <f>IFERROR(IF($E650="","",VLOOKUP($E650,'Data Mercado'!$A$7:$F$24,4,0)),"ND")</f>
      </c>
      <c r="N650" s="226" t="str">
        <f t="shared" si="94"/>
        <v/>
      </c>
      <c r="O650" s="225" t="str">
        <f t="shared" si="95"/>
        <v/>
      </c>
      <c r="P650" s="230" t="str">
        <f>IFERROR(IF($E650="","",VLOOKUP($E650,'Data Mercado'!$A$7:$F$24,5,0)),"ND")</f>
      </c>
      <c r="Q650" s="226" t="str">
        <f t="shared" si="96"/>
        <v/>
      </c>
      <c r="R650" s="225" t="str">
        <f t="shared" si="97"/>
        <v/>
      </c>
      <c r="S650" s="230" t="str">
        <f>IFERROR(IF($E650="","",VLOOKUP($E650,'Data Mercado'!$A$7:$F$24,6,0)),"ND")</f>
      </c>
      <c r="T650" s="226" t="str">
        <f t="shared" si="98"/>
        <v/>
      </c>
      <c r="U650" s="225" t="str">
        <f t="shared" si="99"/>
        <v/>
      </c>
    </row>
    <row r="651" spans="1:21" s="227" customFormat="1" ht="19" customHeight="1">
      <c r="A651" s="231"/>
      <c r="B651" s="232"/>
      <c r="C651" s="183"/>
      <c r="D651" s="183"/>
      <c r="E651" s="183"/>
      <c r="F651" s="229"/>
      <c r="G651" s="230" t="str">
        <f>IFERROR(IF($E651="","",VLOOKUP($E651,'Data Mercado'!$A$7:$F$24,2,0)),"ND")</f>
      </c>
      <c r="H651" s="226" t="str">
        <f t="shared" si="90"/>
        <v/>
      </c>
      <c r="I651" s="225" t="str">
        <f t="shared" si="91"/>
        <v/>
      </c>
      <c r="J651" s="230" t="str">
        <f>IFERROR(IF($E651="","",VLOOKUP($E651,'Data Mercado'!$A$7:$F$24,3,0)),"ND")</f>
      </c>
      <c r="K651" s="226" t="str">
        <f t="shared" si="92"/>
        <v/>
      </c>
      <c r="L651" s="225" t="str">
        <f t="shared" si="93"/>
        <v/>
      </c>
      <c r="M651" s="230" t="str">
        <f>IFERROR(IF($E651="","",VLOOKUP($E651,'Data Mercado'!$A$7:$F$24,4,0)),"ND")</f>
      </c>
      <c r="N651" s="226" t="str">
        <f t="shared" si="94"/>
        <v/>
      </c>
      <c r="O651" s="225" t="str">
        <f t="shared" si="95"/>
        <v/>
      </c>
      <c r="P651" s="230" t="str">
        <f>IFERROR(IF($E651="","",VLOOKUP($E651,'Data Mercado'!$A$7:$F$24,5,0)),"ND")</f>
      </c>
      <c r="Q651" s="226" t="str">
        <f t="shared" si="96"/>
        <v/>
      </c>
      <c r="R651" s="225" t="str">
        <f t="shared" si="97"/>
        <v/>
      </c>
      <c r="S651" s="230" t="str">
        <f>IFERROR(IF($E651="","",VLOOKUP($E651,'Data Mercado'!$A$7:$F$24,6,0)),"ND")</f>
      </c>
      <c r="T651" s="226" t="str">
        <f t="shared" si="98"/>
        <v/>
      </c>
      <c r="U651" s="225" t="str">
        <f t="shared" si="99"/>
        <v/>
      </c>
    </row>
    <row r="652" spans="1:21" s="227" customFormat="1" ht="19" customHeight="1">
      <c r="A652" s="231"/>
      <c r="B652" s="232"/>
      <c r="C652" s="183"/>
      <c r="D652" s="183"/>
      <c r="E652" s="183"/>
      <c r="F652" s="229"/>
      <c r="G652" s="230" t="str">
        <f>IFERROR(IF($E652="","",VLOOKUP($E652,'Data Mercado'!$A$7:$F$24,2,0)),"ND")</f>
      </c>
      <c r="H652" s="226" t="str">
        <f>IFERROR(IF($E652="","",IF($G652&gt;$F652,($F652/$G652)-1,"")),"")</f>
      </c>
      <c r="I652" s="225" t="str">
        <f t="shared" ref="I652:I715" si="101">IF(AND($F652&lt;&gt;"",$G652&lt;&gt;""),IF($H652="","",$G652-$F652),"")</f>
        <v/>
      </c>
      <c r="J652" s="230" t="str">
        <f>IFERROR(IF($E652="","",VLOOKUP($E652,'Data Mercado'!$A$7:$F$24,3,0)),"ND")</f>
      </c>
      <c r="K652" s="226" t="str">
        <f>IFERROR(IF($E652="","",IF($J652&gt;$F652,($F652/$J652)-1,"")),"")</f>
      </c>
      <c r="L652" s="225" t="str">
        <f t="shared" ref="L652:L715" si="103">IF(AND($F652&lt;&gt;"",$J652&lt;&gt;""),IF($K652="","",$J652-$F652),"")</f>
        <v/>
      </c>
      <c r="M652" s="230" t="str">
        <f>IFERROR(IF($E652="","",VLOOKUP($E652,'Data Mercado'!$A$7:$F$24,4,0)),"ND")</f>
      </c>
      <c r="N652" s="226" t="str">
        <f>IFERROR(IF($E652="","",IF($M652&gt;$F652,($F652/$M652)-1,"")),"")</f>
      </c>
      <c r="O652" s="225" t="str">
        <f t="shared" ref="O652:O715" si="105">IF(AND($F652&lt;&gt;"",$M652&lt;&gt;""),IF($N652="","",$M652-$F652),"")</f>
        <v/>
      </c>
      <c r="P652" s="230" t="str">
        <f>IFERROR(IF($E652="","",VLOOKUP($E652,'Data Mercado'!$A$7:$F$24,5,0)),"ND")</f>
      </c>
      <c r="Q652" s="226" t="str">
        <f>IFERROR(IF($E652="","",IF($P652&gt;$F652,($F652/$P652)-1,"")),"")</f>
      </c>
      <c r="R652" s="225" t="str">
        <f t="shared" ref="R652:R715" si="107">IF(AND($F652&lt;&gt;"",$P652&lt;&gt;""),IF($Q652="","",$P652-$F652),"")</f>
        <v/>
      </c>
      <c r="S652" s="230" t="str">
        <f>IFERROR(IF($E652="","",VLOOKUP($E652,'Data Mercado'!$A$7:$F$24,6,0)),"ND")</f>
      </c>
      <c r="T652" s="226" t="str">
        <f>IFERROR(IF($E652="","",IF($S652&gt;$F652,($F652/$S652)-1,"")),"")</f>
      </c>
      <c r="U652" s="225" t="str">
        <f t="shared" ref="U652:U715" si="109">IF(AND($F652&lt;&gt;"",$S652&lt;&gt;""),IF($T652="","",$S652-$F652),"")</f>
        <v/>
      </c>
    </row>
    <row r="653" spans="1:21" s="227" customFormat="1" ht="19" customHeight="1">
      <c r="A653" s="231"/>
      <c r="B653" s="232"/>
      <c r="C653" s="183"/>
      <c r="D653" s="183"/>
      <c r="E653" s="183"/>
      <c r="F653" s="229"/>
      <c r="G653" s="230" t="str">
        <f>IFERROR(IF($E653="","",VLOOKUP($E653,'Data Mercado'!$A$7:$F$24,2,0)),"ND")</f>
      </c>
      <c r="H653" s="226" t="str">
        <f t="shared" si="100"/>
        <v/>
      </c>
      <c r="I653" s="225" t="str">
        <f t="shared" si="101"/>
        <v/>
      </c>
      <c r="J653" s="230" t="str">
        <f>IFERROR(IF($E653="","",VLOOKUP($E653,'Data Mercado'!$A$7:$F$24,3,0)),"ND")</f>
      </c>
      <c r="K653" s="226" t="str">
        <f t="shared" si="102"/>
        <v/>
      </c>
      <c r="L653" s="225" t="str">
        <f t="shared" si="103"/>
        <v/>
      </c>
      <c r="M653" s="230" t="str">
        <f>IFERROR(IF($E653="","",VLOOKUP($E653,'Data Mercado'!$A$7:$F$24,4,0)),"ND")</f>
      </c>
      <c r="N653" s="226" t="str">
        <f t="shared" si="104"/>
        <v/>
      </c>
      <c r="O653" s="225" t="str">
        <f t="shared" si="105"/>
        <v/>
      </c>
      <c r="P653" s="230" t="str">
        <f>IFERROR(IF($E653="","",VLOOKUP($E653,'Data Mercado'!$A$7:$F$24,5,0)),"ND")</f>
      </c>
      <c r="Q653" s="226" t="str">
        <f t="shared" si="106"/>
        <v/>
      </c>
      <c r="R653" s="225" t="str">
        <f t="shared" si="107"/>
        <v/>
      </c>
      <c r="S653" s="230" t="str">
        <f>IFERROR(IF($E653="","",VLOOKUP($E653,'Data Mercado'!$A$7:$F$24,6,0)),"ND")</f>
      </c>
      <c r="T653" s="226" t="str">
        <f t="shared" si="108"/>
        <v/>
      </c>
      <c r="U653" s="225" t="str">
        <f t="shared" si="109"/>
        <v/>
      </c>
    </row>
    <row r="654" spans="1:21" s="227" customFormat="1" ht="19" customHeight="1">
      <c r="A654" s="231"/>
      <c r="B654" s="232"/>
      <c r="C654" s="183"/>
      <c r="D654" s="183"/>
      <c r="E654" s="183"/>
      <c r="F654" s="229"/>
      <c r="G654" s="230" t="str">
        <f>IFERROR(IF($E654="","",VLOOKUP($E654,'Data Mercado'!$A$7:$F$24,2,0)),"ND")</f>
      </c>
      <c r="H654" s="226" t="str">
        <f t="shared" si="100"/>
        <v/>
      </c>
      <c r="I654" s="225" t="str">
        <f t="shared" si="101"/>
        <v/>
      </c>
      <c r="J654" s="230" t="str">
        <f>IFERROR(IF($E654="","",VLOOKUP($E654,'Data Mercado'!$A$7:$F$24,3,0)),"ND")</f>
      </c>
      <c r="K654" s="226" t="str">
        <f t="shared" si="102"/>
        <v/>
      </c>
      <c r="L654" s="225" t="str">
        <f t="shared" si="103"/>
        <v/>
      </c>
      <c r="M654" s="230" t="str">
        <f>IFERROR(IF($E654="","",VLOOKUP($E654,'Data Mercado'!$A$7:$F$24,4,0)),"ND")</f>
      </c>
      <c r="N654" s="226" t="str">
        <f t="shared" si="104"/>
        <v/>
      </c>
      <c r="O654" s="225" t="str">
        <f t="shared" si="105"/>
        <v/>
      </c>
      <c r="P654" s="230" t="str">
        <f>IFERROR(IF($E654="","",VLOOKUP($E654,'Data Mercado'!$A$7:$F$24,5,0)),"ND")</f>
      </c>
      <c r="Q654" s="226" t="str">
        <f t="shared" si="106"/>
        <v/>
      </c>
      <c r="R654" s="225" t="str">
        <f t="shared" si="107"/>
        <v/>
      </c>
      <c r="S654" s="230" t="str">
        <f>IFERROR(IF($E654="","",VLOOKUP($E654,'Data Mercado'!$A$7:$F$24,6,0)),"ND")</f>
      </c>
      <c r="T654" s="226" t="str">
        <f t="shared" si="108"/>
        <v/>
      </c>
      <c r="U654" s="225" t="str">
        <f t="shared" si="109"/>
        <v/>
      </c>
    </row>
    <row r="655" spans="1:21" s="227" customFormat="1" ht="19" customHeight="1">
      <c r="A655" s="231"/>
      <c r="B655" s="232"/>
      <c r="C655" s="183"/>
      <c r="D655" s="183"/>
      <c r="E655" s="183"/>
      <c r="F655" s="229"/>
      <c r="G655" s="230" t="str">
        <f>IFERROR(IF($E655="","",VLOOKUP($E655,'Data Mercado'!$A$7:$F$24,2,0)),"ND")</f>
      </c>
      <c r="H655" s="226" t="str">
        <f t="shared" si="100"/>
        <v/>
      </c>
      <c r="I655" s="225" t="str">
        <f t="shared" si="101"/>
        <v/>
      </c>
      <c r="J655" s="230" t="str">
        <f>IFERROR(IF($E655="","",VLOOKUP($E655,'Data Mercado'!$A$7:$F$24,3,0)),"ND")</f>
      </c>
      <c r="K655" s="226" t="str">
        <f t="shared" si="102"/>
        <v/>
      </c>
      <c r="L655" s="225" t="str">
        <f t="shared" si="103"/>
        <v/>
      </c>
      <c r="M655" s="230" t="str">
        <f>IFERROR(IF($E655="","",VLOOKUP($E655,'Data Mercado'!$A$7:$F$24,4,0)),"ND")</f>
      </c>
      <c r="N655" s="226" t="str">
        <f t="shared" si="104"/>
        <v/>
      </c>
      <c r="O655" s="225" t="str">
        <f t="shared" si="105"/>
        <v/>
      </c>
      <c r="P655" s="230" t="str">
        <f>IFERROR(IF($E655="","",VLOOKUP($E655,'Data Mercado'!$A$7:$F$24,5,0)),"ND")</f>
      </c>
      <c r="Q655" s="226" t="str">
        <f t="shared" si="106"/>
        <v/>
      </c>
      <c r="R655" s="225" t="str">
        <f t="shared" si="107"/>
        <v/>
      </c>
      <c r="S655" s="230" t="str">
        <f>IFERROR(IF($E655="","",VLOOKUP($E655,'Data Mercado'!$A$7:$F$24,6,0)),"ND")</f>
      </c>
      <c r="T655" s="226" t="str">
        <f t="shared" si="108"/>
        <v/>
      </c>
      <c r="U655" s="225" t="str">
        <f t="shared" si="109"/>
        <v/>
      </c>
    </row>
    <row r="656" spans="1:21" s="227" customFormat="1" ht="19" customHeight="1">
      <c r="A656" s="231"/>
      <c r="B656" s="232"/>
      <c r="C656" s="183"/>
      <c r="D656" s="183"/>
      <c r="E656" s="183"/>
      <c r="F656" s="229"/>
      <c r="G656" s="230" t="str">
        <f>IFERROR(IF($E656="","",VLOOKUP($E656,'Data Mercado'!$A$7:$F$24,2,0)),"ND")</f>
      </c>
      <c r="H656" s="226" t="str">
        <f t="shared" si="100"/>
        <v/>
      </c>
      <c r="I656" s="225" t="str">
        <f t="shared" si="101"/>
        <v/>
      </c>
      <c r="J656" s="230" t="str">
        <f>IFERROR(IF($E656="","",VLOOKUP($E656,'Data Mercado'!$A$7:$F$24,3,0)),"ND")</f>
      </c>
      <c r="K656" s="226" t="str">
        <f t="shared" si="102"/>
        <v/>
      </c>
      <c r="L656" s="225" t="str">
        <f t="shared" si="103"/>
        <v/>
      </c>
      <c r="M656" s="230" t="str">
        <f>IFERROR(IF($E656="","",VLOOKUP($E656,'Data Mercado'!$A$7:$F$24,4,0)),"ND")</f>
      </c>
      <c r="N656" s="226" t="str">
        <f t="shared" si="104"/>
        <v/>
      </c>
      <c r="O656" s="225" t="str">
        <f t="shared" si="105"/>
        <v/>
      </c>
      <c r="P656" s="230" t="str">
        <f>IFERROR(IF($E656="","",VLOOKUP($E656,'Data Mercado'!$A$7:$F$24,5,0)),"ND")</f>
      </c>
      <c r="Q656" s="226" t="str">
        <f t="shared" si="106"/>
        <v/>
      </c>
      <c r="R656" s="225" t="str">
        <f t="shared" si="107"/>
        <v/>
      </c>
      <c r="S656" s="230" t="str">
        <f>IFERROR(IF($E656="","",VLOOKUP($E656,'Data Mercado'!$A$7:$F$24,6,0)),"ND")</f>
      </c>
      <c r="T656" s="226" t="str">
        <f t="shared" si="108"/>
        <v/>
      </c>
      <c r="U656" s="225" t="str">
        <f t="shared" si="109"/>
        <v/>
      </c>
    </row>
    <row r="657" spans="1:21" s="227" customFormat="1" ht="19" customHeight="1">
      <c r="A657" s="231"/>
      <c r="B657" s="232"/>
      <c r="C657" s="183"/>
      <c r="D657" s="183"/>
      <c r="E657" s="183"/>
      <c r="F657" s="229"/>
      <c r="G657" s="230" t="str">
        <f>IFERROR(IF($E657="","",VLOOKUP($E657,'Data Mercado'!$A$7:$F$24,2,0)),"ND")</f>
      </c>
      <c r="H657" s="226" t="str">
        <f t="shared" si="100"/>
        <v/>
      </c>
      <c r="I657" s="225" t="str">
        <f t="shared" si="101"/>
        <v/>
      </c>
      <c r="J657" s="230" t="str">
        <f>IFERROR(IF($E657="","",VLOOKUP($E657,'Data Mercado'!$A$7:$F$24,3,0)),"ND")</f>
      </c>
      <c r="K657" s="226" t="str">
        <f t="shared" si="102"/>
        <v/>
      </c>
      <c r="L657" s="225" t="str">
        <f t="shared" si="103"/>
        <v/>
      </c>
      <c r="M657" s="230" t="str">
        <f>IFERROR(IF($E657="","",VLOOKUP($E657,'Data Mercado'!$A$7:$F$24,4,0)),"ND")</f>
      </c>
      <c r="N657" s="226" t="str">
        <f t="shared" si="104"/>
        <v/>
      </c>
      <c r="O657" s="225" t="str">
        <f t="shared" si="105"/>
        <v/>
      </c>
      <c r="P657" s="230" t="str">
        <f>IFERROR(IF($E657="","",VLOOKUP($E657,'Data Mercado'!$A$7:$F$24,5,0)),"ND")</f>
      </c>
      <c r="Q657" s="226" t="str">
        <f t="shared" si="106"/>
        <v/>
      </c>
      <c r="R657" s="225" t="str">
        <f t="shared" si="107"/>
        <v/>
      </c>
      <c r="S657" s="230" t="str">
        <f>IFERROR(IF($E657="","",VLOOKUP($E657,'Data Mercado'!$A$7:$F$24,6,0)),"ND")</f>
      </c>
      <c r="T657" s="226" t="str">
        <f t="shared" si="108"/>
        <v/>
      </c>
      <c r="U657" s="225" t="str">
        <f t="shared" si="109"/>
        <v/>
      </c>
    </row>
    <row r="658" spans="1:21" s="227" customFormat="1" ht="19" customHeight="1">
      <c r="A658" s="231"/>
      <c r="B658" s="232"/>
      <c r="C658" s="183"/>
      <c r="D658" s="183"/>
      <c r="E658" s="183"/>
      <c r="F658" s="229"/>
      <c r="G658" s="230" t="str">
        <f>IFERROR(IF($E658="","",VLOOKUP($E658,'Data Mercado'!$A$7:$F$24,2,0)),"ND")</f>
      </c>
      <c r="H658" s="226" t="str">
        <f t="shared" si="100"/>
        <v/>
      </c>
      <c r="I658" s="225" t="str">
        <f t="shared" si="101"/>
        <v/>
      </c>
      <c r="J658" s="230" t="str">
        <f>IFERROR(IF($E658="","",VLOOKUP($E658,'Data Mercado'!$A$7:$F$24,3,0)),"ND")</f>
      </c>
      <c r="K658" s="226" t="str">
        <f t="shared" si="102"/>
        <v/>
      </c>
      <c r="L658" s="225" t="str">
        <f t="shared" si="103"/>
        <v/>
      </c>
      <c r="M658" s="230" t="str">
        <f>IFERROR(IF($E658="","",VLOOKUP($E658,'Data Mercado'!$A$7:$F$24,4,0)),"ND")</f>
      </c>
      <c r="N658" s="226" t="str">
        <f t="shared" si="104"/>
        <v/>
      </c>
      <c r="O658" s="225" t="str">
        <f t="shared" si="105"/>
        <v/>
      </c>
      <c r="P658" s="230" t="str">
        <f>IFERROR(IF($E658="","",VLOOKUP($E658,'Data Mercado'!$A$7:$F$24,5,0)),"ND")</f>
      </c>
      <c r="Q658" s="226" t="str">
        <f t="shared" si="106"/>
        <v/>
      </c>
      <c r="R658" s="225" t="str">
        <f t="shared" si="107"/>
        <v/>
      </c>
      <c r="S658" s="230" t="str">
        <f>IFERROR(IF($E658="","",VLOOKUP($E658,'Data Mercado'!$A$7:$F$24,6,0)),"ND")</f>
      </c>
      <c r="T658" s="226" t="str">
        <f t="shared" si="108"/>
        <v/>
      </c>
      <c r="U658" s="225" t="str">
        <f t="shared" si="109"/>
        <v/>
      </c>
    </row>
    <row r="659" spans="1:21" s="227" customFormat="1" ht="19" customHeight="1">
      <c r="A659" s="231"/>
      <c r="B659" s="232"/>
      <c r="C659" s="183"/>
      <c r="D659" s="183"/>
      <c r="E659" s="183"/>
      <c r="F659" s="229"/>
      <c r="G659" s="230" t="str">
        <f>IFERROR(IF($E659="","",VLOOKUP($E659,'Data Mercado'!$A$7:$F$24,2,0)),"ND")</f>
      </c>
      <c r="H659" s="226" t="str">
        <f t="shared" si="100"/>
        <v/>
      </c>
      <c r="I659" s="225" t="str">
        <f t="shared" si="101"/>
        <v/>
      </c>
      <c r="J659" s="230" t="str">
        <f>IFERROR(IF($E659="","",VLOOKUP($E659,'Data Mercado'!$A$7:$F$24,3,0)),"ND")</f>
      </c>
      <c r="K659" s="226" t="str">
        <f t="shared" si="102"/>
        <v/>
      </c>
      <c r="L659" s="225" t="str">
        <f t="shared" si="103"/>
        <v/>
      </c>
      <c r="M659" s="230" t="str">
        <f>IFERROR(IF($E659="","",VLOOKUP($E659,'Data Mercado'!$A$7:$F$24,4,0)),"ND")</f>
      </c>
      <c r="N659" s="226" t="str">
        <f t="shared" si="104"/>
        <v/>
      </c>
      <c r="O659" s="225" t="str">
        <f t="shared" si="105"/>
        <v/>
      </c>
      <c r="P659" s="230" t="str">
        <f>IFERROR(IF($E659="","",VLOOKUP($E659,'Data Mercado'!$A$7:$F$24,5,0)),"ND")</f>
      </c>
      <c r="Q659" s="226" t="str">
        <f t="shared" si="106"/>
        <v/>
      </c>
      <c r="R659" s="225" t="str">
        <f t="shared" si="107"/>
        <v/>
      </c>
      <c r="S659" s="230" t="str">
        <f>IFERROR(IF($E659="","",VLOOKUP($E659,'Data Mercado'!$A$7:$F$24,6,0)),"ND")</f>
      </c>
      <c r="T659" s="226" t="str">
        <f t="shared" si="108"/>
        <v/>
      </c>
      <c r="U659" s="225" t="str">
        <f t="shared" si="109"/>
        <v/>
      </c>
    </row>
    <row r="660" spans="1:21" s="227" customFormat="1" ht="19" customHeight="1">
      <c r="A660" s="231"/>
      <c r="B660" s="232"/>
      <c r="C660" s="183"/>
      <c r="D660" s="183"/>
      <c r="E660" s="183"/>
      <c r="F660" s="229"/>
      <c r="G660" s="230" t="str">
        <f>IFERROR(IF($E660="","",VLOOKUP($E660,'Data Mercado'!$A$7:$F$24,2,0)),"ND")</f>
      </c>
      <c r="H660" s="226" t="str">
        <f t="shared" si="100"/>
        <v/>
      </c>
      <c r="I660" s="225" t="str">
        <f t="shared" si="101"/>
        <v/>
      </c>
      <c r="J660" s="230" t="str">
        <f>IFERROR(IF($E660="","",VLOOKUP($E660,'Data Mercado'!$A$7:$F$24,3,0)),"ND")</f>
      </c>
      <c r="K660" s="226" t="str">
        <f t="shared" si="102"/>
        <v/>
      </c>
      <c r="L660" s="225" t="str">
        <f t="shared" si="103"/>
        <v/>
      </c>
      <c r="M660" s="230" t="str">
        <f>IFERROR(IF($E660="","",VLOOKUP($E660,'Data Mercado'!$A$7:$F$24,4,0)),"ND")</f>
      </c>
      <c r="N660" s="226" t="str">
        <f t="shared" si="104"/>
        <v/>
      </c>
      <c r="O660" s="225" t="str">
        <f t="shared" si="105"/>
        <v/>
      </c>
      <c r="P660" s="230" t="str">
        <f>IFERROR(IF($E660="","",VLOOKUP($E660,'Data Mercado'!$A$7:$F$24,5,0)),"ND")</f>
      </c>
      <c r="Q660" s="226" t="str">
        <f t="shared" si="106"/>
        <v/>
      </c>
      <c r="R660" s="225" t="str">
        <f t="shared" si="107"/>
        <v/>
      </c>
      <c r="S660" s="230" t="str">
        <f>IFERROR(IF($E660="","",VLOOKUP($E660,'Data Mercado'!$A$7:$F$24,6,0)),"ND")</f>
      </c>
      <c r="T660" s="226" t="str">
        <f t="shared" si="108"/>
        <v/>
      </c>
      <c r="U660" s="225" t="str">
        <f t="shared" si="109"/>
        <v/>
      </c>
    </row>
    <row r="661" spans="1:21" s="227" customFormat="1" ht="19" customHeight="1">
      <c r="A661" s="231"/>
      <c r="B661" s="232"/>
      <c r="C661" s="183"/>
      <c r="D661" s="183"/>
      <c r="E661" s="183"/>
      <c r="F661" s="229"/>
      <c r="G661" s="230" t="str">
        <f>IFERROR(IF($E661="","",VLOOKUP($E661,'Data Mercado'!$A$7:$F$24,2,0)),"ND")</f>
      </c>
      <c r="H661" s="226" t="str">
        <f t="shared" si="100"/>
        <v/>
      </c>
      <c r="I661" s="225" t="str">
        <f t="shared" si="101"/>
        <v/>
      </c>
      <c r="J661" s="230" t="str">
        <f>IFERROR(IF($E661="","",VLOOKUP($E661,'Data Mercado'!$A$7:$F$24,3,0)),"ND")</f>
      </c>
      <c r="K661" s="226" t="str">
        <f t="shared" si="102"/>
        <v/>
      </c>
      <c r="L661" s="225" t="str">
        <f t="shared" si="103"/>
        <v/>
      </c>
      <c r="M661" s="230" t="str">
        <f>IFERROR(IF($E661="","",VLOOKUP($E661,'Data Mercado'!$A$7:$F$24,4,0)),"ND")</f>
      </c>
      <c r="N661" s="226" t="str">
        <f t="shared" si="104"/>
        <v/>
      </c>
      <c r="O661" s="225" t="str">
        <f t="shared" si="105"/>
        <v/>
      </c>
      <c r="P661" s="230" t="str">
        <f>IFERROR(IF($E661="","",VLOOKUP($E661,'Data Mercado'!$A$7:$F$24,5,0)),"ND")</f>
      </c>
      <c r="Q661" s="226" t="str">
        <f t="shared" si="106"/>
        <v/>
      </c>
      <c r="R661" s="225" t="str">
        <f t="shared" si="107"/>
        <v/>
      </c>
      <c r="S661" s="230" t="str">
        <f>IFERROR(IF($E661="","",VLOOKUP($E661,'Data Mercado'!$A$7:$F$24,6,0)),"ND")</f>
      </c>
      <c r="T661" s="226" t="str">
        <f t="shared" si="108"/>
        <v/>
      </c>
      <c r="U661" s="225" t="str">
        <f t="shared" si="109"/>
        <v/>
      </c>
    </row>
    <row r="662" spans="1:21" s="227" customFormat="1" ht="19" customHeight="1">
      <c r="A662" s="231"/>
      <c r="B662" s="232"/>
      <c r="C662" s="183"/>
      <c r="D662" s="183"/>
      <c r="E662" s="183"/>
      <c r="F662" s="229"/>
      <c r="G662" s="230" t="str">
        <f>IFERROR(IF($E662="","",VLOOKUP($E662,'Data Mercado'!$A$7:$F$24,2,0)),"ND")</f>
      </c>
      <c r="H662" s="226" t="str">
        <f t="shared" si="100"/>
        <v/>
      </c>
      <c r="I662" s="225" t="str">
        <f t="shared" si="101"/>
        <v/>
      </c>
      <c r="J662" s="230" t="str">
        <f>IFERROR(IF($E662="","",VLOOKUP($E662,'Data Mercado'!$A$7:$F$24,3,0)),"ND")</f>
      </c>
      <c r="K662" s="226" t="str">
        <f t="shared" si="102"/>
        <v/>
      </c>
      <c r="L662" s="225" t="str">
        <f t="shared" si="103"/>
        <v/>
      </c>
      <c r="M662" s="230" t="str">
        <f>IFERROR(IF($E662="","",VLOOKUP($E662,'Data Mercado'!$A$7:$F$24,4,0)),"ND")</f>
      </c>
      <c r="N662" s="226" t="str">
        <f t="shared" si="104"/>
        <v/>
      </c>
      <c r="O662" s="225" t="str">
        <f t="shared" si="105"/>
        <v/>
      </c>
      <c r="P662" s="230" t="str">
        <f>IFERROR(IF($E662="","",VLOOKUP($E662,'Data Mercado'!$A$7:$F$24,5,0)),"ND")</f>
      </c>
      <c r="Q662" s="226" t="str">
        <f t="shared" si="106"/>
        <v/>
      </c>
      <c r="R662" s="225" t="str">
        <f t="shared" si="107"/>
        <v/>
      </c>
      <c r="S662" s="230" t="str">
        <f>IFERROR(IF($E662="","",VLOOKUP($E662,'Data Mercado'!$A$7:$F$24,6,0)),"ND")</f>
      </c>
      <c r="T662" s="226" t="str">
        <f t="shared" si="108"/>
        <v/>
      </c>
      <c r="U662" s="225" t="str">
        <f t="shared" si="109"/>
        <v/>
      </c>
    </row>
    <row r="663" spans="1:21" s="227" customFormat="1" ht="19" customHeight="1">
      <c r="A663" s="231"/>
      <c r="B663" s="232"/>
      <c r="C663" s="183"/>
      <c r="D663" s="183"/>
      <c r="E663" s="183"/>
      <c r="F663" s="229"/>
      <c r="G663" s="230" t="str">
        <f>IFERROR(IF($E663="","",VLOOKUP($E663,'Data Mercado'!$A$7:$F$24,2,0)),"ND")</f>
      </c>
      <c r="H663" s="226" t="str">
        <f t="shared" si="100"/>
        <v/>
      </c>
      <c r="I663" s="225" t="str">
        <f t="shared" si="101"/>
        <v/>
      </c>
      <c r="J663" s="230" t="str">
        <f>IFERROR(IF($E663="","",VLOOKUP($E663,'Data Mercado'!$A$7:$F$24,3,0)),"ND")</f>
      </c>
      <c r="K663" s="226" t="str">
        <f t="shared" si="102"/>
        <v/>
      </c>
      <c r="L663" s="225" t="str">
        <f t="shared" si="103"/>
        <v/>
      </c>
      <c r="M663" s="230" t="str">
        <f>IFERROR(IF($E663="","",VLOOKUP($E663,'Data Mercado'!$A$7:$F$24,4,0)),"ND")</f>
      </c>
      <c r="N663" s="226" t="str">
        <f t="shared" si="104"/>
        <v/>
      </c>
      <c r="O663" s="225" t="str">
        <f t="shared" si="105"/>
        <v/>
      </c>
      <c r="P663" s="230" t="str">
        <f>IFERROR(IF($E663="","",VLOOKUP($E663,'Data Mercado'!$A$7:$F$24,5,0)),"ND")</f>
      </c>
      <c r="Q663" s="226" t="str">
        <f t="shared" si="106"/>
        <v/>
      </c>
      <c r="R663" s="225" t="str">
        <f t="shared" si="107"/>
        <v/>
      </c>
      <c r="S663" s="230" t="str">
        <f>IFERROR(IF($E663="","",VLOOKUP($E663,'Data Mercado'!$A$7:$F$24,6,0)),"ND")</f>
      </c>
      <c r="T663" s="226" t="str">
        <f t="shared" si="108"/>
        <v/>
      </c>
      <c r="U663" s="225" t="str">
        <f t="shared" si="109"/>
        <v/>
      </c>
    </row>
    <row r="664" spans="1:21" s="227" customFormat="1" ht="19" customHeight="1">
      <c r="A664" s="231"/>
      <c r="B664" s="232"/>
      <c r="C664" s="183"/>
      <c r="D664" s="183"/>
      <c r="E664" s="183"/>
      <c r="F664" s="229"/>
      <c r="G664" s="230" t="str">
        <f>IFERROR(IF($E664="","",VLOOKUP($E664,'Data Mercado'!$A$7:$F$24,2,0)),"ND")</f>
      </c>
      <c r="H664" s="226" t="str">
        <f t="shared" si="100"/>
        <v/>
      </c>
      <c r="I664" s="225" t="str">
        <f t="shared" si="101"/>
        <v/>
      </c>
      <c r="J664" s="230" t="str">
        <f>IFERROR(IF($E664="","",VLOOKUP($E664,'Data Mercado'!$A$7:$F$24,3,0)),"ND")</f>
      </c>
      <c r="K664" s="226" t="str">
        <f t="shared" si="102"/>
        <v/>
      </c>
      <c r="L664" s="225" t="str">
        <f t="shared" si="103"/>
        <v/>
      </c>
      <c r="M664" s="230" t="str">
        <f>IFERROR(IF($E664="","",VLOOKUP($E664,'Data Mercado'!$A$7:$F$24,4,0)),"ND")</f>
      </c>
      <c r="N664" s="226" t="str">
        <f t="shared" si="104"/>
        <v/>
      </c>
      <c r="O664" s="225" t="str">
        <f t="shared" si="105"/>
        <v/>
      </c>
      <c r="P664" s="230" t="str">
        <f>IFERROR(IF($E664="","",VLOOKUP($E664,'Data Mercado'!$A$7:$F$24,5,0)),"ND")</f>
      </c>
      <c r="Q664" s="226" t="str">
        <f t="shared" si="106"/>
        <v/>
      </c>
      <c r="R664" s="225" t="str">
        <f t="shared" si="107"/>
        <v/>
      </c>
      <c r="S664" s="230" t="str">
        <f>IFERROR(IF($E664="","",VLOOKUP($E664,'Data Mercado'!$A$7:$F$24,6,0)),"ND")</f>
      </c>
      <c r="T664" s="226" t="str">
        <f t="shared" si="108"/>
        <v/>
      </c>
      <c r="U664" s="225" t="str">
        <f t="shared" si="109"/>
        <v/>
      </c>
    </row>
    <row r="665" spans="1:21" s="227" customFormat="1" ht="19" customHeight="1">
      <c r="A665" s="231"/>
      <c r="B665" s="232"/>
      <c r="C665" s="183"/>
      <c r="D665" s="183"/>
      <c r="E665" s="183"/>
      <c r="F665" s="229"/>
      <c r="G665" s="230" t="str">
        <f>IFERROR(IF($E665="","",VLOOKUP($E665,'Data Mercado'!$A$7:$F$24,2,0)),"ND")</f>
      </c>
      <c r="H665" s="226" t="str">
        <f t="shared" si="100"/>
        <v/>
      </c>
      <c r="I665" s="225" t="str">
        <f t="shared" si="101"/>
        <v/>
      </c>
      <c r="J665" s="230" t="str">
        <f>IFERROR(IF($E665="","",VLOOKUP($E665,'Data Mercado'!$A$7:$F$24,3,0)),"ND")</f>
      </c>
      <c r="K665" s="226" t="str">
        <f t="shared" si="102"/>
        <v/>
      </c>
      <c r="L665" s="225" t="str">
        <f t="shared" si="103"/>
        <v/>
      </c>
      <c r="M665" s="230" t="str">
        <f>IFERROR(IF($E665="","",VLOOKUP($E665,'Data Mercado'!$A$7:$F$24,4,0)),"ND")</f>
      </c>
      <c r="N665" s="226" t="str">
        <f t="shared" si="104"/>
        <v/>
      </c>
      <c r="O665" s="225" t="str">
        <f t="shared" si="105"/>
        <v/>
      </c>
      <c r="P665" s="230" t="str">
        <f>IFERROR(IF($E665="","",VLOOKUP($E665,'Data Mercado'!$A$7:$F$24,5,0)),"ND")</f>
      </c>
      <c r="Q665" s="226" t="str">
        <f t="shared" si="106"/>
        <v/>
      </c>
      <c r="R665" s="225" t="str">
        <f t="shared" si="107"/>
        <v/>
      </c>
      <c r="S665" s="230" t="str">
        <f>IFERROR(IF($E665="","",VLOOKUP($E665,'Data Mercado'!$A$7:$F$24,6,0)),"ND")</f>
      </c>
      <c r="T665" s="226" t="str">
        <f t="shared" si="108"/>
        <v/>
      </c>
      <c r="U665" s="225" t="str">
        <f t="shared" si="109"/>
        <v/>
      </c>
    </row>
    <row r="666" spans="1:21" s="227" customFormat="1" ht="19" customHeight="1">
      <c r="A666" s="231"/>
      <c r="B666" s="232"/>
      <c r="C666" s="183"/>
      <c r="D666" s="183"/>
      <c r="E666" s="183"/>
      <c r="F666" s="229"/>
      <c r="G666" s="230" t="str">
        <f>IFERROR(IF($E666="","",VLOOKUP($E666,'Data Mercado'!$A$7:$F$24,2,0)),"ND")</f>
      </c>
      <c r="H666" s="226" t="str">
        <f t="shared" si="100"/>
        <v/>
      </c>
      <c r="I666" s="225" t="str">
        <f t="shared" si="101"/>
        <v/>
      </c>
      <c r="J666" s="230" t="str">
        <f>IFERROR(IF($E666="","",VLOOKUP($E666,'Data Mercado'!$A$7:$F$24,3,0)),"ND")</f>
      </c>
      <c r="K666" s="226" t="str">
        <f t="shared" si="102"/>
        <v/>
      </c>
      <c r="L666" s="225" t="str">
        <f t="shared" si="103"/>
        <v/>
      </c>
      <c r="M666" s="230" t="str">
        <f>IFERROR(IF($E666="","",VLOOKUP($E666,'Data Mercado'!$A$7:$F$24,4,0)),"ND")</f>
      </c>
      <c r="N666" s="226" t="str">
        <f t="shared" si="104"/>
        <v/>
      </c>
      <c r="O666" s="225" t="str">
        <f t="shared" si="105"/>
        <v/>
      </c>
      <c r="P666" s="230" t="str">
        <f>IFERROR(IF($E666="","",VLOOKUP($E666,'Data Mercado'!$A$7:$F$24,5,0)),"ND")</f>
      </c>
      <c r="Q666" s="226" t="str">
        <f t="shared" si="106"/>
        <v/>
      </c>
      <c r="R666" s="225" t="str">
        <f t="shared" si="107"/>
        <v/>
      </c>
      <c r="S666" s="230" t="str">
        <f>IFERROR(IF($E666="","",VLOOKUP($E666,'Data Mercado'!$A$7:$F$24,6,0)),"ND")</f>
      </c>
      <c r="T666" s="226" t="str">
        <f t="shared" si="108"/>
        <v/>
      </c>
      <c r="U666" s="225" t="str">
        <f t="shared" si="109"/>
        <v/>
      </c>
    </row>
    <row r="667" spans="1:21" s="227" customFormat="1" ht="19" customHeight="1">
      <c r="A667" s="231"/>
      <c r="B667" s="232"/>
      <c r="C667" s="183"/>
      <c r="D667" s="183"/>
      <c r="E667" s="183"/>
      <c r="F667" s="229"/>
      <c r="G667" s="230" t="str">
        <f>IFERROR(IF($E667="","",VLOOKUP($E667,'Data Mercado'!$A$7:$F$24,2,0)),"ND")</f>
      </c>
      <c r="H667" s="226" t="str">
        <f t="shared" si="100"/>
        <v/>
      </c>
      <c r="I667" s="225" t="str">
        <f t="shared" si="101"/>
        <v/>
      </c>
      <c r="J667" s="230" t="str">
        <f>IFERROR(IF($E667="","",VLOOKUP($E667,'Data Mercado'!$A$7:$F$24,3,0)),"ND")</f>
      </c>
      <c r="K667" s="226" t="str">
        <f t="shared" si="102"/>
        <v/>
      </c>
      <c r="L667" s="225" t="str">
        <f t="shared" si="103"/>
        <v/>
      </c>
      <c r="M667" s="230" t="str">
        <f>IFERROR(IF($E667="","",VLOOKUP($E667,'Data Mercado'!$A$7:$F$24,4,0)),"ND")</f>
      </c>
      <c r="N667" s="226" t="str">
        <f t="shared" si="104"/>
        <v/>
      </c>
      <c r="O667" s="225" t="str">
        <f t="shared" si="105"/>
        <v/>
      </c>
      <c r="P667" s="230" t="str">
        <f>IFERROR(IF($E667="","",VLOOKUP($E667,'Data Mercado'!$A$7:$F$24,5,0)),"ND")</f>
      </c>
      <c r="Q667" s="226" t="str">
        <f t="shared" si="106"/>
        <v/>
      </c>
      <c r="R667" s="225" t="str">
        <f t="shared" si="107"/>
        <v/>
      </c>
      <c r="S667" s="230" t="str">
        <f>IFERROR(IF($E667="","",VLOOKUP($E667,'Data Mercado'!$A$7:$F$24,6,0)),"ND")</f>
      </c>
      <c r="T667" s="226" t="str">
        <f t="shared" si="108"/>
        <v/>
      </c>
      <c r="U667" s="225" t="str">
        <f t="shared" si="109"/>
        <v/>
      </c>
    </row>
    <row r="668" spans="1:21" s="227" customFormat="1" ht="19" customHeight="1">
      <c r="A668" s="231"/>
      <c r="B668" s="232"/>
      <c r="C668" s="183"/>
      <c r="D668" s="183"/>
      <c r="E668" s="183"/>
      <c r="F668" s="229"/>
      <c r="G668" s="230" t="str">
        <f>IFERROR(IF($E668="","",VLOOKUP($E668,'Data Mercado'!$A$7:$F$24,2,0)),"ND")</f>
      </c>
      <c r="H668" s="226" t="str">
        <f t="shared" si="100"/>
        <v/>
      </c>
      <c r="I668" s="225" t="str">
        <f t="shared" si="101"/>
        <v/>
      </c>
      <c r="J668" s="230" t="str">
        <f>IFERROR(IF($E668="","",VLOOKUP($E668,'Data Mercado'!$A$7:$F$24,3,0)),"ND")</f>
      </c>
      <c r="K668" s="226" t="str">
        <f t="shared" si="102"/>
        <v/>
      </c>
      <c r="L668" s="225" t="str">
        <f t="shared" si="103"/>
        <v/>
      </c>
      <c r="M668" s="230" t="str">
        <f>IFERROR(IF($E668="","",VLOOKUP($E668,'Data Mercado'!$A$7:$F$24,4,0)),"ND")</f>
      </c>
      <c r="N668" s="226" t="str">
        <f t="shared" si="104"/>
        <v/>
      </c>
      <c r="O668" s="225" t="str">
        <f t="shared" si="105"/>
        <v/>
      </c>
      <c r="P668" s="230" t="str">
        <f>IFERROR(IF($E668="","",VLOOKUP($E668,'Data Mercado'!$A$7:$F$24,5,0)),"ND")</f>
      </c>
      <c r="Q668" s="226" t="str">
        <f t="shared" si="106"/>
        <v/>
      </c>
      <c r="R668" s="225" t="str">
        <f t="shared" si="107"/>
        <v/>
      </c>
      <c r="S668" s="230" t="str">
        <f>IFERROR(IF($E668="","",VLOOKUP($E668,'Data Mercado'!$A$7:$F$24,6,0)),"ND")</f>
      </c>
      <c r="T668" s="226" t="str">
        <f t="shared" si="108"/>
        <v/>
      </c>
      <c r="U668" s="225" t="str">
        <f t="shared" si="109"/>
        <v/>
      </c>
    </row>
    <row r="669" spans="1:21" s="227" customFormat="1" ht="19" customHeight="1">
      <c r="A669" s="231"/>
      <c r="B669" s="232"/>
      <c r="C669" s="183"/>
      <c r="D669" s="183"/>
      <c r="E669" s="183"/>
      <c r="F669" s="229"/>
      <c r="G669" s="230" t="str">
        <f>IFERROR(IF($E669="","",VLOOKUP($E669,'Data Mercado'!$A$7:$F$24,2,0)),"ND")</f>
      </c>
      <c r="H669" s="226" t="str">
        <f t="shared" si="100"/>
        <v/>
      </c>
      <c r="I669" s="225" t="str">
        <f t="shared" si="101"/>
        <v/>
      </c>
      <c r="J669" s="230" t="str">
        <f>IFERROR(IF($E669="","",VLOOKUP($E669,'Data Mercado'!$A$7:$F$24,3,0)),"ND")</f>
      </c>
      <c r="K669" s="226" t="str">
        <f t="shared" si="102"/>
        <v/>
      </c>
      <c r="L669" s="225" t="str">
        <f t="shared" si="103"/>
        <v/>
      </c>
      <c r="M669" s="230" t="str">
        <f>IFERROR(IF($E669="","",VLOOKUP($E669,'Data Mercado'!$A$7:$F$24,4,0)),"ND")</f>
      </c>
      <c r="N669" s="226" t="str">
        <f t="shared" si="104"/>
        <v/>
      </c>
      <c r="O669" s="225" t="str">
        <f t="shared" si="105"/>
        <v/>
      </c>
      <c r="P669" s="230" t="str">
        <f>IFERROR(IF($E669="","",VLOOKUP($E669,'Data Mercado'!$A$7:$F$24,5,0)),"ND")</f>
      </c>
      <c r="Q669" s="226" t="str">
        <f t="shared" si="106"/>
        <v/>
      </c>
      <c r="R669" s="225" t="str">
        <f t="shared" si="107"/>
        <v/>
      </c>
      <c r="S669" s="230" t="str">
        <f>IFERROR(IF($E669="","",VLOOKUP($E669,'Data Mercado'!$A$7:$F$24,6,0)),"ND")</f>
      </c>
      <c r="T669" s="226" t="str">
        <f t="shared" si="108"/>
        <v/>
      </c>
      <c r="U669" s="225" t="str">
        <f t="shared" si="109"/>
        <v/>
      </c>
    </row>
    <row r="670" spans="1:21" s="227" customFormat="1" ht="19" customHeight="1">
      <c r="A670" s="231"/>
      <c r="B670" s="232"/>
      <c r="C670" s="183"/>
      <c r="D670" s="183"/>
      <c r="E670" s="183"/>
      <c r="F670" s="229"/>
      <c r="G670" s="230" t="str">
        <f>IFERROR(IF($E670="","",VLOOKUP($E670,'Data Mercado'!$A$7:$F$24,2,0)),"ND")</f>
      </c>
      <c r="H670" s="226" t="str">
        <f t="shared" si="100"/>
        <v/>
      </c>
      <c r="I670" s="225" t="str">
        <f t="shared" si="101"/>
        <v/>
      </c>
      <c r="J670" s="230" t="str">
        <f>IFERROR(IF($E670="","",VLOOKUP($E670,'Data Mercado'!$A$7:$F$24,3,0)),"ND")</f>
      </c>
      <c r="K670" s="226" t="str">
        <f t="shared" si="102"/>
        <v/>
      </c>
      <c r="L670" s="225" t="str">
        <f t="shared" si="103"/>
        <v/>
      </c>
      <c r="M670" s="230" t="str">
        <f>IFERROR(IF($E670="","",VLOOKUP($E670,'Data Mercado'!$A$7:$F$24,4,0)),"ND")</f>
      </c>
      <c r="N670" s="226" t="str">
        <f t="shared" si="104"/>
        <v/>
      </c>
      <c r="O670" s="225" t="str">
        <f t="shared" si="105"/>
        <v/>
      </c>
      <c r="P670" s="230" t="str">
        <f>IFERROR(IF($E670="","",VLOOKUP($E670,'Data Mercado'!$A$7:$F$24,5,0)),"ND")</f>
      </c>
      <c r="Q670" s="226" t="str">
        <f t="shared" si="106"/>
        <v/>
      </c>
      <c r="R670" s="225" t="str">
        <f t="shared" si="107"/>
        <v/>
      </c>
      <c r="S670" s="230" t="str">
        <f>IFERROR(IF($E670="","",VLOOKUP($E670,'Data Mercado'!$A$7:$F$24,6,0)),"ND")</f>
      </c>
      <c r="T670" s="226" t="str">
        <f t="shared" si="108"/>
        <v/>
      </c>
      <c r="U670" s="225" t="str">
        <f t="shared" si="109"/>
        <v/>
      </c>
    </row>
    <row r="671" spans="1:21" s="227" customFormat="1" ht="19" customHeight="1">
      <c r="A671" s="231"/>
      <c r="B671" s="232"/>
      <c r="C671" s="183"/>
      <c r="D671" s="183"/>
      <c r="E671" s="183"/>
      <c r="F671" s="229"/>
      <c r="G671" s="230" t="str">
        <f>IFERROR(IF($E671="","",VLOOKUP($E671,'Data Mercado'!$A$7:$F$24,2,0)),"ND")</f>
      </c>
      <c r="H671" s="226" t="str">
        <f t="shared" si="100"/>
        <v/>
      </c>
      <c r="I671" s="225" t="str">
        <f t="shared" si="101"/>
        <v/>
      </c>
      <c r="J671" s="230" t="str">
        <f>IFERROR(IF($E671="","",VLOOKUP($E671,'Data Mercado'!$A$7:$F$24,3,0)),"ND")</f>
      </c>
      <c r="K671" s="226" t="str">
        <f t="shared" si="102"/>
        <v/>
      </c>
      <c r="L671" s="225" t="str">
        <f t="shared" si="103"/>
        <v/>
      </c>
      <c r="M671" s="230" t="str">
        <f>IFERROR(IF($E671="","",VLOOKUP($E671,'Data Mercado'!$A$7:$F$24,4,0)),"ND")</f>
      </c>
      <c r="N671" s="226" t="str">
        <f t="shared" si="104"/>
        <v/>
      </c>
      <c r="O671" s="225" t="str">
        <f t="shared" si="105"/>
        <v/>
      </c>
      <c r="P671" s="230" t="str">
        <f>IFERROR(IF($E671="","",VLOOKUP($E671,'Data Mercado'!$A$7:$F$24,5,0)),"ND")</f>
      </c>
      <c r="Q671" s="226" t="str">
        <f t="shared" si="106"/>
        <v/>
      </c>
      <c r="R671" s="225" t="str">
        <f t="shared" si="107"/>
        <v/>
      </c>
      <c r="S671" s="230" t="str">
        <f>IFERROR(IF($E671="","",VLOOKUP($E671,'Data Mercado'!$A$7:$F$24,6,0)),"ND")</f>
      </c>
      <c r="T671" s="226" t="str">
        <f t="shared" si="108"/>
        <v/>
      </c>
      <c r="U671" s="225" t="str">
        <f t="shared" si="109"/>
        <v/>
      </c>
    </row>
    <row r="672" spans="1:21" s="227" customFormat="1" ht="19" customHeight="1">
      <c r="A672" s="231"/>
      <c r="B672" s="232"/>
      <c r="C672" s="183"/>
      <c r="D672" s="183"/>
      <c r="E672" s="183"/>
      <c r="F672" s="229"/>
      <c r="G672" s="230" t="str">
        <f>IFERROR(IF($E672="","",VLOOKUP($E672,'Data Mercado'!$A$7:$F$24,2,0)),"ND")</f>
      </c>
      <c r="H672" s="226" t="str">
        <f t="shared" si="100"/>
        <v/>
      </c>
      <c r="I672" s="225" t="str">
        <f t="shared" si="101"/>
        <v/>
      </c>
      <c r="J672" s="230" t="str">
        <f>IFERROR(IF($E672="","",VLOOKUP($E672,'Data Mercado'!$A$7:$F$24,3,0)),"ND")</f>
      </c>
      <c r="K672" s="226" t="str">
        <f t="shared" si="102"/>
        <v/>
      </c>
      <c r="L672" s="225" t="str">
        <f t="shared" si="103"/>
        <v/>
      </c>
      <c r="M672" s="230" t="str">
        <f>IFERROR(IF($E672="","",VLOOKUP($E672,'Data Mercado'!$A$7:$F$24,4,0)),"ND")</f>
      </c>
      <c r="N672" s="226" t="str">
        <f t="shared" si="104"/>
        <v/>
      </c>
      <c r="O672" s="225" t="str">
        <f t="shared" si="105"/>
        <v/>
      </c>
      <c r="P672" s="230" t="str">
        <f>IFERROR(IF($E672="","",VLOOKUP($E672,'Data Mercado'!$A$7:$F$24,5,0)),"ND")</f>
      </c>
      <c r="Q672" s="226" t="str">
        <f t="shared" si="106"/>
        <v/>
      </c>
      <c r="R672" s="225" t="str">
        <f t="shared" si="107"/>
        <v/>
      </c>
      <c r="S672" s="230" t="str">
        <f>IFERROR(IF($E672="","",VLOOKUP($E672,'Data Mercado'!$A$7:$F$24,6,0)),"ND")</f>
      </c>
      <c r="T672" s="226" t="str">
        <f t="shared" si="108"/>
        <v/>
      </c>
      <c r="U672" s="225" t="str">
        <f t="shared" si="109"/>
        <v/>
      </c>
    </row>
    <row r="673" spans="1:21" s="227" customFormat="1" ht="19" customHeight="1">
      <c r="A673" s="231"/>
      <c r="B673" s="232"/>
      <c r="C673" s="183"/>
      <c r="D673" s="183"/>
      <c r="E673" s="183"/>
      <c r="F673" s="229"/>
      <c r="G673" s="230" t="str">
        <f>IFERROR(IF($E673="","",VLOOKUP($E673,'Data Mercado'!$A$7:$F$24,2,0)),"ND")</f>
      </c>
      <c r="H673" s="226" t="str">
        <f t="shared" si="100"/>
        <v/>
      </c>
      <c r="I673" s="225" t="str">
        <f t="shared" si="101"/>
        <v/>
      </c>
      <c r="J673" s="230" t="str">
        <f>IFERROR(IF($E673="","",VLOOKUP($E673,'Data Mercado'!$A$7:$F$24,3,0)),"ND")</f>
      </c>
      <c r="K673" s="226" t="str">
        <f t="shared" si="102"/>
        <v/>
      </c>
      <c r="L673" s="225" t="str">
        <f t="shared" si="103"/>
        <v/>
      </c>
      <c r="M673" s="230" t="str">
        <f>IFERROR(IF($E673="","",VLOOKUP($E673,'Data Mercado'!$A$7:$F$24,4,0)),"ND")</f>
      </c>
      <c r="N673" s="226" t="str">
        <f t="shared" si="104"/>
        <v/>
      </c>
      <c r="O673" s="225" t="str">
        <f t="shared" si="105"/>
        <v/>
      </c>
      <c r="P673" s="230" t="str">
        <f>IFERROR(IF($E673="","",VLOOKUP($E673,'Data Mercado'!$A$7:$F$24,5,0)),"ND")</f>
      </c>
      <c r="Q673" s="226" t="str">
        <f t="shared" si="106"/>
        <v/>
      </c>
      <c r="R673" s="225" t="str">
        <f t="shared" si="107"/>
        <v/>
      </c>
      <c r="S673" s="230" t="str">
        <f>IFERROR(IF($E673="","",VLOOKUP($E673,'Data Mercado'!$A$7:$F$24,6,0)),"ND")</f>
      </c>
      <c r="T673" s="226" t="str">
        <f t="shared" si="108"/>
        <v/>
      </c>
      <c r="U673" s="225" t="str">
        <f t="shared" si="109"/>
        <v/>
      </c>
    </row>
    <row r="674" spans="1:21" s="227" customFormat="1" ht="19" customHeight="1">
      <c r="A674" s="231"/>
      <c r="B674" s="232"/>
      <c r="C674" s="183"/>
      <c r="D674" s="183"/>
      <c r="E674" s="183"/>
      <c r="F674" s="229"/>
      <c r="G674" s="230" t="str">
        <f>IFERROR(IF($E674="","",VLOOKUP($E674,'Data Mercado'!$A$7:$F$24,2,0)),"ND")</f>
      </c>
      <c r="H674" s="226" t="str">
        <f t="shared" si="100"/>
        <v/>
      </c>
      <c r="I674" s="225" t="str">
        <f t="shared" si="101"/>
        <v/>
      </c>
      <c r="J674" s="230" t="str">
        <f>IFERROR(IF($E674="","",VLOOKUP($E674,'Data Mercado'!$A$7:$F$24,3,0)),"ND")</f>
      </c>
      <c r="K674" s="226" t="str">
        <f t="shared" si="102"/>
        <v/>
      </c>
      <c r="L674" s="225" t="str">
        <f t="shared" si="103"/>
        <v/>
      </c>
      <c r="M674" s="230" t="str">
        <f>IFERROR(IF($E674="","",VLOOKUP($E674,'Data Mercado'!$A$7:$F$24,4,0)),"ND")</f>
      </c>
      <c r="N674" s="226" t="str">
        <f t="shared" si="104"/>
        <v/>
      </c>
      <c r="O674" s="225" t="str">
        <f t="shared" si="105"/>
        <v/>
      </c>
      <c r="P674" s="230" t="str">
        <f>IFERROR(IF($E674="","",VLOOKUP($E674,'Data Mercado'!$A$7:$F$24,5,0)),"ND")</f>
      </c>
      <c r="Q674" s="226" t="str">
        <f t="shared" si="106"/>
        <v/>
      </c>
      <c r="R674" s="225" t="str">
        <f t="shared" si="107"/>
        <v/>
      </c>
      <c r="S674" s="230" t="str">
        <f>IFERROR(IF($E674="","",VLOOKUP($E674,'Data Mercado'!$A$7:$F$24,6,0)),"ND")</f>
      </c>
      <c r="T674" s="226" t="str">
        <f t="shared" si="108"/>
        <v/>
      </c>
      <c r="U674" s="225" t="str">
        <f t="shared" si="109"/>
        <v/>
      </c>
    </row>
    <row r="675" spans="1:21" s="227" customFormat="1" ht="19" customHeight="1">
      <c r="A675" s="231"/>
      <c r="B675" s="232"/>
      <c r="C675" s="183"/>
      <c r="D675" s="183"/>
      <c r="E675" s="183"/>
      <c r="F675" s="229"/>
      <c r="G675" s="230" t="str">
        <f>IFERROR(IF($E675="","",VLOOKUP($E675,'Data Mercado'!$A$7:$F$24,2,0)),"ND")</f>
      </c>
      <c r="H675" s="226" t="str">
        <f t="shared" si="100"/>
        <v/>
      </c>
      <c r="I675" s="225" t="str">
        <f t="shared" si="101"/>
        <v/>
      </c>
      <c r="J675" s="230" t="str">
        <f>IFERROR(IF($E675="","",VLOOKUP($E675,'Data Mercado'!$A$7:$F$24,3,0)),"ND")</f>
      </c>
      <c r="K675" s="226" t="str">
        <f t="shared" si="102"/>
        <v/>
      </c>
      <c r="L675" s="225" t="str">
        <f t="shared" si="103"/>
        <v/>
      </c>
      <c r="M675" s="230" t="str">
        <f>IFERROR(IF($E675="","",VLOOKUP($E675,'Data Mercado'!$A$7:$F$24,4,0)),"ND")</f>
      </c>
      <c r="N675" s="226" t="str">
        <f t="shared" si="104"/>
        <v/>
      </c>
      <c r="O675" s="225" t="str">
        <f t="shared" si="105"/>
        <v/>
      </c>
      <c r="P675" s="230" t="str">
        <f>IFERROR(IF($E675="","",VLOOKUP($E675,'Data Mercado'!$A$7:$F$24,5,0)),"ND")</f>
      </c>
      <c r="Q675" s="226" t="str">
        <f t="shared" si="106"/>
        <v/>
      </c>
      <c r="R675" s="225" t="str">
        <f t="shared" si="107"/>
        <v/>
      </c>
      <c r="S675" s="230" t="str">
        <f>IFERROR(IF($E675="","",VLOOKUP($E675,'Data Mercado'!$A$7:$F$24,6,0)),"ND")</f>
      </c>
      <c r="T675" s="226" t="str">
        <f t="shared" si="108"/>
        <v/>
      </c>
      <c r="U675" s="225" t="str">
        <f t="shared" si="109"/>
        <v/>
      </c>
    </row>
    <row r="676" spans="1:21" s="227" customFormat="1" ht="19" customHeight="1">
      <c r="A676" s="231"/>
      <c r="B676" s="232"/>
      <c r="C676" s="183"/>
      <c r="D676" s="183"/>
      <c r="E676" s="183"/>
      <c r="F676" s="229"/>
      <c r="G676" s="230" t="str">
        <f>IFERROR(IF($E676="","",VLOOKUP($E676,'Data Mercado'!$A$7:$F$24,2,0)),"ND")</f>
      </c>
      <c r="H676" s="226" t="str">
        <f t="shared" si="100"/>
        <v/>
      </c>
      <c r="I676" s="225" t="str">
        <f t="shared" si="101"/>
        <v/>
      </c>
      <c r="J676" s="230" t="str">
        <f>IFERROR(IF($E676="","",VLOOKUP($E676,'Data Mercado'!$A$7:$F$24,3,0)),"ND")</f>
      </c>
      <c r="K676" s="226" t="str">
        <f t="shared" si="102"/>
        <v/>
      </c>
      <c r="L676" s="225" t="str">
        <f t="shared" si="103"/>
        <v/>
      </c>
      <c r="M676" s="230" t="str">
        <f>IFERROR(IF($E676="","",VLOOKUP($E676,'Data Mercado'!$A$7:$F$24,4,0)),"ND")</f>
      </c>
      <c r="N676" s="226" t="str">
        <f t="shared" si="104"/>
        <v/>
      </c>
      <c r="O676" s="225" t="str">
        <f t="shared" si="105"/>
        <v/>
      </c>
      <c r="P676" s="230" t="str">
        <f>IFERROR(IF($E676="","",VLOOKUP($E676,'Data Mercado'!$A$7:$F$24,5,0)),"ND")</f>
      </c>
      <c r="Q676" s="226" t="str">
        <f t="shared" si="106"/>
        <v/>
      </c>
      <c r="R676" s="225" t="str">
        <f t="shared" si="107"/>
        <v/>
      </c>
      <c r="S676" s="230" t="str">
        <f>IFERROR(IF($E676="","",VLOOKUP($E676,'Data Mercado'!$A$7:$F$24,6,0)),"ND")</f>
      </c>
      <c r="T676" s="226" t="str">
        <f t="shared" si="108"/>
        <v/>
      </c>
      <c r="U676" s="225" t="str">
        <f t="shared" si="109"/>
        <v/>
      </c>
    </row>
    <row r="677" spans="1:21" s="227" customFormat="1" ht="19" customHeight="1">
      <c r="A677" s="231"/>
      <c r="B677" s="232"/>
      <c r="C677" s="183"/>
      <c r="D677" s="183"/>
      <c r="E677" s="183"/>
      <c r="F677" s="229"/>
      <c r="G677" s="230" t="str">
        <f>IFERROR(IF($E677="","",VLOOKUP($E677,'Data Mercado'!$A$7:$F$24,2,0)),"ND")</f>
      </c>
      <c r="H677" s="226" t="str">
        <f t="shared" si="100"/>
        <v/>
      </c>
      <c r="I677" s="225" t="str">
        <f t="shared" si="101"/>
        <v/>
      </c>
      <c r="J677" s="230" t="str">
        <f>IFERROR(IF($E677="","",VLOOKUP($E677,'Data Mercado'!$A$7:$F$24,3,0)),"ND")</f>
      </c>
      <c r="K677" s="226" t="str">
        <f t="shared" si="102"/>
        <v/>
      </c>
      <c r="L677" s="225" t="str">
        <f t="shared" si="103"/>
        <v/>
      </c>
      <c r="M677" s="230" t="str">
        <f>IFERROR(IF($E677="","",VLOOKUP($E677,'Data Mercado'!$A$7:$F$24,4,0)),"ND")</f>
      </c>
      <c r="N677" s="226" t="str">
        <f t="shared" si="104"/>
        <v/>
      </c>
      <c r="O677" s="225" t="str">
        <f t="shared" si="105"/>
        <v/>
      </c>
      <c r="P677" s="230" t="str">
        <f>IFERROR(IF($E677="","",VLOOKUP($E677,'Data Mercado'!$A$7:$F$24,5,0)),"ND")</f>
      </c>
      <c r="Q677" s="226" t="str">
        <f t="shared" si="106"/>
        <v/>
      </c>
      <c r="R677" s="225" t="str">
        <f t="shared" si="107"/>
        <v/>
      </c>
      <c r="S677" s="230" t="str">
        <f>IFERROR(IF($E677="","",VLOOKUP($E677,'Data Mercado'!$A$7:$F$24,6,0)),"ND")</f>
      </c>
      <c r="T677" s="226" t="str">
        <f t="shared" si="108"/>
        <v/>
      </c>
      <c r="U677" s="225" t="str">
        <f t="shared" si="109"/>
        <v/>
      </c>
    </row>
    <row r="678" spans="1:21" s="227" customFormat="1" ht="19" customHeight="1">
      <c r="A678" s="231"/>
      <c r="B678" s="232"/>
      <c r="C678" s="183"/>
      <c r="D678" s="183"/>
      <c r="E678" s="183"/>
      <c r="F678" s="229"/>
      <c r="G678" s="230" t="str">
        <f>IFERROR(IF($E678="","",VLOOKUP($E678,'Data Mercado'!$A$7:$F$24,2,0)),"ND")</f>
      </c>
      <c r="H678" s="226" t="str">
        <f t="shared" si="100"/>
        <v/>
      </c>
      <c r="I678" s="225" t="str">
        <f t="shared" si="101"/>
        <v/>
      </c>
      <c r="J678" s="230" t="str">
        <f>IFERROR(IF($E678="","",VLOOKUP($E678,'Data Mercado'!$A$7:$F$24,3,0)),"ND")</f>
      </c>
      <c r="K678" s="226" t="str">
        <f t="shared" si="102"/>
        <v/>
      </c>
      <c r="L678" s="225" t="str">
        <f t="shared" si="103"/>
        <v/>
      </c>
      <c r="M678" s="230" t="str">
        <f>IFERROR(IF($E678="","",VLOOKUP($E678,'Data Mercado'!$A$7:$F$24,4,0)),"ND")</f>
      </c>
      <c r="N678" s="226" t="str">
        <f t="shared" si="104"/>
        <v/>
      </c>
      <c r="O678" s="225" t="str">
        <f t="shared" si="105"/>
        <v/>
      </c>
      <c r="P678" s="230" t="str">
        <f>IFERROR(IF($E678="","",VLOOKUP($E678,'Data Mercado'!$A$7:$F$24,5,0)),"ND")</f>
      </c>
      <c r="Q678" s="226" t="str">
        <f t="shared" si="106"/>
        <v/>
      </c>
      <c r="R678" s="225" t="str">
        <f t="shared" si="107"/>
        <v/>
      </c>
      <c r="S678" s="230" t="str">
        <f>IFERROR(IF($E678="","",VLOOKUP($E678,'Data Mercado'!$A$7:$F$24,6,0)),"ND")</f>
      </c>
      <c r="T678" s="226" t="str">
        <f t="shared" si="108"/>
        <v/>
      </c>
      <c r="U678" s="225" t="str">
        <f t="shared" si="109"/>
        <v/>
      </c>
    </row>
    <row r="679" spans="1:21" s="227" customFormat="1" ht="19" customHeight="1">
      <c r="A679" s="231"/>
      <c r="B679" s="232"/>
      <c r="C679" s="183"/>
      <c r="D679" s="183"/>
      <c r="E679" s="183"/>
      <c r="F679" s="229"/>
      <c r="G679" s="230" t="str">
        <f>IFERROR(IF($E679="","",VLOOKUP($E679,'Data Mercado'!$A$7:$F$24,2,0)),"ND")</f>
      </c>
      <c r="H679" s="226" t="str">
        <f t="shared" si="100"/>
        <v/>
      </c>
      <c r="I679" s="225" t="str">
        <f t="shared" si="101"/>
        <v/>
      </c>
      <c r="J679" s="230" t="str">
        <f>IFERROR(IF($E679="","",VLOOKUP($E679,'Data Mercado'!$A$7:$F$24,3,0)),"ND")</f>
      </c>
      <c r="K679" s="226" t="str">
        <f t="shared" si="102"/>
        <v/>
      </c>
      <c r="L679" s="225" t="str">
        <f t="shared" si="103"/>
        <v/>
      </c>
      <c r="M679" s="230" t="str">
        <f>IFERROR(IF($E679="","",VLOOKUP($E679,'Data Mercado'!$A$7:$F$24,4,0)),"ND")</f>
      </c>
      <c r="N679" s="226" t="str">
        <f t="shared" si="104"/>
        <v/>
      </c>
      <c r="O679" s="225" t="str">
        <f t="shared" si="105"/>
        <v/>
      </c>
      <c r="P679" s="230" t="str">
        <f>IFERROR(IF($E679="","",VLOOKUP($E679,'Data Mercado'!$A$7:$F$24,5,0)),"ND")</f>
      </c>
      <c r="Q679" s="226" t="str">
        <f t="shared" si="106"/>
        <v/>
      </c>
      <c r="R679" s="225" t="str">
        <f t="shared" si="107"/>
        <v/>
      </c>
      <c r="S679" s="230" t="str">
        <f>IFERROR(IF($E679="","",VLOOKUP($E679,'Data Mercado'!$A$7:$F$24,6,0)),"ND")</f>
      </c>
      <c r="T679" s="226" t="str">
        <f t="shared" si="108"/>
        <v/>
      </c>
      <c r="U679" s="225" t="str">
        <f t="shared" si="109"/>
        <v/>
      </c>
    </row>
    <row r="680" spans="1:21" s="227" customFormat="1" ht="19" customHeight="1">
      <c r="A680" s="231"/>
      <c r="B680" s="232"/>
      <c r="C680" s="183"/>
      <c r="D680" s="183"/>
      <c r="E680" s="183"/>
      <c r="F680" s="229"/>
      <c r="G680" s="230" t="str">
        <f>IFERROR(IF($E680="","",VLOOKUP($E680,'Data Mercado'!$A$7:$F$24,2,0)),"ND")</f>
      </c>
      <c r="H680" s="226" t="str">
        <f t="shared" si="100"/>
        <v/>
      </c>
      <c r="I680" s="225" t="str">
        <f t="shared" si="101"/>
        <v/>
      </c>
      <c r="J680" s="230" t="str">
        <f>IFERROR(IF($E680="","",VLOOKUP($E680,'Data Mercado'!$A$7:$F$24,3,0)),"ND")</f>
      </c>
      <c r="K680" s="226" t="str">
        <f t="shared" si="102"/>
        <v/>
      </c>
      <c r="L680" s="225" t="str">
        <f t="shared" si="103"/>
        <v/>
      </c>
      <c r="M680" s="230" t="str">
        <f>IFERROR(IF($E680="","",VLOOKUP($E680,'Data Mercado'!$A$7:$F$24,4,0)),"ND")</f>
      </c>
      <c r="N680" s="226" t="str">
        <f t="shared" si="104"/>
        <v/>
      </c>
      <c r="O680" s="225" t="str">
        <f t="shared" si="105"/>
        <v/>
      </c>
      <c r="P680" s="230" t="str">
        <f>IFERROR(IF($E680="","",VLOOKUP($E680,'Data Mercado'!$A$7:$F$24,5,0)),"ND")</f>
      </c>
      <c r="Q680" s="226" t="str">
        <f t="shared" si="106"/>
        <v/>
      </c>
      <c r="R680" s="225" t="str">
        <f t="shared" si="107"/>
        <v/>
      </c>
      <c r="S680" s="230" t="str">
        <f>IFERROR(IF($E680="","",VLOOKUP($E680,'Data Mercado'!$A$7:$F$24,6,0)),"ND")</f>
      </c>
      <c r="T680" s="226" t="str">
        <f t="shared" si="108"/>
        <v/>
      </c>
      <c r="U680" s="225" t="str">
        <f t="shared" si="109"/>
        <v/>
      </c>
    </row>
    <row r="681" spans="1:21" s="227" customFormat="1" ht="19" customHeight="1">
      <c r="A681" s="231"/>
      <c r="B681" s="232"/>
      <c r="C681" s="183"/>
      <c r="D681" s="183"/>
      <c r="E681" s="183"/>
      <c r="F681" s="229"/>
      <c r="G681" s="230" t="str">
        <f>IFERROR(IF($E681="","",VLOOKUP($E681,'Data Mercado'!$A$7:$F$24,2,0)),"ND")</f>
      </c>
      <c r="H681" s="226" t="str">
        <f t="shared" si="100"/>
        <v/>
      </c>
      <c r="I681" s="225" t="str">
        <f t="shared" si="101"/>
        <v/>
      </c>
      <c r="J681" s="230" t="str">
        <f>IFERROR(IF($E681="","",VLOOKUP($E681,'Data Mercado'!$A$7:$F$24,3,0)),"ND")</f>
      </c>
      <c r="K681" s="226" t="str">
        <f t="shared" si="102"/>
        <v/>
      </c>
      <c r="L681" s="225" t="str">
        <f t="shared" si="103"/>
        <v/>
      </c>
      <c r="M681" s="230" t="str">
        <f>IFERROR(IF($E681="","",VLOOKUP($E681,'Data Mercado'!$A$7:$F$24,4,0)),"ND")</f>
      </c>
      <c r="N681" s="226" t="str">
        <f t="shared" si="104"/>
        <v/>
      </c>
      <c r="O681" s="225" t="str">
        <f t="shared" si="105"/>
        <v/>
      </c>
      <c r="P681" s="230" t="str">
        <f>IFERROR(IF($E681="","",VLOOKUP($E681,'Data Mercado'!$A$7:$F$24,5,0)),"ND")</f>
      </c>
      <c r="Q681" s="226" t="str">
        <f t="shared" si="106"/>
        <v/>
      </c>
      <c r="R681" s="225" t="str">
        <f t="shared" si="107"/>
        <v/>
      </c>
      <c r="S681" s="230" t="str">
        <f>IFERROR(IF($E681="","",VLOOKUP($E681,'Data Mercado'!$A$7:$F$24,6,0)),"ND")</f>
      </c>
      <c r="T681" s="226" t="str">
        <f t="shared" si="108"/>
        <v/>
      </c>
      <c r="U681" s="225" t="str">
        <f t="shared" si="109"/>
        <v/>
      </c>
    </row>
    <row r="682" spans="1:21" s="227" customFormat="1" ht="19" customHeight="1">
      <c r="A682" s="231"/>
      <c r="B682" s="232"/>
      <c r="C682" s="183"/>
      <c r="D682" s="183"/>
      <c r="E682" s="183"/>
      <c r="F682" s="229"/>
      <c r="G682" s="230" t="str">
        <f>IFERROR(IF($E682="","",VLOOKUP($E682,'Data Mercado'!$A$7:$F$24,2,0)),"ND")</f>
      </c>
      <c r="H682" s="226" t="str">
        <f t="shared" si="100"/>
        <v/>
      </c>
      <c r="I682" s="225" t="str">
        <f t="shared" si="101"/>
        <v/>
      </c>
      <c r="J682" s="230" t="str">
        <f>IFERROR(IF($E682="","",VLOOKUP($E682,'Data Mercado'!$A$7:$F$24,3,0)),"ND")</f>
      </c>
      <c r="K682" s="226" t="str">
        <f t="shared" si="102"/>
        <v/>
      </c>
      <c r="L682" s="225" t="str">
        <f t="shared" si="103"/>
        <v/>
      </c>
      <c r="M682" s="230" t="str">
        <f>IFERROR(IF($E682="","",VLOOKUP($E682,'Data Mercado'!$A$7:$F$24,4,0)),"ND")</f>
      </c>
      <c r="N682" s="226" t="str">
        <f t="shared" si="104"/>
        <v/>
      </c>
      <c r="O682" s="225" t="str">
        <f t="shared" si="105"/>
        <v/>
      </c>
      <c r="P682" s="230" t="str">
        <f>IFERROR(IF($E682="","",VLOOKUP($E682,'Data Mercado'!$A$7:$F$24,5,0)),"ND")</f>
      </c>
      <c r="Q682" s="226" t="str">
        <f t="shared" si="106"/>
        <v/>
      </c>
      <c r="R682" s="225" t="str">
        <f t="shared" si="107"/>
        <v/>
      </c>
      <c r="S682" s="230" t="str">
        <f>IFERROR(IF($E682="","",VLOOKUP($E682,'Data Mercado'!$A$7:$F$24,6,0)),"ND")</f>
      </c>
      <c r="T682" s="226" t="str">
        <f t="shared" si="108"/>
        <v/>
      </c>
      <c r="U682" s="225" t="str">
        <f t="shared" si="109"/>
        <v/>
      </c>
    </row>
    <row r="683" spans="1:21" s="227" customFormat="1" ht="19" customHeight="1">
      <c r="A683" s="231"/>
      <c r="B683" s="232"/>
      <c r="C683" s="183"/>
      <c r="D683" s="183"/>
      <c r="E683" s="183"/>
      <c r="F683" s="229"/>
      <c r="G683" s="230" t="str">
        <f>IFERROR(IF($E683="","",VLOOKUP($E683,'Data Mercado'!$A$7:$F$24,2,0)),"ND")</f>
      </c>
      <c r="H683" s="226" t="str">
        <f t="shared" si="100"/>
        <v/>
      </c>
      <c r="I683" s="225" t="str">
        <f t="shared" si="101"/>
        <v/>
      </c>
      <c r="J683" s="230" t="str">
        <f>IFERROR(IF($E683="","",VLOOKUP($E683,'Data Mercado'!$A$7:$F$24,3,0)),"ND")</f>
      </c>
      <c r="K683" s="226" t="str">
        <f t="shared" si="102"/>
        <v/>
      </c>
      <c r="L683" s="225" t="str">
        <f t="shared" si="103"/>
        <v/>
      </c>
      <c r="M683" s="230" t="str">
        <f>IFERROR(IF($E683="","",VLOOKUP($E683,'Data Mercado'!$A$7:$F$24,4,0)),"ND")</f>
      </c>
      <c r="N683" s="226" t="str">
        <f t="shared" si="104"/>
        <v/>
      </c>
      <c r="O683" s="225" t="str">
        <f t="shared" si="105"/>
        <v/>
      </c>
      <c r="P683" s="230" t="str">
        <f>IFERROR(IF($E683="","",VLOOKUP($E683,'Data Mercado'!$A$7:$F$24,5,0)),"ND")</f>
      </c>
      <c r="Q683" s="226" t="str">
        <f t="shared" si="106"/>
        <v/>
      </c>
      <c r="R683" s="225" t="str">
        <f t="shared" si="107"/>
        <v/>
      </c>
      <c r="S683" s="230" t="str">
        <f>IFERROR(IF($E683="","",VLOOKUP($E683,'Data Mercado'!$A$7:$F$24,6,0)),"ND")</f>
      </c>
      <c r="T683" s="226" t="str">
        <f t="shared" si="108"/>
        <v/>
      </c>
      <c r="U683" s="225" t="str">
        <f t="shared" si="109"/>
        <v/>
      </c>
    </row>
    <row r="684" spans="1:21" s="227" customFormat="1" ht="19" customHeight="1">
      <c r="A684" s="231"/>
      <c r="B684" s="232"/>
      <c r="C684" s="183"/>
      <c r="D684" s="183"/>
      <c r="E684" s="183"/>
      <c r="F684" s="229"/>
      <c r="G684" s="230" t="str">
        <f>IFERROR(IF($E684="","",VLOOKUP($E684,'Data Mercado'!$A$7:$F$24,2,0)),"ND")</f>
      </c>
      <c r="H684" s="226" t="str">
        <f t="shared" si="100"/>
        <v/>
      </c>
      <c r="I684" s="225" t="str">
        <f t="shared" si="101"/>
        <v/>
      </c>
      <c r="J684" s="230" t="str">
        <f>IFERROR(IF($E684="","",VLOOKUP($E684,'Data Mercado'!$A$7:$F$24,3,0)),"ND")</f>
      </c>
      <c r="K684" s="226" t="str">
        <f t="shared" si="102"/>
        <v/>
      </c>
      <c r="L684" s="225" t="str">
        <f t="shared" si="103"/>
        <v/>
      </c>
      <c r="M684" s="230" t="str">
        <f>IFERROR(IF($E684="","",VLOOKUP($E684,'Data Mercado'!$A$7:$F$24,4,0)),"ND")</f>
      </c>
      <c r="N684" s="226" t="str">
        <f t="shared" si="104"/>
        <v/>
      </c>
      <c r="O684" s="225" t="str">
        <f t="shared" si="105"/>
        <v/>
      </c>
      <c r="P684" s="230" t="str">
        <f>IFERROR(IF($E684="","",VLOOKUP($E684,'Data Mercado'!$A$7:$F$24,5,0)),"ND")</f>
      </c>
      <c r="Q684" s="226" t="str">
        <f t="shared" si="106"/>
        <v/>
      </c>
      <c r="R684" s="225" t="str">
        <f t="shared" si="107"/>
        <v/>
      </c>
      <c r="S684" s="230" t="str">
        <f>IFERROR(IF($E684="","",VLOOKUP($E684,'Data Mercado'!$A$7:$F$24,6,0)),"ND")</f>
      </c>
      <c r="T684" s="226" t="str">
        <f t="shared" si="108"/>
        <v/>
      </c>
      <c r="U684" s="225" t="str">
        <f t="shared" si="109"/>
        <v/>
      </c>
    </row>
    <row r="685" spans="1:21" s="227" customFormat="1" ht="19" customHeight="1">
      <c r="A685" s="231"/>
      <c r="B685" s="232"/>
      <c r="C685" s="183"/>
      <c r="D685" s="183"/>
      <c r="E685" s="183"/>
      <c r="F685" s="229"/>
      <c r="G685" s="230" t="str">
        <f>IFERROR(IF($E685="","",VLOOKUP($E685,'Data Mercado'!$A$7:$F$24,2,0)),"ND")</f>
      </c>
      <c r="H685" s="226" t="str">
        <f t="shared" si="100"/>
        <v/>
      </c>
      <c r="I685" s="225" t="str">
        <f t="shared" si="101"/>
        <v/>
      </c>
      <c r="J685" s="230" t="str">
        <f>IFERROR(IF($E685="","",VLOOKUP($E685,'Data Mercado'!$A$7:$F$24,3,0)),"ND")</f>
      </c>
      <c r="K685" s="226" t="str">
        <f t="shared" si="102"/>
        <v/>
      </c>
      <c r="L685" s="225" t="str">
        <f t="shared" si="103"/>
        <v/>
      </c>
      <c r="M685" s="230" t="str">
        <f>IFERROR(IF($E685="","",VLOOKUP($E685,'Data Mercado'!$A$7:$F$24,4,0)),"ND")</f>
      </c>
      <c r="N685" s="226" t="str">
        <f t="shared" si="104"/>
        <v/>
      </c>
      <c r="O685" s="225" t="str">
        <f t="shared" si="105"/>
        <v/>
      </c>
      <c r="P685" s="230" t="str">
        <f>IFERROR(IF($E685="","",VLOOKUP($E685,'Data Mercado'!$A$7:$F$24,5,0)),"ND")</f>
      </c>
      <c r="Q685" s="226" t="str">
        <f t="shared" si="106"/>
        <v/>
      </c>
      <c r="R685" s="225" t="str">
        <f t="shared" si="107"/>
        <v/>
      </c>
      <c r="S685" s="230" t="str">
        <f>IFERROR(IF($E685="","",VLOOKUP($E685,'Data Mercado'!$A$7:$F$24,6,0)),"ND")</f>
      </c>
      <c r="T685" s="226" t="str">
        <f t="shared" si="108"/>
        <v/>
      </c>
      <c r="U685" s="225" t="str">
        <f t="shared" si="109"/>
        <v/>
      </c>
    </row>
    <row r="686" spans="1:21" s="227" customFormat="1" ht="19" customHeight="1">
      <c r="A686" s="231"/>
      <c r="B686" s="232"/>
      <c r="C686" s="183"/>
      <c r="D686" s="183"/>
      <c r="E686" s="183"/>
      <c r="F686" s="229"/>
      <c r="G686" s="230" t="str">
        <f>IFERROR(IF($E686="","",VLOOKUP($E686,'Data Mercado'!$A$7:$F$24,2,0)),"ND")</f>
      </c>
      <c r="H686" s="226" t="str">
        <f t="shared" si="100"/>
        <v/>
      </c>
      <c r="I686" s="225" t="str">
        <f t="shared" si="101"/>
        <v/>
      </c>
      <c r="J686" s="230" t="str">
        <f>IFERROR(IF($E686="","",VLOOKUP($E686,'Data Mercado'!$A$7:$F$24,3,0)),"ND")</f>
      </c>
      <c r="K686" s="226" t="str">
        <f t="shared" si="102"/>
        <v/>
      </c>
      <c r="L686" s="225" t="str">
        <f t="shared" si="103"/>
        <v/>
      </c>
      <c r="M686" s="230" t="str">
        <f>IFERROR(IF($E686="","",VLOOKUP($E686,'Data Mercado'!$A$7:$F$24,4,0)),"ND")</f>
      </c>
      <c r="N686" s="226" t="str">
        <f t="shared" si="104"/>
        <v/>
      </c>
      <c r="O686" s="225" t="str">
        <f t="shared" si="105"/>
        <v/>
      </c>
      <c r="P686" s="230" t="str">
        <f>IFERROR(IF($E686="","",VLOOKUP($E686,'Data Mercado'!$A$7:$F$24,5,0)),"ND")</f>
      </c>
      <c r="Q686" s="226" t="str">
        <f t="shared" si="106"/>
        <v/>
      </c>
      <c r="R686" s="225" t="str">
        <f t="shared" si="107"/>
        <v/>
      </c>
      <c r="S686" s="230" t="str">
        <f>IFERROR(IF($E686="","",VLOOKUP($E686,'Data Mercado'!$A$7:$F$24,6,0)),"ND")</f>
      </c>
      <c r="T686" s="226" t="str">
        <f t="shared" si="108"/>
        <v/>
      </c>
      <c r="U686" s="225" t="str">
        <f t="shared" si="109"/>
        <v/>
      </c>
    </row>
    <row r="687" spans="1:21" s="227" customFormat="1" ht="19" customHeight="1">
      <c r="A687" s="231"/>
      <c r="B687" s="232"/>
      <c r="C687" s="183"/>
      <c r="D687" s="183"/>
      <c r="E687" s="183"/>
      <c r="F687" s="229"/>
      <c r="G687" s="230" t="str">
        <f>IFERROR(IF($E687="","",VLOOKUP($E687,'Data Mercado'!$A$7:$F$24,2,0)),"ND")</f>
      </c>
      <c r="H687" s="226" t="str">
        <f t="shared" si="100"/>
        <v/>
      </c>
      <c r="I687" s="225" t="str">
        <f t="shared" si="101"/>
        <v/>
      </c>
      <c r="J687" s="230" t="str">
        <f>IFERROR(IF($E687="","",VLOOKUP($E687,'Data Mercado'!$A$7:$F$24,3,0)),"ND")</f>
      </c>
      <c r="K687" s="226" t="str">
        <f t="shared" si="102"/>
        <v/>
      </c>
      <c r="L687" s="225" t="str">
        <f t="shared" si="103"/>
        <v/>
      </c>
      <c r="M687" s="230" t="str">
        <f>IFERROR(IF($E687="","",VLOOKUP($E687,'Data Mercado'!$A$7:$F$24,4,0)),"ND")</f>
      </c>
      <c r="N687" s="226" t="str">
        <f t="shared" si="104"/>
        <v/>
      </c>
      <c r="O687" s="225" t="str">
        <f t="shared" si="105"/>
        <v/>
      </c>
      <c r="P687" s="230" t="str">
        <f>IFERROR(IF($E687="","",VLOOKUP($E687,'Data Mercado'!$A$7:$F$24,5,0)),"ND")</f>
      </c>
      <c r="Q687" s="226" t="str">
        <f t="shared" si="106"/>
        <v/>
      </c>
      <c r="R687" s="225" t="str">
        <f t="shared" si="107"/>
        <v/>
      </c>
      <c r="S687" s="230" t="str">
        <f>IFERROR(IF($E687="","",VLOOKUP($E687,'Data Mercado'!$A$7:$F$24,6,0)),"ND")</f>
      </c>
      <c r="T687" s="226" t="str">
        <f t="shared" si="108"/>
        <v/>
      </c>
      <c r="U687" s="225" t="str">
        <f t="shared" si="109"/>
        <v/>
      </c>
    </row>
    <row r="688" spans="1:21" s="227" customFormat="1" ht="19" customHeight="1">
      <c r="A688" s="231"/>
      <c r="B688" s="232"/>
      <c r="C688" s="183"/>
      <c r="D688" s="183"/>
      <c r="E688" s="183"/>
      <c r="F688" s="229"/>
      <c r="G688" s="230" t="str">
        <f>IFERROR(IF($E688="","",VLOOKUP($E688,'Data Mercado'!$A$7:$F$24,2,0)),"ND")</f>
      </c>
      <c r="H688" s="226" t="str">
        <f t="shared" si="100"/>
        <v/>
      </c>
      <c r="I688" s="225" t="str">
        <f t="shared" si="101"/>
        <v/>
      </c>
      <c r="J688" s="230" t="str">
        <f>IFERROR(IF($E688="","",VLOOKUP($E688,'Data Mercado'!$A$7:$F$24,3,0)),"ND")</f>
      </c>
      <c r="K688" s="226" t="str">
        <f t="shared" si="102"/>
        <v/>
      </c>
      <c r="L688" s="225" t="str">
        <f t="shared" si="103"/>
        <v/>
      </c>
      <c r="M688" s="230" t="str">
        <f>IFERROR(IF($E688="","",VLOOKUP($E688,'Data Mercado'!$A$7:$F$24,4,0)),"ND")</f>
      </c>
      <c r="N688" s="226" t="str">
        <f t="shared" si="104"/>
        <v/>
      </c>
      <c r="O688" s="225" t="str">
        <f t="shared" si="105"/>
        <v/>
      </c>
      <c r="P688" s="230" t="str">
        <f>IFERROR(IF($E688="","",VLOOKUP($E688,'Data Mercado'!$A$7:$F$24,5,0)),"ND")</f>
      </c>
      <c r="Q688" s="226" t="str">
        <f t="shared" si="106"/>
        <v/>
      </c>
      <c r="R688" s="225" t="str">
        <f t="shared" si="107"/>
        <v/>
      </c>
      <c r="S688" s="230" t="str">
        <f>IFERROR(IF($E688="","",VLOOKUP($E688,'Data Mercado'!$A$7:$F$24,6,0)),"ND")</f>
      </c>
      <c r="T688" s="226" t="str">
        <f t="shared" si="108"/>
        <v/>
      </c>
      <c r="U688" s="225" t="str">
        <f t="shared" si="109"/>
        <v/>
      </c>
    </row>
    <row r="689" spans="1:21" s="227" customFormat="1" ht="19" customHeight="1">
      <c r="A689" s="231"/>
      <c r="B689" s="232"/>
      <c r="C689" s="183"/>
      <c r="D689" s="183"/>
      <c r="E689" s="183"/>
      <c r="F689" s="229"/>
      <c r="G689" s="230" t="str">
        <f>IFERROR(IF($E689="","",VLOOKUP($E689,'Data Mercado'!$A$7:$F$24,2,0)),"ND")</f>
      </c>
      <c r="H689" s="226" t="str">
        <f t="shared" si="100"/>
        <v/>
      </c>
      <c r="I689" s="225" t="str">
        <f t="shared" si="101"/>
        <v/>
      </c>
      <c r="J689" s="230" t="str">
        <f>IFERROR(IF($E689="","",VLOOKUP($E689,'Data Mercado'!$A$7:$F$24,3,0)),"ND")</f>
      </c>
      <c r="K689" s="226" t="str">
        <f t="shared" si="102"/>
        <v/>
      </c>
      <c r="L689" s="225" t="str">
        <f t="shared" si="103"/>
        <v/>
      </c>
      <c r="M689" s="230" t="str">
        <f>IFERROR(IF($E689="","",VLOOKUP($E689,'Data Mercado'!$A$7:$F$24,4,0)),"ND")</f>
      </c>
      <c r="N689" s="226" t="str">
        <f t="shared" si="104"/>
        <v/>
      </c>
      <c r="O689" s="225" t="str">
        <f t="shared" si="105"/>
        <v/>
      </c>
      <c r="P689" s="230" t="str">
        <f>IFERROR(IF($E689="","",VLOOKUP($E689,'Data Mercado'!$A$7:$F$24,5,0)),"ND")</f>
      </c>
      <c r="Q689" s="226" t="str">
        <f t="shared" si="106"/>
        <v/>
      </c>
      <c r="R689" s="225" t="str">
        <f t="shared" si="107"/>
        <v/>
      </c>
      <c r="S689" s="230" t="str">
        <f>IFERROR(IF($E689="","",VLOOKUP($E689,'Data Mercado'!$A$7:$F$24,6,0)),"ND")</f>
      </c>
      <c r="T689" s="226" t="str">
        <f t="shared" si="108"/>
        <v/>
      </c>
      <c r="U689" s="225" t="str">
        <f t="shared" si="109"/>
        <v/>
      </c>
    </row>
    <row r="690" spans="1:21" s="227" customFormat="1" ht="19" customHeight="1">
      <c r="A690" s="231"/>
      <c r="B690" s="232"/>
      <c r="C690" s="183"/>
      <c r="D690" s="183"/>
      <c r="E690" s="183"/>
      <c r="F690" s="229"/>
      <c r="G690" s="230" t="str">
        <f>IFERROR(IF($E690="","",VLOOKUP($E690,'Data Mercado'!$A$7:$F$24,2,0)),"ND")</f>
      </c>
      <c r="H690" s="226" t="str">
        <f t="shared" si="100"/>
        <v/>
      </c>
      <c r="I690" s="225" t="str">
        <f t="shared" si="101"/>
        <v/>
      </c>
      <c r="J690" s="230" t="str">
        <f>IFERROR(IF($E690="","",VLOOKUP($E690,'Data Mercado'!$A$7:$F$24,3,0)),"ND")</f>
      </c>
      <c r="K690" s="226" t="str">
        <f t="shared" si="102"/>
        <v/>
      </c>
      <c r="L690" s="225" t="str">
        <f t="shared" si="103"/>
        <v/>
      </c>
      <c r="M690" s="230" t="str">
        <f>IFERROR(IF($E690="","",VLOOKUP($E690,'Data Mercado'!$A$7:$F$24,4,0)),"ND")</f>
      </c>
      <c r="N690" s="226" t="str">
        <f t="shared" si="104"/>
        <v/>
      </c>
      <c r="O690" s="225" t="str">
        <f t="shared" si="105"/>
        <v/>
      </c>
      <c r="P690" s="230" t="str">
        <f>IFERROR(IF($E690="","",VLOOKUP($E690,'Data Mercado'!$A$7:$F$24,5,0)),"ND")</f>
      </c>
      <c r="Q690" s="226" t="str">
        <f t="shared" si="106"/>
        <v/>
      </c>
      <c r="R690" s="225" t="str">
        <f t="shared" si="107"/>
        <v/>
      </c>
      <c r="S690" s="230" t="str">
        <f>IFERROR(IF($E690="","",VLOOKUP($E690,'Data Mercado'!$A$7:$F$24,6,0)),"ND")</f>
      </c>
      <c r="T690" s="226" t="str">
        <f t="shared" si="108"/>
        <v/>
      </c>
      <c r="U690" s="225" t="str">
        <f t="shared" si="109"/>
        <v/>
      </c>
    </row>
    <row r="691" spans="1:21" s="227" customFormat="1" ht="19" customHeight="1">
      <c r="A691" s="231"/>
      <c r="B691" s="232"/>
      <c r="C691" s="183"/>
      <c r="D691" s="183"/>
      <c r="E691" s="183"/>
      <c r="F691" s="229"/>
      <c r="G691" s="230" t="str">
        <f>IFERROR(IF($E691="","",VLOOKUP($E691,'Data Mercado'!$A$7:$F$24,2,0)),"ND")</f>
      </c>
      <c r="H691" s="226" t="str">
        <f t="shared" si="100"/>
        <v/>
      </c>
      <c r="I691" s="225" t="str">
        <f t="shared" si="101"/>
        <v/>
      </c>
      <c r="J691" s="230" t="str">
        <f>IFERROR(IF($E691="","",VLOOKUP($E691,'Data Mercado'!$A$7:$F$24,3,0)),"ND")</f>
      </c>
      <c r="K691" s="226" t="str">
        <f t="shared" si="102"/>
        <v/>
      </c>
      <c r="L691" s="225" t="str">
        <f t="shared" si="103"/>
        <v/>
      </c>
      <c r="M691" s="230" t="str">
        <f>IFERROR(IF($E691="","",VLOOKUP($E691,'Data Mercado'!$A$7:$F$24,4,0)),"ND")</f>
      </c>
      <c r="N691" s="226" t="str">
        <f t="shared" si="104"/>
        <v/>
      </c>
      <c r="O691" s="225" t="str">
        <f t="shared" si="105"/>
        <v/>
      </c>
      <c r="P691" s="230" t="str">
        <f>IFERROR(IF($E691="","",VLOOKUP($E691,'Data Mercado'!$A$7:$F$24,5,0)),"ND")</f>
      </c>
      <c r="Q691" s="226" t="str">
        <f t="shared" si="106"/>
        <v/>
      </c>
      <c r="R691" s="225" t="str">
        <f t="shared" si="107"/>
        <v/>
      </c>
      <c r="S691" s="230" t="str">
        <f>IFERROR(IF($E691="","",VLOOKUP($E691,'Data Mercado'!$A$7:$F$24,6,0)),"ND")</f>
      </c>
      <c r="T691" s="226" t="str">
        <f t="shared" si="108"/>
        <v/>
      </c>
      <c r="U691" s="225" t="str">
        <f t="shared" si="109"/>
        <v/>
      </c>
    </row>
    <row r="692" spans="1:21" s="227" customFormat="1" ht="19" customHeight="1">
      <c r="A692" s="231"/>
      <c r="B692" s="232"/>
      <c r="C692" s="183"/>
      <c r="D692" s="183"/>
      <c r="E692" s="183"/>
      <c r="F692" s="229"/>
      <c r="G692" s="230" t="str">
        <f>IFERROR(IF($E692="","",VLOOKUP($E692,'Data Mercado'!$A$7:$F$24,2,0)),"ND")</f>
      </c>
      <c r="H692" s="226" t="str">
        <f t="shared" si="100"/>
        <v/>
      </c>
      <c r="I692" s="225" t="str">
        <f t="shared" si="101"/>
        <v/>
      </c>
      <c r="J692" s="230" t="str">
        <f>IFERROR(IF($E692="","",VLOOKUP($E692,'Data Mercado'!$A$7:$F$24,3,0)),"ND")</f>
      </c>
      <c r="K692" s="226" t="str">
        <f t="shared" si="102"/>
        <v/>
      </c>
      <c r="L692" s="225" t="str">
        <f t="shared" si="103"/>
        <v/>
      </c>
      <c r="M692" s="230" t="str">
        <f>IFERROR(IF($E692="","",VLOOKUP($E692,'Data Mercado'!$A$7:$F$24,4,0)),"ND")</f>
      </c>
      <c r="N692" s="226" t="str">
        <f t="shared" si="104"/>
        <v/>
      </c>
      <c r="O692" s="225" t="str">
        <f t="shared" si="105"/>
        <v/>
      </c>
      <c r="P692" s="230" t="str">
        <f>IFERROR(IF($E692="","",VLOOKUP($E692,'Data Mercado'!$A$7:$F$24,5,0)),"ND")</f>
      </c>
      <c r="Q692" s="226" t="str">
        <f t="shared" si="106"/>
        <v/>
      </c>
      <c r="R692" s="225" t="str">
        <f t="shared" si="107"/>
        <v/>
      </c>
      <c r="S692" s="230" t="str">
        <f>IFERROR(IF($E692="","",VLOOKUP($E692,'Data Mercado'!$A$7:$F$24,6,0)),"ND")</f>
      </c>
      <c r="T692" s="226" t="str">
        <f t="shared" si="108"/>
        <v/>
      </c>
      <c r="U692" s="225" t="str">
        <f t="shared" si="109"/>
        <v/>
      </c>
    </row>
    <row r="693" spans="1:21" s="227" customFormat="1" ht="19" customHeight="1">
      <c r="A693" s="231"/>
      <c r="B693" s="232"/>
      <c r="C693" s="183"/>
      <c r="D693" s="183"/>
      <c r="E693" s="183"/>
      <c r="F693" s="229"/>
      <c r="G693" s="230" t="str">
        <f>IFERROR(IF($E693="","",VLOOKUP($E693,'Data Mercado'!$A$7:$F$24,2,0)),"ND")</f>
      </c>
      <c r="H693" s="226" t="str">
        <f t="shared" si="100"/>
        <v/>
      </c>
      <c r="I693" s="225" t="str">
        <f t="shared" si="101"/>
        <v/>
      </c>
      <c r="J693" s="230" t="str">
        <f>IFERROR(IF($E693="","",VLOOKUP($E693,'Data Mercado'!$A$7:$F$24,3,0)),"ND")</f>
      </c>
      <c r="K693" s="226" t="str">
        <f t="shared" si="102"/>
        <v/>
      </c>
      <c r="L693" s="225" t="str">
        <f t="shared" si="103"/>
        <v/>
      </c>
      <c r="M693" s="230" t="str">
        <f>IFERROR(IF($E693="","",VLOOKUP($E693,'Data Mercado'!$A$7:$F$24,4,0)),"ND")</f>
      </c>
      <c r="N693" s="226" t="str">
        <f t="shared" si="104"/>
        <v/>
      </c>
      <c r="O693" s="225" t="str">
        <f t="shared" si="105"/>
        <v/>
      </c>
      <c r="P693" s="230" t="str">
        <f>IFERROR(IF($E693="","",VLOOKUP($E693,'Data Mercado'!$A$7:$F$24,5,0)),"ND")</f>
      </c>
      <c r="Q693" s="226" t="str">
        <f t="shared" si="106"/>
        <v/>
      </c>
      <c r="R693" s="225" t="str">
        <f t="shared" si="107"/>
        <v/>
      </c>
      <c r="S693" s="230" t="str">
        <f>IFERROR(IF($E693="","",VLOOKUP($E693,'Data Mercado'!$A$7:$F$24,6,0)),"ND")</f>
      </c>
      <c r="T693" s="226" t="str">
        <f t="shared" si="108"/>
        <v/>
      </c>
      <c r="U693" s="225" t="str">
        <f t="shared" si="109"/>
        <v/>
      </c>
    </row>
    <row r="694" spans="1:21" s="227" customFormat="1" ht="19" customHeight="1">
      <c r="A694" s="231"/>
      <c r="B694" s="232"/>
      <c r="C694" s="183"/>
      <c r="D694" s="183"/>
      <c r="E694" s="183"/>
      <c r="F694" s="229"/>
      <c r="G694" s="230" t="str">
        <f>IFERROR(IF($E694="","",VLOOKUP($E694,'Data Mercado'!$A$7:$F$24,2,0)),"ND")</f>
      </c>
      <c r="H694" s="226" t="str">
        <f t="shared" si="100"/>
        <v/>
      </c>
      <c r="I694" s="225" t="str">
        <f t="shared" si="101"/>
        <v/>
      </c>
      <c r="J694" s="230" t="str">
        <f>IFERROR(IF($E694="","",VLOOKUP($E694,'Data Mercado'!$A$7:$F$24,3,0)),"ND")</f>
      </c>
      <c r="K694" s="226" t="str">
        <f t="shared" si="102"/>
        <v/>
      </c>
      <c r="L694" s="225" t="str">
        <f t="shared" si="103"/>
        <v/>
      </c>
      <c r="M694" s="230" t="str">
        <f>IFERROR(IF($E694="","",VLOOKUP($E694,'Data Mercado'!$A$7:$F$24,4,0)),"ND")</f>
      </c>
      <c r="N694" s="226" t="str">
        <f t="shared" si="104"/>
        <v/>
      </c>
      <c r="O694" s="225" t="str">
        <f t="shared" si="105"/>
        <v/>
      </c>
      <c r="P694" s="230" t="str">
        <f>IFERROR(IF($E694="","",VLOOKUP($E694,'Data Mercado'!$A$7:$F$24,5,0)),"ND")</f>
      </c>
      <c r="Q694" s="226" t="str">
        <f t="shared" si="106"/>
        <v/>
      </c>
      <c r="R694" s="225" t="str">
        <f t="shared" si="107"/>
        <v/>
      </c>
      <c r="S694" s="230" t="str">
        <f>IFERROR(IF($E694="","",VLOOKUP($E694,'Data Mercado'!$A$7:$F$24,6,0)),"ND")</f>
      </c>
      <c r="T694" s="226" t="str">
        <f t="shared" si="108"/>
        <v/>
      </c>
      <c r="U694" s="225" t="str">
        <f t="shared" si="109"/>
        <v/>
      </c>
    </row>
    <row r="695" spans="1:21" s="227" customFormat="1" ht="19" customHeight="1">
      <c r="A695" s="231"/>
      <c r="B695" s="232"/>
      <c r="C695" s="183"/>
      <c r="D695" s="183"/>
      <c r="E695" s="183"/>
      <c r="F695" s="229"/>
      <c r="G695" s="230" t="str">
        <f>IFERROR(IF($E695="","",VLOOKUP($E695,'Data Mercado'!$A$7:$F$24,2,0)),"ND")</f>
      </c>
      <c r="H695" s="226" t="str">
        <f t="shared" si="100"/>
        <v/>
      </c>
      <c r="I695" s="225" t="str">
        <f t="shared" si="101"/>
        <v/>
      </c>
      <c r="J695" s="230" t="str">
        <f>IFERROR(IF($E695="","",VLOOKUP($E695,'Data Mercado'!$A$7:$F$24,3,0)),"ND")</f>
      </c>
      <c r="K695" s="226" t="str">
        <f t="shared" si="102"/>
        <v/>
      </c>
      <c r="L695" s="225" t="str">
        <f t="shared" si="103"/>
        <v/>
      </c>
      <c r="M695" s="230" t="str">
        <f>IFERROR(IF($E695="","",VLOOKUP($E695,'Data Mercado'!$A$7:$F$24,4,0)),"ND")</f>
      </c>
      <c r="N695" s="226" t="str">
        <f t="shared" si="104"/>
        <v/>
      </c>
      <c r="O695" s="225" t="str">
        <f t="shared" si="105"/>
        <v/>
      </c>
      <c r="P695" s="230" t="str">
        <f>IFERROR(IF($E695="","",VLOOKUP($E695,'Data Mercado'!$A$7:$F$24,5,0)),"ND")</f>
      </c>
      <c r="Q695" s="226" t="str">
        <f t="shared" si="106"/>
        <v/>
      </c>
      <c r="R695" s="225" t="str">
        <f t="shared" si="107"/>
        <v/>
      </c>
      <c r="S695" s="230" t="str">
        <f>IFERROR(IF($E695="","",VLOOKUP($E695,'Data Mercado'!$A$7:$F$24,6,0)),"ND")</f>
      </c>
      <c r="T695" s="226" t="str">
        <f t="shared" si="108"/>
        <v/>
      </c>
      <c r="U695" s="225" t="str">
        <f t="shared" si="109"/>
        <v/>
      </c>
    </row>
    <row r="696" spans="1:21" s="227" customFormat="1" ht="19" customHeight="1">
      <c r="A696" s="231"/>
      <c r="B696" s="232"/>
      <c r="C696" s="183"/>
      <c r="D696" s="183"/>
      <c r="E696" s="183"/>
      <c r="F696" s="229"/>
      <c r="G696" s="230" t="str">
        <f>IFERROR(IF($E696="","",VLOOKUP($E696,'Data Mercado'!$A$7:$F$24,2,0)),"ND")</f>
      </c>
      <c r="H696" s="226" t="str">
        <f t="shared" si="100"/>
        <v/>
      </c>
      <c r="I696" s="225" t="str">
        <f t="shared" si="101"/>
        <v/>
      </c>
      <c r="J696" s="230" t="str">
        <f>IFERROR(IF($E696="","",VLOOKUP($E696,'Data Mercado'!$A$7:$F$24,3,0)),"ND")</f>
      </c>
      <c r="K696" s="226" t="str">
        <f t="shared" si="102"/>
        <v/>
      </c>
      <c r="L696" s="225" t="str">
        <f t="shared" si="103"/>
        <v/>
      </c>
      <c r="M696" s="230" t="str">
        <f>IFERROR(IF($E696="","",VLOOKUP($E696,'Data Mercado'!$A$7:$F$24,4,0)),"ND")</f>
      </c>
      <c r="N696" s="226" t="str">
        <f t="shared" si="104"/>
        <v/>
      </c>
      <c r="O696" s="225" t="str">
        <f t="shared" si="105"/>
        <v/>
      </c>
      <c r="P696" s="230" t="str">
        <f>IFERROR(IF($E696="","",VLOOKUP($E696,'Data Mercado'!$A$7:$F$24,5,0)),"ND")</f>
      </c>
      <c r="Q696" s="226" t="str">
        <f t="shared" si="106"/>
        <v/>
      </c>
      <c r="R696" s="225" t="str">
        <f t="shared" si="107"/>
        <v/>
      </c>
      <c r="S696" s="230" t="str">
        <f>IFERROR(IF($E696="","",VLOOKUP($E696,'Data Mercado'!$A$7:$F$24,6,0)),"ND")</f>
      </c>
      <c r="T696" s="226" t="str">
        <f t="shared" si="108"/>
        <v/>
      </c>
      <c r="U696" s="225" t="str">
        <f t="shared" si="109"/>
        <v/>
      </c>
    </row>
    <row r="697" spans="1:21" s="227" customFormat="1" ht="19" customHeight="1">
      <c r="A697" s="231"/>
      <c r="B697" s="232"/>
      <c r="C697" s="183"/>
      <c r="D697" s="183"/>
      <c r="E697" s="183"/>
      <c r="F697" s="229"/>
      <c r="G697" s="230" t="str">
        <f>IFERROR(IF($E697="","",VLOOKUP($E697,'Data Mercado'!$A$7:$F$24,2,0)),"ND")</f>
      </c>
      <c r="H697" s="226" t="str">
        <f t="shared" si="100"/>
        <v/>
      </c>
      <c r="I697" s="225" t="str">
        <f t="shared" si="101"/>
        <v/>
      </c>
      <c r="J697" s="230" t="str">
        <f>IFERROR(IF($E697="","",VLOOKUP($E697,'Data Mercado'!$A$7:$F$24,3,0)),"ND")</f>
      </c>
      <c r="K697" s="226" t="str">
        <f t="shared" si="102"/>
        <v/>
      </c>
      <c r="L697" s="225" t="str">
        <f t="shared" si="103"/>
        <v/>
      </c>
      <c r="M697" s="230" t="str">
        <f>IFERROR(IF($E697="","",VLOOKUP($E697,'Data Mercado'!$A$7:$F$24,4,0)),"ND")</f>
      </c>
      <c r="N697" s="226" t="str">
        <f t="shared" si="104"/>
        <v/>
      </c>
      <c r="O697" s="225" t="str">
        <f t="shared" si="105"/>
        <v/>
      </c>
      <c r="P697" s="230" t="str">
        <f>IFERROR(IF($E697="","",VLOOKUP($E697,'Data Mercado'!$A$7:$F$24,5,0)),"ND")</f>
      </c>
      <c r="Q697" s="226" t="str">
        <f t="shared" si="106"/>
        <v/>
      </c>
      <c r="R697" s="225" t="str">
        <f t="shared" si="107"/>
        <v/>
      </c>
      <c r="S697" s="230" t="str">
        <f>IFERROR(IF($E697="","",VLOOKUP($E697,'Data Mercado'!$A$7:$F$24,6,0)),"ND")</f>
      </c>
      <c r="T697" s="226" t="str">
        <f t="shared" si="108"/>
        <v/>
      </c>
      <c r="U697" s="225" t="str">
        <f t="shared" si="109"/>
        <v/>
      </c>
    </row>
    <row r="698" spans="1:21" s="227" customFormat="1" ht="19" customHeight="1">
      <c r="A698" s="231"/>
      <c r="B698" s="232"/>
      <c r="C698" s="183"/>
      <c r="D698" s="183"/>
      <c r="E698" s="183"/>
      <c r="F698" s="229"/>
      <c r="G698" s="230" t="str">
        <f>IFERROR(IF($E698="","",VLOOKUP($E698,'Data Mercado'!$A$7:$F$24,2,0)),"ND")</f>
      </c>
      <c r="H698" s="226" t="str">
        <f t="shared" si="100"/>
        <v/>
      </c>
      <c r="I698" s="225" t="str">
        <f t="shared" si="101"/>
        <v/>
      </c>
      <c r="J698" s="230" t="str">
        <f>IFERROR(IF($E698="","",VLOOKUP($E698,'Data Mercado'!$A$7:$F$24,3,0)),"ND")</f>
      </c>
      <c r="K698" s="226" t="str">
        <f t="shared" si="102"/>
        <v/>
      </c>
      <c r="L698" s="225" t="str">
        <f t="shared" si="103"/>
        <v/>
      </c>
      <c r="M698" s="230" t="str">
        <f>IFERROR(IF($E698="","",VLOOKUP($E698,'Data Mercado'!$A$7:$F$24,4,0)),"ND")</f>
      </c>
      <c r="N698" s="226" t="str">
        <f t="shared" si="104"/>
        <v/>
      </c>
      <c r="O698" s="225" t="str">
        <f t="shared" si="105"/>
        <v/>
      </c>
      <c r="P698" s="230" t="str">
        <f>IFERROR(IF($E698="","",VLOOKUP($E698,'Data Mercado'!$A$7:$F$24,5,0)),"ND")</f>
      </c>
      <c r="Q698" s="226" t="str">
        <f t="shared" si="106"/>
        <v/>
      </c>
      <c r="R698" s="225" t="str">
        <f t="shared" si="107"/>
        <v/>
      </c>
      <c r="S698" s="230" t="str">
        <f>IFERROR(IF($E698="","",VLOOKUP($E698,'Data Mercado'!$A$7:$F$24,6,0)),"ND")</f>
      </c>
      <c r="T698" s="226" t="str">
        <f t="shared" si="108"/>
        <v/>
      </c>
      <c r="U698" s="225" t="str">
        <f t="shared" si="109"/>
        <v/>
      </c>
    </row>
    <row r="699" spans="1:21" s="227" customFormat="1" ht="19" customHeight="1">
      <c r="A699" s="231"/>
      <c r="B699" s="232"/>
      <c r="C699" s="183"/>
      <c r="D699" s="183"/>
      <c r="E699" s="183"/>
      <c r="F699" s="229"/>
      <c r="G699" s="230" t="str">
        <f>IFERROR(IF($E699="","",VLOOKUP($E699,'Data Mercado'!$A$7:$F$24,2,0)),"ND")</f>
      </c>
      <c r="H699" s="226" t="str">
        <f t="shared" si="100"/>
        <v/>
      </c>
      <c r="I699" s="225" t="str">
        <f t="shared" si="101"/>
        <v/>
      </c>
      <c r="J699" s="230" t="str">
        <f>IFERROR(IF($E699="","",VLOOKUP($E699,'Data Mercado'!$A$7:$F$24,3,0)),"ND")</f>
      </c>
      <c r="K699" s="226" t="str">
        <f t="shared" si="102"/>
        <v/>
      </c>
      <c r="L699" s="225" t="str">
        <f t="shared" si="103"/>
        <v/>
      </c>
      <c r="M699" s="230" t="str">
        <f>IFERROR(IF($E699="","",VLOOKUP($E699,'Data Mercado'!$A$7:$F$24,4,0)),"ND")</f>
      </c>
      <c r="N699" s="226" t="str">
        <f t="shared" si="104"/>
        <v/>
      </c>
      <c r="O699" s="225" t="str">
        <f t="shared" si="105"/>
        <v/>
      </c>
      <c r="P699" s="230" t="str">
        <f>IFERROR(IF($E699="","",VLOOKUP($E699,'Data Mercado'!$A$7:$F$24,5,0)),"ND")</f>
      </c>
      <c r="Q699" s="226" t="str">
        <f t="shared" si="106"/>
        <v/>
      </c>
      <c r="R699" s="225" t="str">
        <f t="shared" si="107"/>
        <v/>
      </c>
      <c r="S699" s="230" t="str">
        <f>IFERROR(IF($E699="","",VLOOKUP($E699,'Data Mercado'!$A$7:$F$24,6,0)),"ND")</f>
      </c>
      <c r="T699" s="226" t="str">
        <f t="shared" si="108"/>
        <v/>
      </c>
      <c r="U699" s="225" t="str">
        <f t="shared" si="109"/>
        <v/>
      </c>
    </row>
    <row r="700" spans="1:21" s="227" customFormat="1" ht="19" customHeight="1">
      <c r="A700" s="231"/>
      <c r="B700" s="232"/>
      <c r="C700" s="183"/>
      <c r="D700" s="183"/>
      <c r="E700" s="183"/>
      <c r="F700" s="229"/>
      <c r="G700" s="230" t="str">
        <f>IFERROR(IF($E700="","",VLOOKUP($E700,'Data Mercado'!$A$7:$F$24,2,0)),"ND")</f>
      </c>
      <c r="H700" s="226" t="str">
        <f t="shared" si="100"/>
        <v/>
      </c>
      <c r="I700" s="225" t="str">
        <f t="shared" si="101"/>
        <v/>
      </c>
      <c r="J700" s="230" t="str">
        <f>IFERROR(IF($E700="","",VLOOKUP($E700,'Data Mercado'!$A$7:$F$24,3,0)),"ND")</f>
      </c>
      <c r="K700" s="226" t="str">
        <f t="shared" si="102"/>
        <v/>
      </c>
      <c r="L700" s="225" t="str">
        <f t="shared" si="103"/>
        <v/>
      </c>
      <c r="M700" s="230" t="str">
        <f>IFERROR(IF($E700="","",VLOOKUP($E700,'Data Mercado'!$A$7:$F$24,4,0)),"ND")</f>
      </c>
      <c r="N700" s="226" t="str">
        <f t="shared" si="104"/>
        <v/>
      </c>
      <c r="O700" s="225" t="str">
        <f t="shared" si="105"/>
        <v/>
      </c>
      <c r="P700" s="230" t="str">
        <f>IFERROR(IF($E700="","",VLOOKUP($E700,'Data Mercado'!$A$7:$F$24,5,0)),"ND")</f>
      </c>
      <c r="Q700" s="226" t="str">
        <f t="shared" si="106"/>
        <v/>
      </c>
      <c r="R700" s="225" t="str">
        <f t="shared" si="107"/>
        <v/>
      </c>
      <c r="S700" s="230" t="str">
        <f>IFERROR(IF($E700="","",VLOOKUP($E700,'Data Mercado'!$A$7:$F$24,6,0)),"ND")</f>
      </c>
      <c r="T700" s="226" t="str">
        <f t="shared" si="108"/>
        <v/>
      </c>
      <c r="U700" s="225" t="str">
        <f t="shared" si="109"/>
        <v/>
      </c>
    </row>
    <row r="701" spans="1:21" s="227" customFormat="1" ht="19" customHeight="1">
      <c r="A701" s="231"/>
      <c r="B701" s="232"/>
      <c r="C701" s="183"/>
      <c r="D701" s="183"/>
      <c r="E701" s="183"/>
      <c r="F701" s="229"/>
      <c r="G701" s="230" t="str">
        <f>IFERROR(IF($E701="","",VLOOKUP($E701,'Data Mercado'!$A$7:$F$24,2,0)),"ND")</f>
      </c>
      <c r="H701" s="226" t="str">
        <f t="shared" si="100"/>
        <v/>
      </c>
      <c r="I701" s="225" t="str">
        <f t="shared" si="101"/>
        <v/>
      </c>
      <c r="J701" s="230" t="str">
        <f>IFERROR(IF($E701="","",VLOOKUP($E701,'Data Mercado'!$A$7:$F$24,3,0)),"ND")</f>
      </c>
      <c r="K701" s="226" t="str">
        <f t="shared" si="102"/>
        <v/>
      </c>
      <c r="L701" s="225" t="str">
        <f t="shared" si="103"/>
        <v/>
      </c>
      <c r="M701" s="230" t="str">
        <f>IFERROR(IF($E701="","",VLOOKUP($E701,'Data Mercado'!$A$7:$F$24,4,0)),"ND")</f>
      </c>
      <c r="N701" s="226" t="str">
        <f t="shared" si="104"/>
        <v/>
      </c>
      <c r="O701" s="225" t="str">
        <f t="shared" si="105"/>
        <v/>
      </c>
      <c r="P701" s="230" t="str">
        <f>IFERROR(IF($E701="","",VLOOKUP($E701,'Data Mercado'!$A$7:$F$24,5,0)),"ND")</f>
      </c>
      <c r="Q701" s="226" t="str">
        <f t="shared" si="106"/>
        <v/>
      </c>
      <c r="R701" s="225" t="str">
        <f t="shared" si="107"/>
        <v/>
      </c>
      <c r="S701" s="230" t="str">
        <f>IFERROR(IF($E701="","",VLOOKUP($E701,'Data Mercado'!$A$7:$F$24,6,0)),"ND")</f>
      </c>
      <c r="T701" s="226" t="str">
        <f t="shared" si="108"/>
        <v/>
      </c>
      <c r="U701" s="225" t="str">
        <f t="shared" si="109"/>
        <v/>
      </c>
    </row>
    <row r="702" spans="1:21" s="227" customFormat="1" ht="19" customHeight="1">
      <c r="A702" s="231"/>
      <c r="B702" s="232"/>
      <c r="C702" s="183"/>
      <c r="D702" s="183"/>
      <c r="E702" s="183"/>
      <c r="F702" s="229"/>
      <c r="G702" s="230" t="str">
        <f>IFERROR(IF($E702="","",VLOOKUP($E702,'Data Mercado'!$A$7:$F$24,2,0)),"ND")</f>
      </c>
      <c r="H702" s="226" t="str">
        <f t="shared" si="100"/>
        <v/>
      </c>
      <c r="I702" s="225" t="str">
        <f t="shared" si="101"/>
        <v/>
      </c>
      <c r="J702" s="230" t="str">
        <f>IFERROR(IF($E702="","",VLOOKUP($E702,'Data Mercado'!$A$7:$F$24,3,0)),"ND")</f>
      </c>
      <c r="K702" s="226" t="str">
        <f t="shared" si="102"/>
        <v/>
      </c>
      <c r="L702" s="225" t="str">
        <f t="shared" si="103"/>
        <v/>
      </c>
      <c r="M702" s="230" t="str">
        <f>IFERROR(IF($E702="","",VLOOKUP($E702,'Data Mercado'!$A$7:$F$24,4,0)),"ND")</f>
      </c>
      <c r="N702" s="226" t="str">
        <f t="shared" si="104"/>
        <v/>
      </c>
      <c r="O702" s="225" t="str">
        <f t="shared" si="105"/>
        <v/>
      </c>
      <c r="P702" s="230" t="str">
        <f>IFERROR(IF($E702="","",VLOOKUP($E702,'Data Mercado'!$A$7:$F$24,5,0)),"ND")</f>
      </c>
      <c r="Q702" s="226" t="str">
        <f t="shared" si="106"/>
        <v/>
      </c>
      <c r="R702" s="225" t="str">
        <f t="shared" si="107"/>
        <v/>
      </c>
      <c r="S702" s="230" t="str">
        <f>IFERROR(IF($E702="","",VLOOKUP($E702,'Data Mercado'!$A$7:$F$24,6,0)),"ND")</f>
      </c>
      <c r="T702" s="226" t="str">
        <f t="shared" si="108"/>
        <v/>
      </c>
      <c r="U702" s="225" t="str">
        <f t="shared" si="109"/>
        <v/>
      </c>
    </row>
    <row r="703" spans="1:21" s="227" customFormat="1" ht="19" customHeight="1">
      <c r="A703" s="231"/>
      <c r="B703" s="232"/>
      <c r="C703" s="183"/>
      <c r="D703" s="183"/>
      <c r="E703" s="183"/>
      <c r="F703" s="229"/>
      <c r="G703" s="230" t="str">
        <f>IFERROR(IF($E703="","",VLOOKUP($E703,'Data Mercado'!$A$7:$F$24,2,0)),"ND")</f>
      </c>
      <c r="H703" s="226" t="str">
        <f t="shared" si="100"/>
        <v/>
      </c>
      <c r="I703" s="225" t="str">
        <f t="shared" si="101"/>
        <v/>
      </c>
      <c r="J703" s="230" t="str">
        <f>IFERROR(IF($E703="","",VLOOKUP($E703,'Data Mercado'!$A$7:$F$24,3,0)),"ND")</f>
      </c>
      <c r="K703" s="226" t="str">
        <f t="shared" si="102"/>
        <v/>
      </c>
      <c r="L703" s="225" t="str">
        <f t="shared" si="103"/>
        <v/>
      </c>
      <c r="M703" s="230" t="str">
        <f>IFERROR(IF($E703="","",VLOOKUP($E703,'Data Mercado'!$A$7:$F$24,4,0)),"ND")</f>
      </c>
      <c r="N703" s="226" t="str">
        <f t="shared" si="104"/>
        <v/>
      </c>
      <c r="O703" s="225" t="str">
        <f t="shared" si="105"/>
        <v/>
      </c>
      <c r="P703" s="230" t="str">
        <f>IFERROR(IF($E703="","",VLOOKUP($E703,'Data Mercado'!$A$7:$F$24,5,0)),"ND")</f>
      </c>
      <c r="Q703" s="226" t="str">
        <f t="shared" si="106"/>
        <v/>
      </c>
      <c r="R703" s="225" t="str">
        <f t="shared" si="107"/>
        <v/>
      </c>
      <c r="S703" s="230" t="str">
        <f>IFERROR(IF($E703="","",VLOOKUP($E703,'Data Mercado'!$A$7:$F$24,6,0)),"ND")</f>
      </c>
      <c r="T703" s="226" t="str">
        <f t="shared" si="108"/>
        <v/>
      </c>
      <c r="U703" s="225" t="str">
        <f t="shared" si="109"/>
        <v/>
      </c>
    </row>
    <row r="704" spans="1:21" s="227" customFormat="1" ht="19" customHeight="1">
      <c r="A704" s="231"/>
      <c r="B704" s="232"/>
      <c r="C704" s="183"/>
      <c r="D704" s="183"/>
      <c r="E704" s="183"/>
      <c r="F704" s="229"/>
      <c r="G704" s="230" t="str">
        <f>IFERROR(IF($E704="","",VLOOKUP($E704,'Data Mercado'!$A$7:$F$24,2,0)),"ND")</f>
      </c>
      <c r="H704" s="226" t="str">
        <f t="shared" si="100"/>
        <v/>
      </c>
      <c r="I704" s="225" t="str">
        <f t="shared" si="101"/>
        <v/>
      </c>
      <c r="J704" s="230" t="str">
        <f>IFERROR(IF($E704="","",VLOOKUP($E704,'Data Mercado'!$A$7:$F$24,3,0)),"ND")</f>
      </c>
      <c r="K704" s="226" t="str">
        <f t="shared" si="102"/>
        <v/>
      </c>
      <c r="L704" s="225" t="str">
        <f t="shared" si="103"/>
        <v/>
      </c>
      <c r="M704" s="230" t="str">
        <f>IFERROR(IF($E704="","",VLOOKUP($E704,'Data Mercado'!$A$7:$F$24,4,0)),"ND")</f>
      </c>
      <c r="N704" s="226" t="str">
        <f t="shared" si="104"/>
        <v/>
      </c>
      <c r="O704" s="225" t="str">
        <f t="shared" si="105"/>
        <v/>
      </c>
      <c r="P704" s="230" t="str">
        <f>IFERROR(IF($E704="","",VLOOKUP($E704,'Data Mercado'!$A$7:$F$24,5,0)),"ND")</f>
      </c>
      <c r="Q704" s="226" t="str">
        <f t="shared" si="106"/>
        <v/>
      </c>
      <c r="R704" s="225" t="str">
        <f t="shared" si="107"/>
        <v/>
      </c>
      <c r="S704" s="230" t="str">
        <f>IFERROR(IF($E704="","",VLOOKUP($E704,'Data Mercado'!$A$7:$F$24,6,0)),"ND")</f>
      </c>
      <c r="T704" s="226" t="str">
        <f t="shared" si="108"/>
        <v/>
      </c>
      <c r="U704" s="225" t="str">
        <f t="shared" si="109"/>
        <v/>
      </c>
    </row>
    <row r="705" spans="1:21" s="227" customFormat="1" ht="19" customHeight="1">
      <c r="A705" s="231"/>
      <c r="B705" s="232"/>
      <c r="C705" s="183"/>
      <c r="D705" s="183"/>
      <c r="E705" s="183"/>
      <c r="F705" s="229"/>
      <c r="G705" s="230" t="str">
        <f>IFERROR(IF($E705="","",VLOOKUP($E705,'Data Mercado'!$A$7:$F$24,2,0)),"ND")</f>
      </c>
      <c r="H705" s="226" t="str">
        <f t="shared" si="100"/>
        <v/>
      </c>
      <c r="I705" s="225" t="str">
        <f t="shared" si="101"/>
        <v/>
      </c>
      <c r="J705" s="230" t="str">
        <f>IFERROR(IF($E705="","",VLOOKUP($E705,'Data Mercado'!$A$7:$F$24,3,0)),"ND")</f>
      </c>
      <c r="K705" s="226" t="str">
        <f t="shared" si="102"/>
        <v/>
      </c>
      <c r="L705" s="225" t="str">
        <f t="shared" si="103"/>
        <v/>
      </c>
      <c r="M705" s="230" t="str">
        <f>IFERROR(IF($E705="","",VLOOKUP($E705,'Data Mercado'!$A$7:$F$24,4,0)),"ND")</f>
      </c>
      <c r="N705" s="226" t="str">
        <f t="shared" si="104"/>
        <v/>
      </c>
      <c r="O705" s="225" t="str">
        <f t="shared" si="105"/>
        <v/>
      </c>
      <c r="P705" s="230" t="str">
        <f>IFERROR(IF($E705="","",VLOOKUP($E705,'Data Mercado'!$A$7:$F$24,5,0)),"ND")</f>
      </c>
      <c r="Q705" s="226" t="str">
        <f t="shared" si="106"/>
        <v/>
      </c>
      <c r="R705" s="225" t="str">
        <f t="shared" si="107"/>
        <v/>
      </c>
      <c r="S705" s="230" t="str">
        <f>IFERROR(IF($E705="","",VLOOKUP($E705,'Data Mercado'!$A$7:$F$24,6,0)),"ND")</f>
      </c>
      <c r="T705" s="226" t="str">
        <f t="shared" si="108"/>
        <v/>
      </c>
      <c r="U705" s="225" t="str">
        <f t="shared" si="109"/>
        <v/>
      </c>
    </row>
    <row r="706" spans="1:21" s="227" customFormat="1" ht="19" customHeight="1">
      <c r="A706" s="231"/>
      <c r="B706" s="232"/>
      <c r="C706" s="183"/>
      <c r="D706" s="183"/>
      <c r="E706" s="183"/>
      <c r="F706" s="229"/>
      <c r="G706" s="230" t="str">
        <f>IFERROR(IF($E706="","",VLOOKUP($E706,'Data Mercado'!$A$7:$F$24,2,0)),"ND")</f>
      </c>
      <c r="H706" s="226" t="str">
        <f t="shared" si="100"/>
        <v/>
      </c>
      <c r="I706" s="225" t="str">
        <f t="shared" si="101"/>
        <v/>
      </c>
      <c r="J706" s="230" t="str">
        <f>IFERROR(IF($E706="","",VLOOKUP($E706,'Data Mercado'!$A$7:$F$24,3,0)),"ND")</f>
      </c>
      <c r="K706" s="226" t="str">
        <f t="shared" si="102"/>
        <v/>
      </c>
      <c r="L706" s="225" t="str">
        <f t="shared" si="103"/>
        <v/>
      </c>
      <c r="M706" s="230" t="str">
        <f>IFERROR(IF($E706="","",VLOOKUP($E706,'Data Mercado'!$A$7:$F$24,4,0)),"ND")</f>
      </c>
      <c r="N706" s="226" t="str">
        <f t="shared" si="104"/>
        <v/>
      </c>
      <c r="O706" s="225" t="str">
        <f t="shared" si="105"/>
        <v/>
      </c>
      <c r="P706" s="230" t="str">
        <f>IFERROR(IF($E706="","",VLOOKUP($E706,'Data Mercado'!$A$7:$F$24,5,0)),"ND")</f>
      </c>
      <c r="Q706" s="226" t="str">
        <f t="shared" si="106"/>
        <v/>
      </c>
      <c r="R706" s="225" t="str">
        <f t="shared" si="107"/>
        <v/>
      </c>
      <c r="S706" s="230" t="str">
        <f>IFERROR(IF($E706="","",VLOOKUP($E706,'Data Mercado'!$A$7:$F$24,6,0)),"ND")</f>
      </c>
      <c r="T706" s="226" t="str">
        <f t="shared" si="108"/>
        <v/>
      </c>
      <c r="U706" s="225" t="str">
        <f t="shared" si="109"/>
        <v/>
      </c>
    </row>
    <row r="707" spans="1:21" s="227" customFormat="1" ht="19" customHeight="1">
      <c r="A707" s="231"/>
      <c r="B707" s="232"/>
      <c r="C707" s="183"/>
      <c r="D707" s="183"/>
      <c r="E707" s="183"/>
      <c r="F707" s="229"/>
      <c r="G707" s="230" t="str">
        <f>IFERROR(IF($E707="","",VLOOKUP($E707,'Data Mercado'!$A$7:$F$24,2,0)),"ND")</f>
      </c>
      <c r="H707" s="226" t="str">
        <f t="shared" si="100"/>
        <v/>
      </c>
      <c r="I707" s="225" t="str">
        <f t="shared" si="101"/>
        <v/>
      </c>
      <c r="J707" s="230" t="str">
        <f>IFERROR(IF($E707="","",VLOOKUP($E707,'Data Mercado'!$A$7:$F$24,3,0)),"ND")</f>
      </c>
      <c r="K707" s="226" t="str">
        <f t="shared" si="102"/>
        <v/>
      </c>
      <c r="L707" s="225" t="str">
        <f t="shared" si="103"/>
        <v/>
      </c>
      <c r="M707" s="230" t="str">
        <f>IFERROR(IF($E707="","",VLOOKUP($E707,'Data Mercado'!$A$7:$F$24,4,0)),"ND")</f>
      </c>
      <c r="N707" s="226" t="str">
        <f t="shared" si="104"/>
        <v/>
      </c>
      <c r="O707" s="225" t="str">
        <f t="shared" si="105"/>
        <v/>
      </c>
      <c r="P707" s="230" t="str">
        <f>IFERROR(IF($E707="","",VLOOKUP($E707,'Data Mercado'!$A$7:$F$24,5,0)),"ND")</f>
      </c>
      <c r="Q707" s="226" t="str">
        <f t="shared" si="106"/>
        <v/>
      </c>
      <c r="R707" s="225" t="str">
        <f t="shared" si="107"/>
        <v/>
      </c>
      <c r="S707" s="230" t="str">
        <f>IFERROR(IF($E707="","",VLOOKUP($E707,'Data Mercado'!$A$7:$F$24,6,0)),"ND")</f>
      </c>
      <c r="T707" s="226" t="str">
        <f t="shared" si="108"/>
        <v/>
      </c>
      <c r="U707" s="225" t="str">
        <f t="shared" si="109"/>
        <v/>
      </c>
    </row>
    <row r="708" spans="1:21" s="227" customFormat="1" ht="19" customHeight="1">
      <c r="A708" s="231"/>
      <c r="B708" s="232"/>
      <c r="C708" s="183"/>
      <c r="D708" s="183"/>
      <c r="E708" s="183"/>
      <c r="F708" s="229"/>
      <c r="G708" s="230" t="str">
        <f>IFERROR(IF($E708="","",VLOOKUP($E708,'Data Mercado'!$A$7:$F$24,2,0)),"ND")</f>
      </c>
      <c r="H708" s="226" t="str">
        <f t="shared" si="100"/>
        <v/>
      </c>
      <c r="I708" s="225" t="str">
        <f t="shared" si="101"/>
        <v/>
      </c>
      <c r="J708" s="230" t="str">
        <f>IFERROR(IF($E708="","",VLOOKUP($E708,'Data Mercado'!$A$7:$F$24,3,0)),"ND")</f>
      </c>
      <c r="K708" s="226" t="str">
        <f t="shared" si="102"/>
        <v/>
      </c>
      <c r="L708" s="225" t="str">
        <f t="shared" si="103"/>
        <v/>
      </c>
      <c r="M708" s="230" t="str">
        <f>IFERROR(IF($E708="","",VLOOKUP($E708,'Data Mercado'!$A$7:$F$24,4,0)),"ND")</f>
      </c>
      <c r="N708" s="226" t="str">
        <f t="shared" si="104"/>
        <v/>
      </c>
      <c r="O708" s="225" t="str">
        <f t="shared" si="105"/>
        <v/>
      </c>
      <c r="P708" s="230" t="str">
        <f>IFERROR(IF($E708="","",VLOOKUP($E708,'Data Mercado'!$A$7:$F$24,5,0)),"ND")</f>
      </c>
      <c r="Q708" s="226" t="str">
        <f t="shared" si="106"/>
        <v/>
      </c>
      <c r="R708" s="225" t="str">
        <f t="shared" si="107"/>
        <v/>
      </c>
      <c r="S708" s="230" t="str">
        <f>IFERROR(IF($E708="","",VLOOKUP($E708,'Data Mercado'!$A$7:$F$24,6,0)),"ND")</f>
      </c>
      <c r="T708" s="226" t="str">
        <f t="shared" si="108"/>
        <v/>
      </c>
      <c r="U708" s="225" t="str">
        <f t="shared" si="109"/>
        <v/>
      </c>
    </row>
    <row r="709" spans="1:21" s="227" customFormat="1" ht="19" customHeight="1">
      <c r="A709" s="231"/>
      <c r="B709" s="232"/>
      <c r="C709" s="183"/>
      <c r="D709" s="183"/>
      <c r="E709" s="183"/>
      <c r="F709" s="229"/>
      <c r="G709" s="230" t="str">
        <f>IFERROR(IF($E709="","",VLOOKUP($E709,'Data Mercado'!$A$7:$F$24,2,0)),"ND")</f>
      </c>
      <c r="H709" s="226" t="str">
        <f t="shared" si="100"/>
        <v/>
      </c>
      <c r="I709" s="225" t="str">
        <f t="shared" si="101"/>
        <v/>
      </c>
      <c r="J709" s="230" t="str">
        <f>IFERROR(IF($E709="","",VLOOKUP($E709,'Data Mercado'!$A$7:$F$24,3,0)),"ND")</f>
      </c>
      <c r="K709" s="226" t="str">
        <f t="shared" si="102"/>
        <v/>
      </c>
      <c r="L709" s="225" t="str">
        <f t="shared" si="103"/>
        <v/>
      </c>
      <c r="M709" s="230" t="str">
        <f>IFERROR(IF($E709="","",VLOOKUP($E709,'Data Mercado'!$A$7:$F$24,4,0)),"ND")</f>
      </c>
      <c r="N709" s="226" t="str">
        <f t="shared" si="104"/>
        <v/>
      </c>
      <c r="O709" s="225" t="str">
        <f t="shared" si="105"/>
        <v/>
      </c>
      <c r="P709" s="230" t="str">
        <f>IFERROR(IF($E709="","",VLOOKUP($E709,'Data Mercado'!$A$7:$F$24,5,0)),"ND")</f>
      </c>
      <c r="Q709" s="226" t="str">
        <f t="shared" si="106"/>
        <v/>
      </c>
      <c r="R709" s="225" t="str">
        <f t="shared" si="107"/>
        <v/>
      </c>
      <c r="S709" s="230" t="str">
        <f>IFERROR(IF($E709="","",VLOOKUP($E709,'Data Mercado'!$A$7:$F$24,6,0)),"ND")</f>
      </c>
      <c r="T709" s="226" t="str">
        <f t="shared" si="108"/>
        <v/>
      </c>
      <c r="U709" s="225" t="str">
        <f t="shared" si="109"/>
        <v/>
      </c>
    </row>
    <row r="710" spans="1:21" s="227" customFormat="1" ht="19" customHeight="1">
      <c r="A710" s="231"/>
      <c r="B710" s="232"/>
      <c r="C710" s="183"/>
      <c r="D710" s="183"/>
      <c r="E710" s="183"/>
      <c r="F710" s="229"/>
      <c r="G710" s="230" t="str">
        <f>IFERROR(IF($E710="","",VLOOKUP($E710,'Data Mercado'!$A$7:$F$24,2,0)),"ND")</f>
      </c>
      <c r="H710" s="226" t="str">
        <f t="shared" si="100"/>
        <v/>
      </c>
      <c r="I710" s="225" t="str">
        <f t="shared" si="101"/>
        <v/>
      </c>
      <c r="J710" s="230" t="str">
        <f>IFERROR(IF($E710="","",VLOOKUP($E710,'Data Mercado'!$A$7:$F$24,3,0)),"ND")</f>
      </c>
      <c r="K710" s="226" t="str">
        <f t="shared" si="102"/>
        <v/>
      </c>
      <c r="L710" s="225" t="str">
        <f t="shared" si="103"/>
        <v/>
      </c>
      <c r="M710" s="230" t="str">
        <f>IFERROR(IF($E710="","",VLOOKUP($E710,'Data Mercado'!$A$7:$F$24,4,0)),"ND")</f>
      </c>
      <c r="N710" s="226" t="str">
        <f t="shared" si="104"/>
        <v/>
      </c>
      <c r="O710" s="225" t="str">
        <f t="shared" si="105"/>
        <v/>
      </c>
      <c r="P710" s="230" t="str">
        <f>IFERROR(IF($E710="","",VLOOKUP($E710,'Data Mercado'!$A$7:$F$24,5,0)),"ND")</f>
      </c>
      <c r="Q710" s="226" t="str">
        <f t="shared" si="106"/>
        <v/>
      </c>
      <c r="R710" s="225" t="str">
        <f t="shared" si="107"/>
        <v/>
      </c>
      <c r="S710" s="230" t="str">
        <f>IFERROR(IF($E710="","",VLOOKUP($E710,'Data Mercado'!$A$7:$F$24,6,0)),"ND")</f>
      </c>
      <c r="T710" s="226" t="str">
        <f t="shared" si="108"/>
        <v/>
      </c>
      <c r="U710" s="225" t="str">
        <f t="shared" si="109"/>
        <v/>
      </c>
    </row>
    <row r="711" spans="1:21" s="227" customFormat="1" ht="19" customHeight="1">
      <c r="A711" s="231"/>
      <c r="B711" s="232"/>
      <c r="C711" s="183"/>
      <c r="D711" s="183"/>
      <c r="E711" s="183"/>
      <c r="F711" s="229"/>
      <c r="G711" s="230" t="str">
        <f>IFERROR(IF($E711="","",VLOOKUP($E711,'Data Mercado'!$A$7:$F$24,2,0)),"ND")</f>
      </c>
      <c r="H711" s="226" t="str">
        <f t="shared" si="100"/>
        <v/>
      </c>
      <c r="I711" s="225" t="str">
        <f t="shared" si="101"/>
        <v/>
      </c>
      <c r="J711" s="230" t="str">
        <f>IFERROR(IF($E711="","",VLOOKUP($E711,'Data Mercado'!$A$7:$F$24,3,0)),"ND")</f>
      </c>
      <c r="K711" s="226" t="str">
        <f t="shared" si="102"/>
        <v/>
      </c>
      <c r="L711" s="225" t="str">
        <f t="shared" si="103"/>
        <v/>
      </c>
      <c r="M711" s="230" t="str">
        <f>IFERROR(IF($E711="","",VLOOKUP($E711,'Data Mercado'!$A$7:$F$24,4,0)),"ND")</f>
      </c>
      <c r="N711" s="226" t="str">
        <f t="shared" si="104"/>
        <v/>
      </c>
      <c r="O711" s="225" t="str">
        <f t="shared" si="105"/>
        <v/>
      </c>
      <c r="P711" s="230" t="str">
        <f>IFERROR(IF($E711="","",VLOOKUP($E711,'Data Mercado'!$A$7:$F$24,5,0)),"ND")</f>
      </c>
      <c r="Q711" s="226" t="str">
        <f t="shared" si="106"/>
        <v/>
      </c>
      <c r="R711" s="225" t="str">
        <f t="shared" si="107"/>
        <v/>
      </c>
      <c r="S711" s="230" t="str">
        <f>IFERROR(IF($E711="","",VLOOKUP($E711,'Data Mercado'!$A$7:$F$24,6,0)),"ND")</f>
      </c>
      <c r="T711" s="226" t="str">
        <f t="shared" si="108"/>
        <v/>
      </c>
      <c r="U711" s="225" t="str">
        <f t="shared" si="109"/>
        <v/>
      </c>
    </row>
    <row r="712" spans="1:21" s="227" customFormat="1" ht="19" customHeight="1">
      <c r="A712" s="231"/>
      <c r="B712" s="232"/>
      <c r="C712" s="183"/>
      <c r="D712" s="183"/>
      <c r="E712" s="183"/>
      <c r="F712" s="229"/>
      <c r="G712" s="230" t="str">
        <f>IFERROR(IF($E712="","",VLOOKUP($E712,'Data Mercado'!$A$7:$F$24,2,0)),"ND")</f>
      </c>
      <c r="H712" s="226" t="str">
        <f t="shared" si="100"/>
        <v/>
      </c>
      <c r="I712" s="225" t="str">
        <f t="shared" si="101"/>
        <v/>
      </c>
      <c r="J712" s="230" t="str">
        <f>IFERROR(IF($E712="","",VLOOKUP($E712,'Data Mercado'!$A$7:$F$24,3,0)),"ND")</f>
      </c>
      <c r="K712" s="226" t="str">
        <f t="shared" si="102"/>
        <v/>
      </c>
      <c r="L712" s="225" t="str">
        <f t="shared" si="103"/>
        <v/>
      </c>
      <c r="M712" s="230" t="str">
        <f>IFERROR(IF($E712="","",VLOOKUP($E712,'Data Mercado'!$A$7:$F$24,4,0)),"ND")</f>
      </c>
      <c r="N712" s="226" t="str">
        <f t="shared" si="104"/>
        <v/>
      </c>
      <c r="O712" s="225" t="str">
        <f t="shared" si="105"/>
        <v/>
      </c>
      <c r="P712" s="230" t="str">
        <f>IFERROR(IF($E712="","",VLOOKUP($E712,'Data Mercado'!$A$7:$F$24,5,0)),"ND")</f>
      </c>
      <c r="Q712" s="226" t="str">
        <f t="shared" si="106"/>
        <v/>
      </c>
      <c r="R712" s="225" t="str">
        <f t="shared" si="107"/>
        <v/>
      </c>
      <c r="S712" s="230" t="str">
        <f>IFERROR(IF($E712="","",VLOOKUP($E712,'Data Mercado'!$A$7:$F$24,6,0)),"ND")</f>
      </c>
      <c r="T712" s="226" t="str">
        <f t="shared" si="108"/>
        <v/>
      </c>
      <c r="U712" s="225" t="str">
        <f t="shared" si="109"/>
        <v/>
      </c>
    </row>
    <row r="713" spans="1:21" s="227" customFormat="1" ht="19" customHeight="1">
      <c r="A713" s="231"/>
      <c r="B713" s="232"/>
      <c r="C713" s="183"/>
      <c r="D713" s="183"/>
      <c r="E713" s="183"/>
      <c r="F713" s="229"/>
      <c r="G713" s="230" t="str">
        <f>IFERROR(IF($E713="","",VLOOKUP($E713,'Data Mercado'!$A$7:$F$24,2,0)),"ND")</f>
      </c>
      <c r="H713" s="226" t="str">
        <f t="shared" si="100"/>
        <v/>
      </c>
      <c r="I713" s="225" t="str">
        <f t="shared" si="101"/>
        <v/>
      </c>
      <c r="J713" s="230" t="str">
        <f>IFERROR(IF($E713="","",VLOOKUP($E713,'Data Mercado'!$A$7:$F$24,3,0)),"ND")</f>
      </c>
      <c r="K713" s="226" t="str">
        <f t="shared" si="102"/>
        <v/>
      </c>
      <c r="L713" s="225" t="str">
        <f t="shared" si="103"/>
        <v/>
      </c>
      <c r="M713" s="230" t="str">
        <f>IFERROR(IF($E713="","",VLOOKUP($E713,'Data Mercado'!$A$7:$F$24,4,0)),"ND")</f>
      </c>
      <c r="N713" s="226" t="str">
        <f t="shared" si="104"/>
        <v/>
      </c>
      <c r="O713" s="225" t="str">
        <f t="shared" si="105"/>
        <v/>
      </c>
      <c r="P713" s="230" t="str">
        <f>IFERROR(IF($E713="","",VLOOKUP($E713,'Data Mercado'!$A$7:$F$24,5,0)),"ND")</f>
      </c>
      <c r="Q713" s="226" t="str">
        <f t="shared" si="106"/>
        <v/>
      </c>
      <c r="R713" s="225" t="str">
        <f t="shared" si="107"/>
        <v/>
      </c>
      <c r="S713" s="230" t="str">
        <f>IFERROR(IF($E713="","",VLOOKUP($E713,'Data Mercado'!$A$7:$F$24,6,0)),"ND")</f>
      </c>
      <c r="T713" s="226" t="str">
        <f t="shared" si="108"/>
        <v/>
      </c>
      <c r="U713" s="225" t="str">
        <f t="shared" si="109"/>
        <v/>
      </c>
    </row>
    <row r="714" spans="1:21" s="227" customFormat="1" ht="19" customHeight="1">
      <c r="A714" s="231"/>
      <c r="B714" s="232"/>
      <c r="C714" s="183"/>
      <c r="D714" s="183"/>
      <c r="E714" s="183"/>
      <c r="F714" s="229"/>
      <c r="G714" s="230" t="str">
        <f>IFERROR(IF($E714="","",VLOOKUP($E714,'Data Mercado'!$A$7:$F$24,2,0)),"ND")</f>
      </c>
      <c r="H714" s="226" t="str">
        <f t="shared" si="100"/>
        <v/>
      </c>
      <c r="I714" s="225" t="str">
        <f t="shared" si="101"/>
        <v/>
      </c>
      <c r="J714" s="230" t="str">
        <f>IFERROR(IF($E714="","",VLOOKUP($E714,'Data Mercado'!$A$7:$F$24,3,0)),"ND")</f>
      </c>
      <c r="K714" s="226" t="str">
        <f t="shared" si="102"/>
        <v/>
      </c>
      <c r="L714" s="225" t="str">
        <f t="shared" si="103"/>
        <v/>
      </c>
      <c r="M714" s="230" t="str">
        <f>IFERROR(IF($E714="","",VLOOKUP($E714,'Data Mercado'!$A$7:$F$24,4,0)),"ND")</f>
      </c>
      <c r="N714" s="226" t="str">
        <f t="shared" si="104"/>
        <v/>
      </c>
      <c r="O714" s="225" t="str">
        <f t="shared" si="105"/>
        <v/>
      </c>
      <c r="P714" s="230" t="str">
        <f>IFERROR(IF($E714="","",VLOOKUP($E714,'Data Mercado'!$A$7:$F$24,5,0)),"ND")</f>
      </c>
      <c r="Q714" s="226" t="str">
        <f t="shared" si="106"/>
        <v/>
      </c>
      <c r="R714" s="225" t="str">
        <f t="shared" si="107"/>
        <v/>
      </c>
      <c r="S714" s="230" t="str">
        <f>IFERROR(IF($E714="","",VLOOKUP($E714,'Data Mercado'!$A$7:$F$24,6,0)),"ND")</f>
      </c>
      <c r="T714" s="226" t="str">
        <f t="shared" si="108"/>
        <v/>
      </c>
      <c r="U714" s="225" t="str">
        <f t="shared" si="109"/>
        <v/>
      </c>
    </row>
    <row r="715" spans="1:21" s="227" customFormat="1" ht="19" customHeight="1">
      <c r="A715" s="231"/>
      <c r="B715" s="232"/>
      <c r="C715" s="183"/>
      <c r="D715" s="183"/>
      <c r="E715" s="183"/>
      <c r="F715" s="229"/>
      <c r="G715" s="230" t="str">
        <f>IFERROR(IF($E715="","",VLOOKUP($E715,'Data Mercado'!$A$7:$F$24,2,0)),"ND")</f>
      </c>
      <c r="H715" s="226" t="str">
        <f t="shared" si="100"/>
        <v/>
      </c>
      <c r="I715" s="225" t="str">
        <f t="shared" si="101"/>
        <v/>
      </c>
      <c r="J715" s="230" t="str">
        <f>IFERROR(IF($E715="","",VLOOKUP($E715,'Data Mercado'!$A$7:$F$24,3,0)),"ND")</f>
      </c>
      <c r="K715" s="226" t="str">
        <f t="shared" si="102"/>
        <v/>
      </c>
      <c r="L715" s="225" t="str">
        <f t="shared" si="103"/>
        <v/>
      </c>
      <c r="M715" s="230" t="str">
        <f>IFERROR(IF($E715="","",VLOOKUP($E715,'Data Mercado'!$A$7:$F$24,4,0)),"ND")</f>
      </c>
      <c r="N715" s="226" t="str">
        <f t="shared" si="104"/>
        <v/>
      </c>
      <c r="O715" s="225" t="str">
        <f t="shared" si="105"/>
        <v/>
      </c>
      <c r="P715" s="230" t="str">
        <f>IFERROR(IF($E715="","",VLOOKUP($E715,'Data Mercado'!$A$7:$F$24,5,0)),"ND")</f>
      </c>
      <c r="Q715" s="226" t="str">
        <f t="shared" si="106"/>
        <v/>
      </c>
      <c r="R715" s="225" t="str">
        <f t="shared" si="107"/>
        <v/>
      </c>
      <c r="S715" s="230" t="str">
        <f>IFERROR(IF($E715="","",VLOOKUP($E715,'Data Mercado'!$A$7:$F$24,6,0)),"ND")</f>
      </c>
      <c r="T715" s="226" t="str">
        <f t="shared" si="108"/>
        <v/>
      </c>
      <c r="U715" s="225" t="str">
        <f t="shared" si="109"/>
        <v/>
      </c>
    </row>
    <row r="716" spans="1:21" s="227" customFormat="1" ht="19" customHeight="1">
      <c r="A716" s="231"/>
      <c r="B716" s="232"/>
      <c r="C716" s="183"/>
      <c r="D716" s="183"/>
      <c r="E716" s="183"/>
      <c r="F716" s="229"/>
      <c r="G716" s="230" t="str">
        <f>IFERROR(IF($E716="","",VLOOKUP($E716,'Data Mercado'!$A$7:$F$24,2,0)),"ND")</f>
      </c>
      <c r="H716" s="226" t="str">
        <f>IFERROR(IF($E716="","",IF($G716&gt;$F716,($F716/$G716)-1,"")),"")</f>
      </c>
      <c r="I716" s="225" t="str">
        <f t="shared" ref="I716:I779" si="111">IF(AND($F716&lt;&gt;"",$G716&lt;&gt;""),IF($H716="","",$G716-$F716),"")</f>
        <v/>
      </c>
      <c r="J716" s="230" t="str">
        <f>IFERROR(IF($E716="","",VLOOKUP($E716,'Data Mercado'!$A$7:$F$24,3,0)),"ND")</f>
      </c>
      <c r="K716" s="226" t="str">
        <f>IFERROR(IF($E716="","",IF($J716&gt;$F716,($F716/$J716)-1,"")),"")</f>
      </c>
      <c r="L716" s="225" t="str">
        <f t="shared" ref="L716:L779" si="113">IF(AND($F716&lt;&gt;"",$J716&lt;&gt;""),IF($K716="","",$J716-$F716),"")</f>
        <v/>
      </c>
      <c r="M716" s="230" t="str">
        <f>IFERROR(IF($E716="","",VLOOKUP($E716,'Data Mercado'!$A$7:$F$24,4,0)),"ND")</f>
      </c>
      <c r="N716" s="226" t="str">
        <f>IFERROR(IF($E716="","",IF($M716&gt;$F716,($F716/$M716)-1,"")),"")</f>
      </c>
      <c r="O716" s="225" t="str">
        <f t="shared" ref="O716:O779" si="115">IF(AND($F716&lt;&gt;"",$M716&lt;&gt;""),IF($N716="","",$M716-$F716),"")</f>
        <v/>
      </c>
      <c r="P716" s="230" t="str">
        <f>IFERROR(IF($E716="","",VLOOKUP($E716,'Data Mercado'!$A$7:$F$24,5,0)),"ND")</f>
      </c>
      <c r="Q716" s="226" t="str">
        <f>IFERROR(IF($E716="","",IF($P716&gt;$F716,($F716/$P716)-1,"")),"")</f>
      </c>
      <c r="R716" s="225" t="str">
        <f t="shared" ref="R716:R779" si="117">IF(AND($F716&lt;&gt;"",$P716&lt;&gt;""),IF($Q716="","",$P716-$F716),"")</f>
        <v/>
      </c>
      <c r="S716" s="230" t="str">
        <f>IFERROR(IF($E716="","",VLOOKUP($E716,'Data Mercado'!$A$7:$F$24,6,0)),"ND")</f>
      </c>
      <c r="T716" s="226" t="str">
        <f>IFERROR(IF($E716="","",IF($S716&gt;$F716,($F716/$S716)-1,"")),"")</f>
      </c>
      <c r="U716" s="225" t="str">
        <f t="shared" ref="U716:U779" si="119">IF(AND($F716&lt;&gt;"",$S716&lt;&gt;""),IF($T716="","",$S716-$F716),"")</f>
        <v/>
      </c>
    </row>
    <row r="717" spans="1:21" s="227" customFormat="1" ht="19" customHeight="1">
      <c r="A717" s="231"/>
      <c r="B717" s="232"/>
      <c r="C717" s="183"/>
      <c r="D717" s="183"/>
      <c r="E717" s="183"/>
      <c r="F717" s="229"/>
      <c r="G717" s="230" t="str">
        <f>IFERROR(IF($E717="","",VLOOKUP($E717,'Data Mercado'!$A$7:$F$24,2,0)),"ND")</f>
      </c>
      <c r="H717" s="226" t="str">
        <f t="shared" si="110"/>
        <v/>
      </c>
      <c r="I717" s="225" t="str">
        <f t="shared" si="111"/>
        <v/>
      </c>
      <c r="J717" s="230" t="str">
        <f>IFERROR(IF($E717="","",VLOOKUP($E717,'Data Mercado'!$A$7:$F$24,3,0)),"ND")</f>
      </c>
      <c r="K717" s="226" t="str">
        <f t="shared" si="112"/>
        <v/>
      </c>
      <c r="L717" s="225" t="str">
        <f t="shared" si="113"/>
        <v/>
      </c>
      <c r="M717" s="230" t="str">
        <f>IFERROR(IF($E717="","",VLOOKUP($E717,'Data Mercado'!$A$7:$F$24,4,0)),"ND")</f>
      </c>
      <c r="N717" s="226" t="str">
        <f t="shared" si="114"/>
        <v/>
      </c>
      <c r="O717" s="225" t="str">
        <f t="shared" si="115"/>
        <v/>
      </c>
      <c r="P717" s="230" t="str">
        <f>IFERROR(IF($E717="","",VLOOKUP($E717,'Data Mercado'!$A$7:$F$24,5,0)),"ND")</f>
      </c>
      <c r="Q717" s="226" t="str">
        <f t="shared" si="116"/>
        <v/>
      </c>
      <c r="R717" s="225" t="str">
        <f t="shared" si="117"/>
        <v/>
      </c>
      <c r="S717" s="230" t="str">
        <f>IFERROR(IF($E717="","",VLOOKUP($E717,'Data Mercado'!$A$7:$F$24,6,0)),"ND")</f>
      </c>
      <c r="T717" s="226" t="str">
        <f t="shared" si="118"/>
        <v/>
      </c>
      <c r="U717" s="225" t="str">
        <f t="shared" si="119"/>
        <v/>
      </c>
    </row>
    <row r="718" spans="1:21" s="227" customFormat="1" ht="19" customHeight="1">
      <c r="A718" s="231"/>
      <c r="B718" s="232"/>
      <c r="C718" s="183"/>
      <c r="D718" s="183"/>
      <c r="E718" s="183"/>
      <c r="F718" s="229"/>
      <c r="G718" s="230" t="str">
        <f>IFERROR(IF($E718="","",VLOOKUP($E718,'Data Mercado'!$A$7:$F$24,2,0)),"ND")</f>
      </c>
      <c r="H718" s="226" t="str">
        <f t="shared" si="110"/>
        <v/>
      </c>
      <c r="I718" s="225" t="str">
        <f t="shared" si="111"/>
        <v/>
      </c>
      <c r="J718" s="230" t="str">
        <f>IFERROR(IF($E718="","",VLOOKUP($E718,'Data Mercado'!$A$7:$F$24,3,0)),"ND")</f>
      </c>
      <c r="K718" s="226" t="str">
        <f t="shared" si="112"/>
        <v/>
      </c>
      <c r="L718" s="225" t="str">
        <f t="shared" si="113"/>
        <v/>
      </c>
      <c r="M718" s="230" t="str">
        <f>IFERROR(IF($E718="","",VLOOKUP($E718,'Data Mercado'!$A$7:$F$24,4,0)),"ND")</f>
      </c>
      <c r="N718" s="226" t="str">
        <f t="shared" si="114"/>
        <v/>
      </c>
      <c r="O718" s="225" t="str">
        <f t="shared" si="115"/>
        <v/>
      </c>
      <c r="P718" s="230" t="str">
        <f>IFERROR(IF($E718="","",VLOOKUP($E718,'Data Mercado'!$A$7:$F$24,5,0)),"ND")</f>
      </c>
      <c r="Q718" s="226" t="str">
        <f t="shared" si="116"/>
        <v/>
      </c>
      <c r="R718" s="225" t="str">
        <f t="shared" si="117"/>
        <v/>
      </c>
      <c r="S718" s="230" t="str">
        <f>IFERROR(IF($E718="","",VLOOKUP($E718,'Data Mercado'!$A$7:$F$24,6,0)),"ND")</f>
      </c>
      <c r="T718" s="226" t="str">
        <f t="shared" si="118"/>
        <v/>
      </c>
      <c r="U718" s="225" t="str">
        <f t="shared" si="119"/>
        <v/>
      </c>
    </row>
    <row r="719" spans="1:21" s="227" customFormat="1" ht="19" customHeight="1">
      <c r="A719" s="231"/>
      <c r="B719" s="232"/>
      <c r="C719" s="183"/>
      <c r="D719" s="183"/>
      <c r="E719" s="183"/>
      <c r="F719" s="229"/>
      <c r="G719" s="230" t="str">
        <f>IFERROR(IF($E719="","",VLOOKUP($E719,'Data Mercado'!$A$7:$F$24,2,0)),"ND")</f>
      </c>
      <c r="H719" s="226" t="str">
        <f t="shared" si="110"/>
        <v/>
      </c>
      <c r="I719" s="225" t="str">
        <f t="shared" si="111"/>
        <v/>
      </c>
      <c r="J719" s="230" t="str">
        <f>IFERROR(IF($E719="","",VLOOKUP($E719,'Data Mercado'!$A$7:$F$24,3,0)),"ND")</f>
      </c>
      <c r="K719" s="226" t="str">
        <f t="shared" si="112"/>
        <v/>
      </c>
      <c r="L719" s="225" t="str">
        <f t="shared" si="113"/>
        <v/>
      </c>
      <c r="M719" s="230" t="str">
        <f>IFERROR(IF($E719="","",VLOOKUP($E719,'Data Mercado'!$A$7:$F$24,4,0)),"ND")</f>
      </c>
      <c r="N719" s="226" t="str">
        <f t="shared" si="114"/>
        <v/>
      </c>
      <c r="O719" s="225" t="str">
        <f t="shared" si="115"/>
        <v/>
      </c>
      <c r="P719" s="230" t="str">
        <f>IFERROR(IF($E719="","",VLOOKUP($E719,'Data Mercado'!$A$7:$F$24,5,0)),"ND")</f>
      </c>
      <c r="Q719" s="226" t="str">
        <f t="shared" si="116"/>
        <v/>
      </c>
      <c r="R719" s="225" t="str">
        <f t="shared" si="117"/>
        <v/>
      </c>
      <c r="S719" s="230" t="str">
        <f>IFERROR(IF($E719="","",VLOOKUP($E719,'Data Mercado'!$A$7:$F$24,6,0)),"ND")</f>
      </c>
      <c r="T719" s="226" t="str">
        <f t="shared" si="118"/>
        <v/>
      </c>
      <c r="U719" s="225" t="str">
        <f t="shared" si="119"/>
        <v/>
      </c>
    </row>
    <row r="720" spans="1:21" s="227" customFormat="1" ht="19" customHeight="1">
      <c r="A720" s="231"/>
      <c r="B720" s="232"/>
      <c r="C720" s="183"/>
      <c r="D720" s="183"/>
      <c r="E720" s="183"/>
      <c r="F720" s="229"/>
      <c r="G720" s="230" t="str">
        <f>IFERROR(IF($E720="","",VLOOKUP($E720,'Data Mercado'!$A$7:$F$24,2,0)),"ND")</f>
      </c>
      <c r="H720" s="226" t="str">
        <f t="shared" si="110"/>
        <v/>
      </c>
      <c r="I720" s="225" t="str">
        <f t="shared" si="111"/>
        <v/>
      </c>
      <c r="J720" s="230" t="str">
        <f>IFERROR(IF($E720="","",VLOOKUP($E720,'Data Mercado'!$A$7:$F$24,3,0)),"ND")</f>
      </c>
      <c r="K720" s="226" t="str">
        <f t="shared" si="112"/>
        <v/>
      </c>
      <c r="L720" s="225" t="str">
        <f t="shared" si="113"/>
        <v/>
      </c>
      <c r="M720" s="230" t="str">
        <f>IFERROR(IF($E720="","",VLOOKUP($E720,'Data Mercado'!$A$7:$F$24,4,0)),"ND")</f>
      </c>
      <c r="N720" s="226" t="str">
        <f t="shared" si="114"/>
        <v/>
      </c>
      <c r="O720" s="225" t="str">
        <f t="shared" si="115"/>
        <v/>
      </c>
      <c r="P720" s="230" t="str">
        <f>IFERROR(IF($E720="","",VLOOKUP($E720,'Data Mercado'!$A$7:$F$24,5,0)),"ND")</f>
      </c>
      <c r="Q720" s="226" t="str">
        <f t="shared" si="116"/>
        <v/>
      </c>
      <c r="R720" s="225" t="str">
        <f t="shared" si="117"/>
        <v/>
      </c>
      <c r="S720" s="230" t="str">
        <f>IFERROR(IF($E720="","",VLOOKUP($E720,'Data Mercado'!$A$7:$F$24,6,0)),"ND")</f>
      </c>
      <c r="T720" s="226" t="str">
        <f t="shared" si="118"/>
        <v/>
      </c>
      <c r="U720" s="225" t="str">
        <f t="shared" si="119"/>
        <v/>
      </c>
    </row>
    <row r="721" spans="1:21" s="227" customFormat="1" ht="19" customHeight="1">
      <c r="A721" s="231"/>
      <c r="B721" s="232"/>
      <c r="C721" s="183"/>
      <c r="D721" s="183"/>
      <c r="E721" s="183"/>
      <c r="F721" s="229"/>
      <c r="G721" s="230" t="str">
        <f>IFERROR(IF($E721="","",VLOOKUP($E721,'Data Mercado'!$A$7:$F$24,2,0)),"ND")</f>
      </c>
      <c r="H721" s="226" t="str">
        <f t="shared" si="110"/>
        <v/>
      </c>
      <c r="I721" s="225" t="str">
        <f t="shared" si="111"/>
        <v/>
      </c>
      <c r="J721" s="230" t="str">
        <f>IFERROR(IF($E721="","",VLOOKUP($E721,'Data Mercado'!$A$7:$F$24,3,0)),"ND")</f>
      </c>
      <c r="K721" s="226" t="str">
        <f t="shared" si="112"/>
        <v/>
      </c>
      <c r="L721" s="225" t="str">
        <f t="shared" si="113"/>
        <v/>
      </c>
      <c r="M721" s="230" t="str">
        <f>IFERROR(IF($E721="","",VLOOKUP($E721,'Data Mercado'!$A$7:$F$24,4,0)),"ND")</f>
      </c>
      <c r="N721" s="226" t="str">
        <f t="shared" si="114"/>
        <v/>
      </c>
      <c r="O721" s="225" t="str">
        <f t="shared" si="115"/>
        <v/>
      </c>
      <c r="P721" s="230" t="str">
        <f>IFERROR(IF($E721="","",VLOOKUP($E721,'Data Mercado'!$A$7:$F$24,5,0)),"ND")</f>
      </c>
      <c r="Q721" s="226" t="str">
        <f t="shared" si="116"/>
        <v/>
      </c>
      <c r="R721" s="225" t="str">
        <f t="shared" si="117"/>
        <v/>
      </c>
      <c r="S721" s="230" t="str">
        <f>IFERROR(IF($E721="","",VLOOKUP($E721,'Data Mercado'!$A$7:$F$24,6,0)),"ND")</f>
      </c>
      <c r="T721" s="226" t="str">
        <f t="shared" si="118"/>
        <v/>
      </c>
      <c r="U721" s="225" t="str">
        <f t="shared" si="119"/>
        <v/>
      </c>
    </row>
    <row r="722" spans="1:21" s="227" customFormat="1" ht="19" customHeight="1">
      <c r="A722" s="231"/>
      <c r="B722" s="232"/>
      <c r="C722" s="183"/>
      <c r="D722" s="183"/>
      <c r="E722" s="183"/>
      <c r="F722" s="229"/>
      <c r="G722" s="230" t="str">
        <f>IFERROR(IF($E722="","",VLOOKUP($E722,'Data Mercado'!$A$7:$F$24,2,0)),"ND")</f>
      </c>
      <c r="H722" s="226" t="str">
        <f t="shared" si="110"/>
        <v/>
      </c>
      <c r="I722" s="225" t="str">
        <f t="shared" si="111"/>
        <v/>
      </c>
      <c r="J722" s="230" t="str">
        <f>IFERROR(IF($E722="","",VLOOKUP($E722,'Data Mercado'!$A$7:$F$24,3,0)),"ND")</f>
      </c>
      <c r="K722" s="226" t="str">
        <f t="shared" si="112"/>
        <v/>
      </c>
      <c r="L722" s="225" t="str">
        <f t="shared" si="113"/>
        <v/>
      </c>
      <c r="M722" s="230" t="str">
        <f>IFERROR(IF($E722="","",VLOOKUP($E722,'Data Mercado'!$A$7:$F$24,4,0)),"ND")</f>
      </c>
      <c r="N722" s="226" t="str">
        <f t="shared" si="114"/>
        <v/>
      </c>
      <c r="O722" s="225" t="str">
        <f t="shared" si="115"/>
        <v/>
      </c>
      <c r="P722" s="230" t="str">
        <f>IFERROR(IF($E722="","",VLOOKUP($E722,'Data Mercado'!$A$7:$F$24,5,0)),"ND")</f>
      </c>
      <c r="Q722" s="226" t="str">
        <f t="shared" si="116"/>
        <v/>
      </c>
      <c r="R722" s="225" t="str">
        <f t="shared" si="117"/>
        <v/>
      </c>
      <c r="S722" s="230" t="str">
        <f>IFERROR(IF($E722="","",VLOOKUP($E722,'Data Mercado'!$A$7:$F$24,6,0)),"ND")</f>
      </c>
      <c r="T722" s="226" t="str">
        <f t="shared" si="118"/>
        <v/>
      </c>
      <c r="U722" s="225" t="str">
        <f t="shared" si="119"/>
        <v/>
      </c>
    </row>
    <row r="723" spans="1:21" s="227" customFormat="1" ht="19" customHeight="1">
      <c r="A723" s="231"/>
      <c r="B723" s="232"/>
      <c r="C723" s="183"/>
      <c r="D723" s="183"/>
      <c r="E723" s="183"/>
      <c r="F723" s="229"/>
      <c r="G723" s="230" t="str">
        <f>IFERROR(IF($E723="","",VLOOKUP($E723,'Data Mercado'!$A$7:$F$24,2,0)),"ND")</f>
      </c>
      <c r="H723" s="226" t="str">
        <f t="shared" si="110"/>
        <v/>
      </c>
      <c r="I723" s="225" t="str">
        <f t="shared" si="111"/>
        <v/>
      </c>
      <c r="J723" s="230" t="str">
        <f>IFERROR(IF($E723="","",VLOOKUP($E723,'Data Mercado'!$A$7:$F$24,3,0)),"ND")</f>
      </c>
      <c r="K723" s="226" t="str">
        <f t="shared" si="112"/>
        <v/>
      </c>
      <c r="L723" s="225" t="str">
        <f t="shared" si="113"/>
        <v/>
      </c>
      <c r="M723" s="230" t="str">
        <f>IFERROR(IF($E723="","",VLOOKUP($E723,'Data Mercado'!$A$7:$F$24,4,0)),"ND")</f>
      </c>
      <c r="N723" s="226" t="str">
        <f t="shared" si="114"/>
        <v/>
      </c>
      <c r="O723" s="225" t="str">
        <f t="shared" si="115"/>
        <v/>
      </c>
      <c r="P723" s="230" t="str">
        <f>IFERROR(IF($E723="","",VLOOKUP($E723,'Data Mercado'!$A$7:$F$24,5,0)),"ND")</f>
      </c>
      <c r="Q723" s="226" t="str">
        <f t="shared" si="116"/>
        <v/>
      </c>
      <c r="R723" s="225" t="str">
        <f t="shared" si="117"/>
        <v/>
      </c>
      <c r="S723" s="230" t="str">
        <f>IFERROR(IF($E723="","",VLOOKUP($E723,'Data Mercado'!$A$7:$F$24,6,0)),"ND")</f>
      </c>
      <c r="T723" s="226" t="str">
        <f t="shared" si="118"/>
        <v/>
      </c>
      <c r="U723" s="225" t="str">
        <f t="shared" si="119"/>
        <v/>
      </c>
    </row>
    <row r="724" spans="1:21" s="227" customFormat="1" ht="19" customHeight="1">
      <c r="A724" s="231"/>
      <c r="B724" s="232"/>
      <c r="C724" s="183"/>
      <c r="D724" s="183"/>
      <c r="E724" s="183"/>
      <c r="F724" s="229"/>
      <c r="G724" s="230" t="str">
        <f>IFERROR(IF($E724="","",VLOOKUP($E724,'Data Mercado'!$A$7:$F$24,2,0)),"ND")</f>
      </c>
      <c r="H724" s="226" t="str">
        <f t="shared" si="110"/>
        <v/>
      </c>
      <c r="I724" s="225" t="str">
        <f t="shared" si="111"/>
        <v/>
      </c>
      <c r="J724" s="230" t="str">
        <f>IFERROR(IF($E724="","",VLOOKUP($E724,'Data Mercado'!$A$7:$F$24,3,0)),"ND")</f>
      </c>
      <c r="K724" s="226" t="str">
        <f t="shared" si="112"/>
        <v/>
      </c>
      <c r="L724" s="225" t="str">
        <f t="shared" si="113"/>
        <v/>
      </c>
      <c r="M724" s="230" t="str">
        <f>IFERROR(IF($E724="","",VLOOKUP($E724,'Data Mercado'!$A$7:$F$24,4,0)),"ND")</f>
      </c>
      <c r="N724" s="226" t="str">
        <f t="shared" si="114"/>
        <v/>
      </c>
      <c r="O724" s="225" t="str">
        <f t="shared" si="115"/>
        <v/>
      </c>
      <c r="P724" s="230" t="str">
        <f>IFERROR(IF($E724="","",VLOOKUP($E724,'Data Mercado'!$A$7:$F$24,5,0)),"ND")</f>
      </c>
      <c r="Q724" s="226" t="str">
        <f t="shared" si="116"/>
        <v/>
      </c>
      <c r="R724" s="225" t="str">
        <f t="shared" si="117"/>
        <v/>
      </c>
      <c r="S724" s="230" t="str">
        <f>IFERROR(IF($E724="","",VLOOKUP($E724,'Data Mercado'!$A$7:$F$24,6,0)),"ND")</f>
      </c>
      <c r="T724" s="226" t="str">
        <f t="shared" si="118"/>
        <v/>
      </c>
      <c r="U724" s="225" t="str">
        <f t="shared" si="119"/>
        <v/>
      </c>
    </row>
    <row r="725" spans="1:21" s="227" customFormat="1" ht="19" customHeight="1">
      <c r="A725" s="231"/>
      <c r="B725" s="232"/>
      <c r="C725" s="183"/>
      <c r="D725" s="183"/>
      <c r="E725" s="183"/>
      <c r="F725" s="229"/>
      <c r="G725" s="230" t="str">
        <f>IFERROR(IF($E725="","",VLOOKUP($E725,'Data Mercado'!$A$7:$F$24,2,0)),"ND")</f>
      </c>
      <c r="H725" s="226" t="str">
        <f t="shared" si="110"/>
        <v/>
      </c>
      <c r="I725" s="225" t="str">
        <f t="shared" si="111"/>
        <v/>
      </c>
      <c r="J725" s="230" t="str">
        <f>IFERROR(IF($E725="","",VLOOKUP($E725,'Data Mercado'!$A$7:$F$24,3,0)),"ND")</f>
      </c>
      <c r="K725" s="226" t="str">
        <f t="shared" si="112"/>
        <v/>
      </c>
      <c r="L725" s="225" t="str">
        <f t="shared" si="113"/>
        <v/>
      </c>
      <c r="M725" s="230" t="str">
        <f>IFERROR(IF($E725="","",VLOOKUP($E725,'Data Mercado'!$A$7:$F$24,4,0)),"ND")</f>
      </c>
      <c r="N725" s="226" t="str">
        <f t="shared" si="114"/>
        <v/>
      </c>
      <c r="O725" s="225" t="str">
        <f t="shared" si="115"/>
        <v/>
      </c>
      <c r="P725" s="230" t="str">
        <f>IFERROR(IF($E725="","",VLOOKUP($E725,'Data Mercado'!$A$7:$F$24,5,0)),"ND")</f>
      </c>
      <c r="Q725" s="226" t="str">
        <f t="shared" si="116"/>
        <v/>
      </c>
      <c r="R725" s="225" t="str">
        <f t="shared" si="117"/>
        <v/>
      </c>
      <c r="S725" s="230" t="str">
        <f>IFERROR(IF($E725="","",VLOOKUP($E725,'Data Mercado'!$A$7:$F$24,6,0)),"ND")</f>
      </c>
      <c r="T725" s="226" t="str">
        <f t="shared" si="118"/>
        <v/>
      </c>
      <c r="U725" s="225" t="str">
        <f t="shared" si="119"/>
        <v/>
      </c>
    </row>
    <row r="726" spans="1:21" s="227" customFormat="1" ht="19" customHeight="1">
      <c r="A726" s="231"/>
      <c r="B726" s="232"/>
      <c r="C726" s="183"/>
      <c r="D726" s="183"/>
      <c r="E726" s="183"/>
      <c r="F726" s="229"/>
      <c r="G726" s="230" t="str">
        <f>IFERROR(IF($E726="","",VLOOKUP($E726,'Data Mercado'!$A$7:$F$24,2,0)),"ND")</f>
      </c>
      <c r="H726" s="226" t="str">
        <f t="shared" si="110"/>
        <v/>
      </c>
      <c r="I726" s="225" t="str">
        <f t="shared" si="111"/>
        <v/>
      </c>
      <c r="J726" s="230" t="str">
        <f>IFERROR(IF($E726="","",VLOOKUP($E726,'Data Mercado'!$A$7:$F$24,3,0)),"ND")</f>
      </c>
      <c r="K726" s="226" t="str">
        <f t="shared" si="112"/>
        <v/>
      </c>
      <c r="L726" s="225" t="str">
        <f t="shared" si="113"/>
        <v/>
      </c>
      <c r="M726" s="230" t="str">
        <f>IFERROR(IF($E726="","",VLOOKUP($E726,'Data Mercado'!$A$7:$F$24,4,0)),"ND")</f>
      </c>
      <c r="N726" s="226" t="str">
        <f t="shared" si="114"/>
        <v/>
      </c>
      <c r="O726" s="225" t="str">
        <f t="shared" si="115"/>
        <v/>
      </c>
      <c r="P726" s="230" t="str">
        <f>IFERROR(IF($E726="","",VLOOKUP($E726,'Data Mercado'!$A$7:$F$24,5,0)),"ND")</f>
      </c>
      <c r="Q726" s="226" t="str">
        <f t="shared" si="116"/>
        <v/>
      </c>
      <c r="R726" s="225" t="str">
        <f t="shared" si="117"/>
        <v/>
      </c>
      <c r="S726" s="230" t="str">
        <f>IFERROR(IF($E726="","",VLOOKUP($E726,'Data Mercado'!$A$7:$F$24,6,0)),"ND")</f>
      </c>
      <c r="T726" s="226" t="str">
        <f t="shared" si="118"/>
        <v/>
      </c>
      <c r="U726" s="225" t="str">
        <f t="shared" si="119"/>
        <v/>
      </c>
    </row>
    <row r="727" spans="1:21" s="227" customFormat="1" ht="19" customHeight="1">
      <c r="A727" s="231"/>
      <c r="B727" s="232"/>
      <c r="C727" s="183"/>
      <c r="D727" s="183"/>
      <c r="E727" s="183"/>
      <c r="F727" s="229"/>
      <c r="G727" s="230" t="str">
        <f>IFERROR(IF($E727="","",VLOOKUP($E727,'Data Mercado'!$A$7:$F$24,2,0)),"ND")</f>
      </c>
      <c r="H727" s="226" t="str">
        <f t="shared" si="110"/>
        <v/>
      </c>
      <c r="I727" s="225" t="str">
        <f t="shared" si="111"/>
        <v/>
      </c>
      <c r="J727" s="230" t="str">
        <f>IFERROR(IF($E727="","",VLOOKUP($E727,'Data Mercado'!$A$7:$F$24,3,0)),"ND")</f>
      </c>
      <c r="K727" s="226" t="str">
        <f t="shared" si="112"/>
        <v/>
      </c>
      <c r="L727" s="225" t="str">
        <f t="shared" si="113"/>
        <v/>
      </c>
      <c r="M727" s="230" t="str">
        <f>IFERROR(IF($E727="","",VLOOKUP($E727,'Data Mercado'!$A$7:$F$24,4,0)),"ND")</f>
      </c>
      <c r="N727" s="226" t="str">
        <f t="shared" si="114"/>
        <v/>
      </c>
      <c r="O727" s="225" t="str">
        <f t="shared" si="115"/>
        <v/>
      </c>
      <c r="P727" s="230" t="str">
        <f>IFERROR(IF($E727="","",VLOOKUP($E727,'Data Mercado'!$A$7:$F$24,5,0)),"ND")</f>
      </c>
      <c r="Q727" s="226" t="str">
        <f t="shared" si="116"/>
        <v/>
      </c>
      <c r="R727" s="225" t="str">
        <f t="shared" si="117"/>
        <v/>
      </c>
      <c r="S727" s="230" t="str">
        <f>IFERROR(IF($E727="","",VLOOKUP($E727,'Data Mercado'!$A$7:$F$24,6,0)),"ND")</f>
      </c>
      <c r="T727" s="226" t="str">
        <f t="shared" si="118"/>
        <v/>
      </c>
      <c r="U727" s="225" t="str">
        <f t="shared" si="119"/>
        <v/>
      </c>
    </row>
    <row r="728" spans="1:21" s="227" customFormat="1" ht="19" customHeight="1">
      <c r="A728" s="231"/>
      <c r="B728" s="232"/>
      <c r="C728" s="183"/>
      <c r="D728" s="183"/>
      <c r="E728" s="183"/>
      <c r="F728" s="229"/>
      <c r="G728" s="230" t="str">
        <f>IFERROR(IF($E728="","",VLOOKUP($E728,'Data Mercado'!$A$7:$F$24,2,0)),"ND")</f>
      </c>
      <c r="H728" s="226" t="str">
        <f t="shared" si="110"/>
        <v/>
      </c>
      <c r="I728" s="225" t="str">
        <f t="shared" si="111"/>
        <v/>
      </c>
      <c r="J728" s="230" t="str">
        <f>IFERROR(IF($E728="","",VLOOKUP($E728,'Data Mercado'!$A$7:$F$24,3,0)),"ND")</f>
      </c>
      <c r="K728" s="226" t="str">
        <f t="shared" si="112"/>
        <v/>
      </c>
      <c r="L728" s="225" t="str">
        <f t="shared" si="113"/>
        <v/>
      </c>
      <c r="M728" s="230" t="str">
        <f>IFERROR(IF($E728="","",VLOOKUP($E728,'Data Mercado'!$A$7:$F$24,4,0)),"ND")</f>
      </c>
      <c r="N728" s="226" t="str">
        <f t="shared" si="114"/>
        <v/>
      </c>
      <c r="O728" s="225" t="str">
        <f t="shared" si="115"/>
        <v/>
      </c>
      <c r="P728" s="230" t="str">
        <f>IFERROR(IF($E728="","",VLOOKUP($E728,'Data Mercado'!$A$7:$F$24,5,0)),"ND")</f>
      </c>
      <c r="Q728" s="226" t="str">
        <f t="shared" si="116"/>
        <v/>
      </c>
      <c r="R728" s="225" t="str">
        <f t="shared" si="117"/>
        <v/>
      </c>
      <c r="S728" s="230" t="str">
        <f>IFERROR(IF($E728="","",VLOOKUP($E728,'Data Mercado'!$A$7:$F$24,6,0)),"ND")</f>
      </c>
      <c r="T728" s="226" t="str">
        <f t="shared" si="118"/>
        <v/>
      </c>
      <c r="U728" s="225" t="str">
        <f t="shared" si="119"/>
        <v/>
      </c>
    </row>
    <row r="729" spans="1:21" s="227" customFormat="1" ht="19" customHeight="1">
      <c r="A729" s="231"/>
      <c r="B729" s="232"/>
      <c r="C729" s="183"/>
      <c r="D729" s="183"/>
      <c r="E729" s="183"/>
      <c r="F729" s="229"/>
      <c r="G729" s="230" t="str">
        <f>IFERROR(IF($E729="","",VLOOKUP($E729,'Data Mercado'!$A$7:$F$24,2,0)),"ND")</f>
      </c>
      <c r="H729" s="226" t="str">
        <f t="shared" si="110"/>
        <v/>
      </c>
      <c r="I729" s="225" t="str">
        <f t="shared" si="111"/>
        <v/>
      </c>
      <c r="J729" s="230" t="str">
        <f>IFERROR(IF($E729="","",VLOOKUP($E729,'Data Mercado'!$A$7:$F$24,3,0)),"ND")</f>
      </c>
      <c r="K729" s="226" t="str">
        <f t="shared" si="112"/>
        <v/>
      </c>
      <c r="L729" s="225" t="str">
        <f t="shared" si="113"/>
        <v/>
      </c>
      <c r="M729" s="230" t="str">
        <f>IFERROR(IF($E729="","",VLOOKUP($E729,'Data Mercado'!$A$7:$F$24,4,0)),"ND")</f>
      </c>
      <c r="N729" s="226" t="str">
        <f t="shared" si="114"/>
        <v/>
      </c>
      <c r="O729" s="225" t="str">
        <f t="shared" si="115"/>
        <v/>
      </c>
      <c r="P729" s="230" t="str">
        <f>IFERROR(IF($E729="","",VLOOKUP($E729,'Data Mercado'!$A$7:$F$24,5,0)),"ND")</f>
      </c>
      <c r="Q729" s="226" t="str">
        <f t="shared" si="116"/>
        <v/>
      </c>
      <c r="R729" s="225" t="str">
        <f t="shared" si="117"/>
        <v/>
      </c>
      <c r="S729" s="230" t="str">
        <f>IFERROR(IF($E729="","",VLOOKUP($E729,'Data Mercado'!$A$7:$F$24,6,0)),"ND")</f>
      </c>
      <c r="T729" s="226" t="str">
        <f t="shared" si="118"/>
        <v/>
      </c>
      <c r="U729" s="225" t="str">
        <f t="shared" si="119"/>
        <v/>
      </c>
    </row>
    <row r="730" spans="1:21" s="227" customFormat="1" ht="19" customHeight="1">
      <c r="A730" s="231"/>
      <c r="B730" s="232"/>
      <c r="C730" s="183"/>
      <c r="D730" s="183"/>
      <c r="E730" s="183"/>
      <c r="F730" s="229"/>
      <c r="G730" s="230" t="str">
        <f>IFERROR(IF($E730="","",VLOOKUP($E730,'Data Mercado'!$A$7:$F$24,2,0)),"ND")</f>
      </c>
      <c r="H730" s="226" t="str">
        <f t="shared" si="110"/>
        <v/>
      </c>
      <c r="I730" s="225" t="str">
        <f t="shared" si="111"/>
        <v/>
      </c>
      <c r="J730" s="230" t="str">
        <f>IFERROR(IF($E730="","",VLOOKUP($E730,'Data Mercado'!$A$7:$F$24,3,0)),"ND")</f>
      </c>
      <c r="K730" s="226" t="str">
        <f t="shared" si="112"/>
        <v/>
      </c>
      <c r="L730" s="225" t="str">
        <f t="shared" si="113"/>
        <v/>
      </c>
      <c r="M730" s="230" t="str">
        <f>IFERROR(IF($E730="","",VLOOKUP($E730,'Data Mercado'!$A$7:$F$24,4,0)),"ND")</f>
      </c>
      <c r="N730" s="226" t="str">
        <f t="shared" si="114"/>
        <v/>
      </c>
      <c r="O730" s="225" t="str">
        <f t="shared" si="115"/>
        <v/>
      </c>
      <c r="P730" s="230" t="str">
        <f>IFERROR(IF($E730="","",VLOOKUP($E730,'Data Mercado'!$A$7:$F$24,5,0)),"ND")</f>
      </c>
      <c r="Q730" s="226" t="str">
        <f t="shared" si="116"/>
        <v/>
      </c>
      <c r="R730" s="225" t="str">
        <f t="shared" si="117"/>
        <v/>
      </c>
      <c r="S730" s="230" t="str">
        <f>IFERROR(IF($E730="","",VLOOKUP($E730,'Data Mercado'!$A$7:$F$24,6,0)),"ND")</f>
      </c>
      <c r="T730" s="226" t="str">
        <f t="shared" si="118"/>
        <v/>
      </c>
      <c r="U730" s="225" t="str">
        <f t="shared" si="119"/>
        <v/>
      </c>
    </row>
    <row r="731" spans="1:21" s="227" customFormat="1" ht="19" customHeight="1">
      <c r="A731" s="231"/>
      <c r="B731" s="232"/>
      <c r="C731" s="183"/>
      <c r="D731" s="183"/>
      <c r="E731" s="183"/>
      <c r="F731" s="229"/>
      <c r="G731" s="230" t="str">
        <f>IFERROR(IF($E731="","",VLOOKUP($E731,'Data Mercado'!$A$7:$F$24,2,0)),"ND")</f>
      </c>
      <c r="H731" s="226" t="str">
        <f t="shared" si="110"/>
        <v/>
      </c>
      <c r="I731" s="225" t="str">
        <f t="shared" si="111"/>
        <v/>
      </c>
      <c r="J731" s="230" t="str">
        <f>IFERROR(IF($E731="","",VLOOKUP($E731,'Data Mercado'!$A$7:$F$24,3,0)),"ND")</f>
      </c>
      <c r="K731" s="226" t="str">
        <f t="shared" si="112"/>
        <v/>
      </c>
      <c r="L731" s="225" t="str">
        <f t="shared" si="113"/>
        <v/>
      </c>
      <c r="M731" s="230" t="str">
        <f>IFERROR(IF($E731="","",VLOOKUP($E731,'Data Mercado'!$A$7:$F$24,4,0)),"ND")</f>
      </c>
      <c r="N731" s="226" t="str">
        <f t="shared" si="114"/>
        <v/>
      </c>
      <c r="O731" s="225" t="str">
        <f t="shared" si="115"/>
        <v/>
      </c>
      <c r="P731" s="230" t="str">
        <f>IFERROR(IF($E731="","",VLOOKUP($E731,'Data Mercado'!$A$7:$F$24,5,0)),"ND")</f>
      </c>
      <c r="Q731" s="226" t="str">
        <f t="shared" si="116"/>
        <v/>
      </c>
      <c r="R731" s="225" t="str">
        <f t="shared" si="117"/>
        <v/>
      </c>
      <c r="S731" s="230" t="str">
        <f>IFERROR(IF($E731="","",VLOOKUP($E731,'Data Mercado'!$A$7:$F$24,6,0)),"ND")</f>
      </c>
      <c r="T731" s="226" t="str">
        <f t="shared" si="118"/>
        <v/>
      </c>
      <c r="U731" s="225" t="str">
        <f t="shared" si="119"/>
        <v/>
      </c>
    </row>
    <row r="732" spans="1:21" s="227" customFormat="1" ht="19" customHeight="1">
      <c r="A732" s="231"/>
      <c r="B732" s="232"/>
      <c r="C732" s="183"/>
      <c r="D732" s="183"/>
      <c r="E732" s="183"/>
      <c r="F732" s="229"/>
      <c r="G732" s="230" t="str">
        <f>IFERROR(IF($E732="","",VLOOKUP($E732,'Data Mercado'!$A$7:$F$24,2,0)),"ND")</f>
      </c>
      <c r="H732" s="226" t="str">
        <f t="shared" si="110"/>
        <v/>
      </c>
      <c r="I732" s="225" t="str">
        <f t="shared" si="111"/>
        <v/>
      </c>
      <c r="J732" s="230" t="str">
        <f>IFERROR(IF($E732="","",VLOOKUP($E732,'Data Mercado'!$A$7:$F$24,3,0)),"ND")</f>
      </c>
      <c r="K732" s="226" t="str">
        <f t="shared" si="112"/>
        <v/>
      </c>
      <c r="L732" s="225" t="str">
        <f t="shared" si="113"/>
        <v/>
      </c>
      <c r="M732" s="230" t="str">
        <f>IFERROR(IF($E732="","",VLOOKUP($E732,'Data Mercado'!$A$7:$F$24,4,0)),"ND")</f>
      </c>
      <c r="N732" s="226" t="str">
        <f t="shared" si="114"/>
        <v/>
      </c>
      <c r="O732" s="225" t="str">
        <f t="shared" si="115"/>
        <v/>
      </c>
      <c r="P732" s="230" t="str">
        <f>IFERROR(IF($E732="","",VLOOKUP($E732,'Data Mercado'!$A$7:$F$24,5,0)),"ND")</f>
      </c>
      <c r="Q732" s="226" t="str">
        <f t="shared" si="116"/>
        <v/>
      </c>
      <c r="R732" s="225" t="str">
        <f t="shared" si="117"/>
        <v/>
      </c>
      <c r="S732" s="230" t="str">
        <f>IFERROR(IF($E732="","",VLOOKUP($E732,'Data Mercado'!$A$7:$F$24,6,0)),"ND")</f>
      </c>
      <c r="T732" s="226" t="str">
        <f t="shared" si="118"/>
        <v/>
      </c>
      <c r="U732" s="225" t="str">
        <f t="shared" si="119"/>
        <v/>
      </c>
    </row>
    <row r="733" spans="1:21" s="227" customFormat="1" ht="19" customHeight="1">
      <c r="A733" s="231"/>
      <c r="B733" s="232"/>
      <c r="C733" s="183"/>
      <c r="D733" s="183"/>
      <c r="E733" s="183"/>
      <c r="F733" s="229"/>
      <c r="G733" s="230" t="str">
        <f>IFERROR(IF($E733="","",VLOOKUP($E733,'Data Mercado'!$A$7:$F$24,2,0)),"ND")</f>
      </c>
      <c r="H733" s="226" t="str">
        <f t="shared" si="110"/>
        <v/>
      </c>
      <c r="I733" s="225" t="str">
        <f t="shared" si="111"/>
        <v/>
      </c>
      <c r="J733" s="230" t="str">
        <f>IFERROR(IF($E733="","",VLOOKUP($E733,'Data Mercado'!$A$7:$F$24,3,0)),"ND")</f>
      </c>
      <c r="K733" s="226" t="str">
        <f t="shared" si="112"/>
        <v/>
      </c>
      <c r="L733" s="225" t="str">
        <f t="shared" si="113"/>
        <v/>
      </c>
      <c r="M733" s="230" t="str">
        <f>IFERROR(IF($E733="","",VLOOKUP($E733,'Data Mercado'!$A$7:$F$24,4,0)),"ND")</f>
      </c>
      <c r="N733" s="226" t="str">
        <f t="shared" si="114"/>
        <v/>
      </c>
      <c r="O733" s="225" t="str">
        <f t="shared" si="115"/>
        <v/>
      </c>
      <c r="P733" s="230" t="str">
        <f>IFERROR(IF($E733="","",VLOOKUP($E733,'Data Mercado'!$A$7:$F$24,5,0)),"ND")</f>
      </c>
      <c r="Q733" s="226" t="str">
        <f t="shared" si="116"/>
        <v/>
      </c>
      <c r="R733" s="225" t="str">
        <f t="shared" si="117"/>
        <v/>
      </c>
      <c r="S733" s="230" t="str">
        <f>IFERROR(IF($E733="","",VLOOKUP($E733,'Data Mercado'!$A$7:$F$24,6,0)),"ND")</f>
      </c>
      <c r="T733" s="226" t="str">
        <f t="shared" si="118"/>
        <v/>
      </c>
      <c r="U733" s="225" t="str">
        <f t="shared" si="119"/>
        <v/>
      </c>
    </row>
    <row r="734" spans="1:21" s="227" customFormat="1" ht="19" customHeight="1">
      <c r="A734" s="231"/>
      <c r="B734" s="232"/>
      <c r="C734" s="183"/>
      <c r="D734" s="183"/>
      <c r="E734" s="183"/>
      <c r="F734" s="229"/>
      <c r="G734" s="230" t="str">
        <f>IFERROR(IF($E734="","",VLOOKUP($E734,'Data Mercado'!$A$7:$F$24,2,0)),"ND")</f>
      </c>
      <c r="H734" s="226" t="str">
        <f t="shared" si="110"/>
        <v/>
      </c>
      <c r="I734" s="225" t="str">
        <f t="shared" si="111"/>
        <v/>
      </c>
      <c r="J734" s="230" t="str">
        <f>IFERROR(IF($E734="","",VLOOKUP($E734,'Data Mercado'!$A$7:$F$24,3,0)),"ND")</f>
      </c>
      <c r="K734" s="226" t="str">
        <f t="shared" si="112"/>
        <v/>
      </c>
      <c r="L734" s="225" t="str">
        <f t="shared" si="113"/>
        <v/>
      </c>
      <c r="M734" s="230" t="str">
        <f>IFERROR(IF($E734="","",VLOOKUP($E734,'Data Mercado'!$A$7:$F$24,4,0)),"ND")</f>
      </c>
      <c r="N734" s="226" t="str">
        <f t="shared" si="114"/>
        <v/>
      </c>
      <c r="O734" s="225" t="str">
        <f t="shared" si="115"/>
        <v/>
      </c>
      <c r="P734" s="230" t="str">
        <f>IFERROR(IF($E734="","",VLOOKUP($E734,'Data Mercado'!$A$7:$F$24,5,0)),"ND")</f>
      </c>
      <c r="Q734" s="226" t="str">
        <f t="shared" si="116"/>
        <v/>
      </c>
      <c r="R734" s="225" t="str">
        <f t="shared" si="117"/>
        <v/>
      </c>
      <c r="S734" s="230" t="str">
        <f>IFERROR(IF($E734="","",VLOOKUP($E734,'Data Mercado'!$A$7:$F$24,6,0)),"ND")</f>
      </c>
      <c r="T734" s="226" t="str">
        <f t="shared" si="118"/>
        <v/>
      </c>
      <c r="U734" s="225" t="str">
        <f t="shared" si="119"/>
        <v/>
      </c>
    </row>
    <row r="735" spans="1:21" s="227" customFormat="1" ht="19" customHeight="1">
      <c r="A735" s="231"/>
      <c r="B735" s="232"/>
      <c r="C735" s="183"/>
      <c r="D735" s="183"/>
      <c r="E735" s="183"/>
      <c r="F735" s="229"/>
      <c r="G735" s="230" t="str">
        <f>IFERROR(IF($E735="","",VLOOKUP($E735,'Data Mercado'!$A$7:$F$24,2,0)),"ND")</f>
      </c>
      <c r="H735" s="226" t="str">
        <f t="shared" si="110"/>
        <v/>
      </c>
      <c r="I735" s="225" t="str">
        <f t="shared" si="111"/>
        <v/>
      </c>
      <c r="J735" s="230" t="str">
        <f>IFERROR(IF($E735="","",VLOOKUP($E735,'Data Mercado'!$A$7:$F$24,3,0)),"ND")</f>
      </c>
      <c r="K735" s="226" t="str">
        <f t="shared" si="112"/>
        <v/>
      </c>
      <c r="L735" s="225" t="str">
        <f t="shared" si="113"/>
        <v/>
      </c>
      <c r="M735" s="230" t="str">
        <f>IFERROR(IF($E735="","",VLOOKUP($E735,'Data Mercado'!$A$7:$F$24,4,0)),"ND")</f>
      </c>
      <c r="N735" s="226" t="str">
        <f t="shared" si="114"/>
        <v/>
      </c>
      <c r="O735" s="225" t="str">
        <f t="shared" si="115"/>
        <v/>
      </c>
      <c r="P735" s="230" t="str">
        <f>IFERROR(IF($E735="","",VLOOKUP($E735,'Data Mercado'!$A$7:$F$24,5,0)),"ND")</f>
      </c>
      <c r="Q735" s="226" t="str">
        <f t="shared" si="116"/>
        <v/>
      </c>
      <c r="R735" s="225" t="str">
        <f t="shared" si="117"/>
        <v/>
      </c>
      <c r="S735" s="230" t="str">
        <f>IFERROR(IF($E735="","",VLOOKUP($E735,'Data Mercado'!$A$7:$F$24,6,0)),"ND")</f>
      </c>
      <c r="T735" s="226" t="str">
        <f t="shared" si="118"/>
        <v/>
      </c>
      <c r="U735" s="225" t="str">
        <f t="shared" si="119"/>
        <v/>
      </c>
    </row>
    <row r="736" spans="1:21" s="227" customFormat="1" ht="19" customHeight="1">
      <c r="A736" s="231"/>
      <c r="B736" s="232"/>
      <c r="C736" s="183"/>
      <c r="D736" s="183"/>
      <c r="E736" s="183"/>
      <c r="F736" s="229"/>
      <c r="G736" s="230" t="str">
        <f>IFERROR(IF($E736="","",VLOOKUP($E736,'Data Mercado'!$A$7:$F$24,2,0)),"ND")</f>
      </c>
      <c r="H736" s="226" t="str">
        <f t="shared" si="110"/>
        <v/>
      </c>
      <c r="I736" s="225" t="str">
        <f t="shared" si="111"/>
        <v/>
      </c>
      <c r="J736" s="230" t="str">
        <f>IFERROR(IF($E736="","",VLOOKUP($E736,'Data Mercado'!$A$7:$F$24,3,0)),"ND")</f>
      </c>
      <c r="K736" s="226" t="str">
        <f t="shared" si="112"/>
        <v/>
      </c>
      <c r="L736" s="225" t="str">
        <f t="shared" si="113"/>
        <v/>
      </c>
      <c r="M736" s="230" t="str">
        <f>IFERROR(IF($E736="","",VLOOKUP($E736,'Data Mercado'!$A$7:$F$24,4,0)),"ND")</f>
      </c>
      <c r="N736" s="226" t="str">
        <f t="shared" si="114"/>
        <v/>
      </c>
      <c r="O736" s="225" t="str">
        <f t="shared" si="115"/>
        <v/>
      </c>
      <c r="P736" s="230" t="str">
        <f>IFERROR(IF($E736="","",VLOOKUP($E736,'Data Mercado'!$A$7:$F$24,5,0)),"ND")</f>
      </c>
      <c r="Q736" s="226" t="str">
        <f t="shared" si="116"/>
        <v/>
      </c>
      <c r="R736" s="225" t="str">
        <f t="shared" si="117"/>
        <v/>
      </c>
      <c r="S736" s="230" t="str">
        <f>IFERROR(IF($E736="","",VLOOKUP($E736,'Data Mercado'!$A$7:$F$24,6,0)),"ND")</f>
      </c>
      <c r="T736" s="226" t="str">
        <f t="shared" si="118"/>
        <v/>
      </c>
      <c r="U736" s="225" t="str">
        <f t="shared" si="119"/>
        <v/>
      </c>
    </row>
    <row r="737" spans="1:21" s="227" customFormat="1" ht="19" customHeight="1">
      <c r="A737" s="231"/>
      <c r="B737" s="232"/>
      <c r="C737" s="183"/>
      <c r="D737" s="183"/>
      <c r="E737" s="183"/>
      <c r="F737" s="229"/>
      <c r="G737" s="230" t="str">
        <f>IFERROR(IF($E737="","",VLOOKUP($E737,'Data Mercado'!$A$7:$F$24,2,0)),"ND")</f>
      </c>
      <c r="H737" s="226" t="str">
        <f t="shared" si="110"/>
        <v/>
      </c>
      <c r="I737" s="225" t="str">
        <f t="shared" si="111"/>
        <v/>
      </c>
      <c r="J737" s="230" t="str">
        <f>IFERROR(IF($E737="","",VLOOKUP($E737,'Data Mercado'!$A$7:$F$24,3,0)),"ND")</f>
      </c>
      <c r="K737" s="226" t="str">
        <f t="shared" si="112"/>
        <v/>
      </c>
      <c r="L737" s="225" t="str">
        <f t="shared" si="113"/>
        <v/>
      </c>
      <c r="M737" s="230" t="str">
        <f>IFERROR(IF($E737="","",VLOOKUP($E737,'Data Mercado'!$A$7:$F$24,4,0)),"ND")</f>
      </c>
      <c r="N737" s="226" t="str">
        <f t="shared" si="114"/>
        <v/>
      </c>
      <c r="O737" s="225" t="str">
        <f t="shared" si="115"/>
        <v/>
      </c>
      <c r="P737" s="230" t="str">
        <f>IFERROR(IF($E737="","",VLOOKUP($E737,'Data Mercado'!$A$7:$F$24,5,0)),"ND")</f>
      </c>
      <c r="Q737" s="226" t="str">
        <f t="shared" si="116"/>
        <v/>
      </c>
      <c r="R737" s="225" t="str">
        <f t="shared" si="117"/>
        <v/>
      </c>
      <c r="S737" s="230" t="str">
        <f>IFERROR(IF($E737="","",VLOOKUP($E737,'Data Mercado'!$A$7:$F$24,6,0)),"ND")</f>
      </c>
      <c r="T737" s="226" t="str">
        <f t="shared" si="118"/>
        <v/>
      </c>
      <c r="U737" s="225" t="str">
        <f t="shared" si="119"/>
        <v/>
      </c>
    </row>
    <row r="738" spans="1:21" s="227" customFormat="1" ht="19" customHeight="1">
      <c r="A738" s="231"/>
      <c r="B738" s="232"/>
      <c r="C738" s="183"/>
      <c r="D738" s="183"/>
      <c r="E738" s="183"/>
      <c r="F738" s="229"/>
      <c r="G738" s="230" t="str">
        <f>IFERROR(IF($E738="","",VLOOKUP($E738,'Data Mercado'!$A$7:$F$24,2,0)),"ND")</f>
      </c>
      <c r="H738" s="226" t="str">
        <f t="shared" si="110"/>
        <v/>
      </c>
      <c r="I738" s="225" t="str">
        <f t="shared" si="111"/>
        <v/>
      </c>
      <c r="J738" s="230" t="str">
        <f>IFERROR(IF($E738="","",VLOOKUP($E738,'Data Mercado'!$A$7:$F$24,3,0)),"ND")</f>
      </c>
      <c r="K738" s="226" t="str">
        <f t="shared" si="112"/>
        <v/>
      </c>
      <c r="L738" s="225" t="str">
        <f t="shared" si="113"/>
        <v/>
      </c>
      <c r="M738" s="230" t="str">
        <f>IFERROR(IF($E738="","",VLOOKUP($E738,'Data Mercado'!$A$7:$F$24,4,0)),"ND")</f>
      </c>
      <c r="N738" s="226" t="str">
        <f t="shared" si="114"/>
        <v/>
      </c>
      <c r="O738" s="225" t="str">
        <f t="shared" si="115"/>
        <v/>
      </c>
      <c r="P738" s="230" t="str">
        <f>IFERROR(IF($E738="","",VLOOKUP($E738,'Data Mercado'!$A$7:$F$24,5,0)),"ND")</f>
      </c>
      <c r="Q738" s="226" t="str">
        <f t="shared" si="116"/>
        <v/>
      </c>
      <c r="R738" s="225" t="str">
        <f t="shared" si="117"/>
        <v/>
      </c>
      <c r="S738" s="230" t="str">
        <f>IFERROR(IF($E738="","",VLOOKUP($E738,'Data Mercado'!$A$7:$F$24,6,0)),"ND")</f>
      </c>
      <c r="T738" s="226" t="str">
        <f t="shared" si="118"/>
        <v/>
      </c>
      <c r="U738" s="225" t="str">
        <f t="shared" si="119"/>
        <v/>
      </c>
    </row>
    <row r="739" spans="1:21" s="227" customFormat="1" ht="19" customHeight="1">
      <c r="A739" s="231"/>
      <c r="B739" s="232"/>
      <c r="C739" s="183"/>
      <c r="D739" s="183"/>
      <c r="E739" s="183"/>
      <c r="F739" s="229"/>
      <c r="G739" s="230" t="str">
        <f>IFERROR(IF($E739="","",VLOOKUP($E739,'Data Mercado'!$A$7:$F$24,2,0)),"ND")</f>
      </c>
      <c r="H739" s="226" t="str">
        <f t="shared" si="110"/>
        <v/>
      </c>
      <c r="I739" s="225" t="str">
        <f t="shared" si="111"/>
        <v/>
      </c>
      <c r="J739" s="230" t="str">
        <f>IFERROR(IF($E739="","",VLOOKUP($E739,'Data Mercado'!$A$7:$F$24,3,0)),"ND")</f>
      </c>
      <c r="K739" s="226" t="str">
        <f t="shared" si="112"/>
        <v/>
      </c>
      <c r="L739" s="225" t="str">
        <f t="shared" si="113"/>
        <v/>
      </c>
      <c r="M739" s="230" t="str">
        <f>IFERROR(IF($E739="","",VLOOKUP($E739,'Data Mercado'!$A$7:$F$24,4,0)),"ND")</f>
      </c>
      <c r="N739" s="226" t="str">
        <f t="shared" si="114"/>
        <v/>
      </c>
      <c r="O739" s="225" t="str">
        <f t="shared" si="115"/>
        <v/>
      </c>
      <c r="P739" s="230" t="str">
        <f>IFERROR(IF($E739="","",VLOOKUP($E739,'Data Mercado'!$A$7:$F$24,5,0)),"ND")</f>
      </c>
      <c r="Q739" s="226" t="str">
        <f t="shared" si="116"/>
        <v/>
      </c>
      <c r="R739" s="225" t="str">
        <f t="shared" si="117"/>
        <v/>
      </c>
      <c r="S739" s="230" t="str">
        <f>IFERROR(IF($E739="","",VLOOKUP($E739,'Data Mercado'!$A$7:$F$24,6,0)),"ND")</f>
      </c>
      <c r="T739" s="226" t="str">
        <f t="shared" si="118"/>
        <v/>
      </c>
      <c r="U739" s="225" t="str">
        <f t="shared" si="119"/>
        <v/>
      </c>
    </row>
    <row r="740" spans="1:21" s="227" customFormat="1" ht="19" customHeight="1">
      <c r="A740" s="231"/>
      <c r="B740" s="232"/>
      <c r="C740" s="183"/>
      <c r="D740" s="183"/>
      <c r="E740" s="183"/>
      <c r="F740" s="229"/>
      <c r="G740" s="230" t="str">
        <f>IFERROR(IF($E740="","",VLOOKUP($E740,'Data Mercado'!$A$7:$F$24,2,0)),"ND")</f>
      </c>
      <c r="H740" s="226" t="str">
        <f t="shared" si="110"/>
        <v/>
      </c>
      <c r="I740" s="225" t="str">
        <f t="shared" si="111"/>
        <v/>
      </c>
      <c r="J740" s="230" t="str">
        <f>IFERROR(IF($E740="","",VLOOKUP($E740,'Data Mercado'!$A$7:$F$24,3,0)),"ND")</f>
      </c>
      <c r="K740" s="226" t="str">
        <f t="shared" si="112"/>
        <v/>
      </c>
      <c r="L740" s="225" t="str">
        <f t="shared" si="113"/>
        <v/>
      </c>
      <c r="M740" s="230" t="str">
        <f>IFERROR(IF($E740="","",VLOOKUP($E740,'Data Mercado'!$A$7:$F$24,4,0)),"ND")</f>
      </c>
      <c r="N740" s="226" t="str">
        <f t="shared" si="114"/>
        <v/>
      </c>
      <c r="O740" s="225" t="str">
        <f t="shared" si="115"/>
        <v/>
      </c>
      <c r="P740" s="230" t="str">
        <f>IFERROR(IF($E740="","",VLOOKUP($E740,'Data Mercado'!$A$7:$F$24,5,0)),"ND")</f>
      </c>
      <c r="Q740" s="226" t="str">
        <f t="shared" si="116"/>
        <v/>
      </c>
      <c r="R740" s="225" t="str">
        <f t="shared" si="117"/>
        <v/>
      </c>
      <c r="S740" s="230" t="str">
        <f>IFERROR(IF($E740="","",VLOOKUP($E740,'Data Mercado'!$A$7:$F$24,6,0)),"ND")</f>
      </c>
      <c r="T740" s="226" t="str">
        <f t="shared" si="118"/>
        <v/>
      </c>
      <c r="U740" s="225" t="str">
        <f t="shared" si="119"/>
        <v/>
      </c>
    </row>
    <row r="741" spans="1:21" s="227" customFormat="1" ht="19" customHeight="1">
      <c r="A741" s="231"/>
      <c r="B741" s="232"/>
      <c r="C741" s="183"/>
      <c r="D741" s="183"/>
      <c r="E741" s="183"/>
      <c r="F741" s="229"/>
      <c r="G741" s="230" t="str">
        <f>IFERROR(IF($E741="","",VLOOKUP($E741,'Data Mercado'!$A$7:$F$24,2,0)),"ND")</f>
      </c>
      <c r="H741" s="226" t="str">
        <f t="shared" si="110"/>
        <v/>
      </c>
      <c r="I741" s="225" t="str">
        <f t="shared" si="111"/>
        <v/>
      </c>
      <c r="J741" s="230" t="str">
        <f>IFERROR(IF($E741="","",VLOOKUP($E741,'Data Mercado'!$A$7:$F$24,3,0)),"ND")</f>
      </c>
      <c r="K741" s="226" t="str">
        <f t="shared" si="112"/>
        <v/>
      </c>
      <c r="L741" s="225" t="str">
        <f t="shared" si="113"/>
        <v/>
      </c>
      <c r="M741" s="230" t="str">
        <f>IFERROR(IF($E741="","",VLOOKUP($E741,'Data Mercado'!$A$7:$F$24,4,0)),"ND")</f>
      </c>
      <c r="N741" s="226" t="str">
        <f t="shared" si="114"/>
        <v/>
      </c>
      <c r="O741" s="225" t="str">
        <f t="shared" si="115"/>
        <v/>
      </c>
      <c r="P741" s="230" t="str">
        <f>IFERROR(IF($E741="","",VLOOKUP($E741,'Data Mercado'!$A$7:$F$24,5,0)),"ND")</f>
      </c>
      <c r="Q741" s="226" t="str">
        <f t="shared" si="116"/>
        <v/>
      </c>
      <c r="R741" s="225" t="str">
        <f t="shared" si="117"/>
        <v/>
      </c>
      <c r="S741" s="230" t="str">
        <f>IFERROR(IF($E741="","",VLOOKUP($E741,'Data Mercado'!$A$7:$F$24,6,0)),"ND")</f>
      </c>
      <c r="T741" s="226" t="str">
        <f t="shared" si="118"/>
        <v/>
      </c>
      <c r="U741" s="225" t="str">
        <f t="shared" si="119"/>
        <v/>
      </c>
    </row>
    <row r="742" spans="1:21" s="227" customFormat="1" ht="19" customHeight="1">
      <c r="A742" s="231"/>
      <c r="B742" s="232"/>
      <c r="C742" s="183"/>
      <c r="D742" s="183"/>
      <c r="E742" s="183"/>
      <c r="F742" s="229"/>
      <c r="G742" s="230" t="str">
        <f>IFERROR(IF($E742="","",VLOOKUP($E742,'Data Mercado'!$A$7:$F$24,2,0)),"ND")</f>
      </c>
      <c r="H742" s="226" t="str">
        <f t="shared" si="110"/>
        <v/>
      </c>
      <c r="I742" s="225" t="str">
        <f t="shared" si="111"/>
        <v/>
      </c>
      <c r="J742" s="230" t="str">
        <f>IFERROR(IF($E742="","",VLOOKUP($E742,'Data Mercado'!$A$7:$F$24,3,0)),"ND")</f>
      </c>
      <c r="K742" s="226" t="str">
        <f t="shared" si="112"/>
        <v/>
      </c>
      <c r="L742" s="225" t="str">
        <f t="shared" si="113"/>
        <v/>
      </c>
      <c r="M742" s="230" t="str">
        <f>IFERROR(IF($E742="","",VLOOKUP($E742,'Data Mercado'!$A$7:$F$24,4,0)),"ND")</f>
      </c>
      <c r="N742" s="226" t="str">
        <f t="shared" si="114"/>
        <v/>
      </c>
      <c r="O742" s="225" t="str">
        <f t="shared" si="115"/>
        <v/>
      </c>
      <c r="P742" s="230" t="str">
        <f>IFERROR(IF($E742="","",VLOOKUP($E742,'Data Mercado'!$A$7:$F$24,5,0)),"ND")</f>
      </c>
      <c r="Q742" s="226" t="str">
        <f t="shared" si="116"/>
        <v/>
      </c>
      <c r="R742" s="225" t="str">
        <f t="shared" si="117"/>
        <v/>
      </c>
      <c r="S742" s="230" t="str">
        <f>IFERROR(IF($E742="","",VLOOKUP($E742,'Data Mercado'!$A$7:$F$24,6,0)),"ND")</f>
      </c>
      <c r="T742" s="226" t="str">
        <f t="shared" si="118"/>
        <v/>
      </c>
      <c r="U742" s="225" t="str">
        <f t="shared" si="119"/>
        <v/>
      </c>
    </row>
    <row r="743" spans="1:21" s="227" customFormat="1" ht="19" customHeight="1">
      <c r="A743" s="231"/>
      <c r="B743" s="232"/>
      <c r="C743" s="183"/>
      <c r="D743" s="183"/>
      <c r="E743" s="183"/>
      <c r="F743" s="229"/>
      <c r="G743" s="230" t="str">
        <f>IFERROR(IF($E743="","",VLOOKUP($E743,'Data Mercado'!$A$7:$F$24,2,0)),"ND")</f>
      </c>
      <c r="H743" s="226" t="str">
        <f t="shared" si="110"/>
        <v/>
      </c>
      <c r="I743" s="225" t="str">
        <f t="shared" si="111"/>
        <v/>
      </c>
      <c r="J743" s="230" t="str">
        <f>IFERROR(IF($E743="","",VLOOKUP($E743,'Data Mercado'!$A$7:$F$24,3,0)),"ND")</f>
      </c>
      <c r="K743" s="226" t="str">
        <f t="shared" si="112"/>
        <v/>
      </c>
      <c r="L743" s="225" t="str">
        <f t="shared" si="113"/>
        <v/>
      </c>
      <c r="M743" s="230" t="str">
        <f>IFERROR(IF($E743="","",VLOOKUP($E743,'Data Mercado'!$A$7:$F$24,4,0)),"ND")</f>
      </c>
      <c r="N743" s="226" t="str">
        <f t="shared" si="114"/>
        <v/>
      </c>
      <c r="O743" s="225" t="str">
        <f t="shared" si="115"/>
        <v/>
      </c>
      <c r="P743" s="230" t="str">
        <f>IFERROR(IF($E743="","",VLOOKUP($E743,'Data Mercado'!$A$7:$F$24,5,0)),"ND")</f>
      </c>
      <c r="Q743" s="226" t="str">
        <f t="shared" si="116"/>
        <v/>
      </c>
      <c r="R743" s="225" t="str">
        <f t="shared" si="117"/>
        <v/>
      </c>
      <c r="S743" s="230" t="str">
        <f>IFERROR(IF($E743="","",VLOOKUP($E743,'Data Mercado'!$A$7:$F$24,6,0)),"ND")</f>
      </c>
      <c r="T743" s="226" t="str">
        <f t="shared" si="118"/>
        <v/>
      </c>
      <c r="U743" s="225" t="str">
        <f t="shared" si="119"/>
        <v/>
      </c>
    </row>
    <row r="744" spans="1:21" s="227" customFormat="1" ht="19" customHeight="1">
      <c r="A744" s="231"/>
      <c r="B744" s="232"/>
      <c r="C744" s="183"/>
      <c r="D744" s="183"/>
      <c r="E744" s="183"/>
      <c r="F744" s="229"/>
      <c r="G744" s="230" t="str">
        <f>IFERROR(IF($E744="","",VLOOKUP($E744,'Data Mercado'!$A$7:$F$24,2,0)),"ND")</f>
      </c>
      <c r="H744" s="226" t="str">
        <f t="shared" si="110"/>
        <v/>
      </c>
      <c r="I744" s="225" t="str">
        <f t="shared" si="111"/>
        <v/>
      </c>
      <c r="J744" s="230" t="str">
        <f>IFERROR(IF($E744="","",VLOOKUP($E744,'Data Mercado'!$A$7:$F$24,3,0)),"ND")</f>
      </c>
      <c r="K744" s="226" t="str">
        <f t="shared" si="112"/>
        <v/>
      </c>
      <c r="L744" s="225" t="str">
        <f t="shared" si="113"/>
        <v/>
      </c>
      <c r="M744" s="230" t="str">
        <f>IFERROR(IF($E744="","",VLOOKUP($E744,'Data Mercado'!$A$7:$F$24,4,0)),"ND")</f>
      </c>
      <c r="N744" s="226" t="str">
        <f t="shared" si="114"/>
        <v/>
      </c>
      <c r="O744" s="225" t="str">
        <f t="shared" si="115"/>
        <v/>
      </c>
      <c r="P744" s="230" t="str">
        <f>IFERROR(IF($E744="","",VLOOKUP($E744,'Data Mercado'!$A$7:$F$24,5,0)),"ND")</f>
      </c>
      <c r="Q744" s="226" t="str">
        <f t="shared" si="116"/>
        <v/>
      </c>
      <c r="R744" s="225" t="str">
        <f t="shared" si="117"/>
        <v/>
      </c>
      <c r="S744" s="230" t="str">
        <f>IFERROR(IF($E744="","",VLOOKUP($E744,'Data Mercado'!$A$7:$F$24,6,0)),"ND")</f>
      </c>
      <c r="T744" s="226" t="str">
        <f t="shared" si="118"/>
        <v/>
      </c>
      <c r="U744" s="225" t="str">
        <f t="shared" si="119"/>
        <v/>
      </c>
    </row>
    <row r="745" spans="1:21" s="227" customFormat="1" ht="19" customHeight="1">
      <c r="A745" s="231"/>
      <c r="B745" s="232"/>
      <c r="C745" s="183"/>
      <c r="D745" s="183"/>
      <c r="E745" s="183"/>
      <c r="F745" s="229"/>
      <c r="G745" s="230" t="str">
        <f>IFERROR(IF($E745="","",VLOOKUP($E745,'Data Mercado'!$A$7:$F$24,2,0)),"ND")</f>
      </c>
      <c r="H745" s="226" t="str">
        <f t="shared" si="110"/>
        <v/>
      </c>
      <c r="I745" s="225" t="str">
        <f t="shared" si="111"/>
        <v/>
      </c>
      <c r="J745" s="230" t="str">
        <f>IFERROR(IF($E745="","",VLOOKUP($E745,'Data Mercado'!$A$7:$F$24,3,0)),"ND")</f>
      </c>
      <c r="K745" s="226" t="str">
        <f t="shared" si="112"/>
        <v/>
      </c>
      <c r="L745" s="225" t="str">
        <f t="shared" si="113"/>
        <v/>
      </c>
      <c r="M745" s="230" t="str">
        <f>IFERROR(IF($E745="","",VLOOKUP($E745,'Data Mercado'!$A$7:$F$24,4,0)),"ND")</f>
      </c>
      <c r="N745" s="226" t="str">
        <f t="shared" si="114"/>
        <v/>
      </c>
      <c r="O745" s="225" t="str">
        <f t="shared" si="115"/>
        <v/>
      </c>
      <c r="P745" s="230" t="str">
        <f>IFERROR(IF($E745="","",VLOOKUP($E745,'Data Mercado'!$A$7:$F$24,5,0)),"ND")</f>
      </c>
      <c r="Q745" s="226" t="str">
        <f t="shared" si="116"/>
        <v/>
      </c>
      <c r="R745" s="225" t="str">
        <f t="shared" si="117"/>
        <v/>
      </c>
      <c r="S745" s="230" t="str">
        <f>IFERROR(IF($E745="","",VLOOKUP($E745,'Data Mercado'!$A$7:$F$24,6,0)),"ND")</f>
      </c>
      <c r="T745" s="226" t="str">
        <f t="shared" si="118"/>
        <v/>
      </c>
      <c r="U745" s="225" t="str">
        <f t="shared" si="119"/>
        <v/>
      </c>
    </row>
    <row r="746" spans="1:21" s="227" customFormat="1" ht="19" customHeight="1">
      <c r="A746" s="231"/>
      <c r="B746" s="232"/>
      <c r="C746" s="183"/>
      <c r="D746" s="183"/>
      <c r="E746" s="183"/>
      <c r="F746" s="229"/>
      <c r="G746" s="230" t="str">
        <f>IFERROR(IF($E746="","",VLOOKUP($E746,'Data Mercado'!$A$7:$F$24,2,0)),"ND")</f>
      </c>
      <c r="H746" s="226" t="str">
        <f t="shared" si="110"/>
        <v/>
      </c>
      <c r="I746" s="225" t="str">
        <f t="shared" si="111"/>
        <v/>
      </c>
      <c r="J746" s="230" t="str">
        <f>IFERROR(IF($E746="","",VLOOKUP($E746,'Data Mercado'!$A$7:$F$24,3,0)),"ND")</f>
      </c>
      <c r="K746" s="226" t="str">
        <f t="shared" si="112"/>
        <v/>
      </c>
      <c r="L746" s="225" t="str">
        <f t="shared" si="113"/>
        <v/>
      </c>
      <c r="M746" s="230" t="str">
        <f>IFERROR(IF($E746="","",VLOOKUP($E746,'Data Mercado'!$A$7:$F$24,4,0)),"ND")</f>
      </c>
      <c r="N746" s="226" t="str">
        <f t="shared" si="114"/>
        <v/>
      </c>
      <c r="O746" s="225" t="str">
        <f t="shared" si="115"/>
        <v/>
      </c>
      <c r="P746" s="230" t="str">
        <f>IFERROR(IF($E746="","",VLOOKUP($E746,'Data Mercado'!$A$7:$F$24,5,0)),"ND")</f>
      </c>
      <c r="Q746" s="226" t="str">
        <f t="shared" si="116"/>
        <v/>
      </c>
      <c r="R746" s="225" t="str">
        <f t="shared" si="117"/>
        <v/>
      </c>
      <c r="S746" s="230" t="str">
        <f>IFERROR(IF($E746="","",VLOOKUP($E746,'Data Mercado'!$A$7:$F$24,6,0)),"ND")</f>
      </c>
      <c r="T746" s="226" t="str">
        <f t="shared" si="118"/>
        <v/>
      </c>
      <c r="U746" s="225" t="str">
        <f t="shared" si="119"/>
        <v/>
      </c>
    </row>
    <row r="747" spans="1:21" s="227" customFormat="1" ht="19" customHeight="1">
      <c r="A747" s="231"/>
      <c r="B747" s="232"/>
      <c r="C747" s="183"/>
      <c r="D747" s="183"/>
      <c r="E747" s="183"/>
      <c r="F747" s="229"/>
      <c r="G747" s="230" t="str">
        <f>IFERROR(IF($E747="","",VLOOKUP($E747,'Data Mercado'!$A$7:$F$24,2,0)),"ND")</f>
      </c>
      <c r="H747" s="226" t="str">
        <f t="shared" si="110"/>
        <v/>
      </c>
      <c r="I747" s="225" t="str">
        <f t="shared" si="111"/>
        <v/>
      </c>
      <c r="J747" s="230" t="str">
        <f>IFERROR(IF($E747="","",VLOOKUP($E747,'Data Mercado'!$A$7:$F$24,3,0)),"ND")</f>
      </c>
      <c r="K747" s="226" t="str">
        <f t="shared" si="112"/>
        <v/>
      </c>
      <c r="L747" s="225" t="str">
        <f t="shared" si="113"/>
        <v/>
      </c>
      <c r="M747" s="230" t="str">
        <f>IFERROR(IF($E747="","",VLOOKUP($E747,'Data Mercado'!$A$7:$F$24,4,0)),"ND")</f>
      </c>
      <c r="N747" s="226" t="str">
        <f t="shared" si="114"/>
        <v/>
      </c>
      <c r="O747" s="225" t="str">
        <f t="shared" si="115"/>
        <v/>
      </c>
      <c r="P747" s="230" t="str">
        <f>IFERROR(IF($E747="","",VLOOKUP($E747,'Data Mercado'!$A$7:$F$24,5,0)),"ND")</f>
      </c>
      <c r="Q747" s="226" t="str">
        <f t="shared" si="116"/>
        <v/>
      </c>
      <c r="R747" s="225" t="str">
        <f t="shared" si="117"/>
        <v/>
      </c>
      <c r="S747" s="230" t="str">
        <f>IFERROR(IF($E747="","",VLOOKUP($E747,'Data Mercado'!$A$7:$F$24,6,0)),"ND")</f>
      </c>
      <c r="T747" s="226" t="str">
        <f t="shared" si="118"/>
        <v/>
      </c>
      <c r="U747" s="225" t="str">
        <f t="shared" si="119"/>
        <v/>
      </c>
    </row>
    <row r="748" spans="1:21" s="227" customFormat="1" ht="19" customHeight="1">
      <c r="A748" s="231"/>
      <c r="B748" s="232"/>
      <c r="C748" s="183"/>
      <c r="D748" s="183"/>
      <c r="E748" s="183"/>
      <c r="F748" s="229"/>
      <c r="G748" s="230" t="str">
        <f>IFERROR(IF($E748="","",VLOOKUP($E748,'Data Mercado'!$A$7:$F$24,2,0)),"ND")</f>
      </c>
      <c r="H748" s="226" t="str">
        <f t="shared" si="110"/>
        <v/>
      </c>
      <c r="I748" s="225" t="str">
        <f t="shared" si="111"/>
        <v/>
      </c>
      <c r="J748" s="230" t="str">
        <f>IFERROR(IF($E748="","",VLOOKUP($E748,'Data Mercado'!$A$7:$F$24,3,0)),"ND")</f>
      </c>
      <c r="K748" s="226" t="str">
        <f t="shared" si="112"/>
        <v/>
      </c>
      <c r="L748" s="225" t="str">
        <f t="shared" si="113"/>
        <v/>
      </c>
      <c r="M748" s="230" t="str">
        <f>IFERROR(IF($E748="","",VLOOKUP($E748,'Data Mercado'!$A$7:$F$24,4,0)),"ND")</f>
      </c>
      <c r="N748" s="226" t="str">
        <f t="shared" si="114"/>
        <v/>
      </c>
      <c r="O748" s="225" t="str">
        <f t="shared" si="115"/>
        <v/>
      </c>
      <c r="P748" s="230" t="str">
        <f>IFERROR(IF($E748="","",VLOOKUP($E748,'Data Mercado'!$A$7:$F$24,5,0)),"ND")</f>
      </c>
      <c r="Q748" s="226" t="str">
        <f t="shared" si="116"/>
        <v/>
      </c>
      <c r="R748" s="225" t="str">
        <f t="shared" si="117"/>
        <v/>
      </c>
      <c r="S748" s="230" t="str">
        <f>IFERROR(IF($E748="","",VLOOKUP($E748,'Data Mercado'!$A$7:$F$24,6,0)),"ND")</f>
      </c>
      <c r="T748" s="226" t="str">
        <f t="shared" si="118"/>
        <v/>
      </c>
      <c r="U748" s="225" t="str">
        <f t="shared" si="119"/>
        <v/>
      </c>
    </row>
    <row r="749" spans="1:21" s="227" customFormat="1" ht="19" customHeight="1">
      <c r="A749" s="231"/>
      <c r="B749" s="232"/>
      <c r="C749" s="183"/>
      <c r="D749" s="183"/>
      <c r="E749" s="183"/>
      <c r="F749" s="229"/>
      <c r="G749" s="230" t="str">
        <f>IFERROR(IF($E749="","",VLOOKUP($E749,'Data Mercado'!$A$7:$F$24,2,0)),"ND")</f>
      </c>
      <c r="H749" s="226" t="str">
        <f t="shared" si="110"/>
        <v/>
      </c>
      <c r="I749" s="225" t="str">
        <f t="shared" si="111"/>
        <v/>
      </c>
      <c r="J749" s="230" t="str">
        <f>IFERROR(IF($E749="","",VLOOKUP($E749,'Data Mercado'!$A$7:$F$24,3,0)),"ND")</f>
      </c>
      <c r="K749" s="226" t="str">
        <f t="shared" si="112"/>
        <v/>
      </c>
      <c r="L749" s="225" t="str">
        <f t="shared" si="113"/>
        <v/>
      </c>
      <c r="M749" s="230" t="str">
        <f>IFERROR(IF($E749="","",VLOOKUP($E749,'Data Mercado'!$A$7:$F$24,4,0)),"ND")</f>
      </c>
      <c r="N749" s="226" t="str">
        <f t="shared" si="114"/>
        <v/>
      </c>
      <c r="O749" s="225" t="str">
        <f t="shared" si="115"/>
        <v/>
      </c>
      <c r="P749" s="230" t="str">
        <f>IFERROR(IF($E749="","",VLOOKUP($E749,'Data Mercado'!$A$7:$F$24,5,0)),"ND")</f>
      </c>
      <c r="Q749" s="226" t="str">
        <f t="shared" si="116"/>
        <v/>
      </c>
      <c r="R749" s="225" t="str">
        <f t="shared" si="117"/>
        <v/>
      </c>
      <c r="S749" s="230" t="str">
        <f>IFERROR(IF($E749="","",VLOOKUP($E749,'Data Mercado'!$A$7:$F$24,6,0)),"ND")</f>
      </c>
      <c r="T749" s="226" t="str">
        <f t="shared" si="118"/>
        <v/>
      </c>
      <c r="U749" s="225" t="str">
        <f t="shared" si="119"/>
        <v/>
      </c>
    </row>
    <row r="750" spans="1:21" s="227" customFormat="1" ht="19" customHeight="1">
      <c r="A750" s="231"/>
      <c r="B750" s="232"/>
      <c r="C750" s="183"/>
      <c r="D750" s="183"/>
      <c r="E750" s="183"/>
      <c r="F750" s="229"/>
      <c r="G750" s="230" t="str">
        <f>IFERROR(IF($E750="","",VLOOKUP($E750,'Data Mercado'!$A$7:$F$24,2,0)),"ND")</f>
      </c>
      <c r="H750" s="226" t="str">
        <f t="shared" si="110"/>
        <v/>
      </c>
      <c r="I750" s="225" t="str">
        <f t="shared" si="111"/>
        <v/>
      </c>
      <c r="J750" s="230" t="str">
        <f>IFERROR(IF($E750="","",VLOOKUP($E750,'Data Mercado'!$A$7:$F$24,3,0)),"ND")</f>
      </c>
      <c r="K750" s="226" t="str">
        <f t="shared" si="112"/>
        <v/>
      </c>
      <c r="L750" s="225" t="str">
        <f t="shared" si="113"/>
        <v/>
      </c>
      <c r="M750" s="230" t="str">
        <f>IFERROR(IF($E750="","",VLOOKUP($E750,'Data Mercado'!$A$7:$F$24,4,0)),"ND")</f>
      </c>
      <c r="N750" s="226" t="str">
        <f t="shared" si="114"/>
        <v/>
      </c>
      <c r="O750" s="225" t="str">
        <f t="shared" si="115"/>
        <v/>
      </c>
      <c r="P750" s="230" t="str">
        <f>IFERROR(IF($E750="","",VLOOKUP($E750,'Data Mercado'!$A$7:$F$24,5,0)),"ND")</f>
      </c>
      <c r="Q750" s="226" t="str">
        <f t="shared" si="116"/>
        <v/>
      </c>
      <c r="R750" s="225" t="str">
        <f t="shared" si="117"/>
        <v/>
      </c>
      <c r="S750" s="230" t="str">
        <f>IFERROR(IF($E750="","",VLOOKUP($E750,'Data Mercado'!$A$7:$F$24,6,0)),"ND")</f>
      </c>
      <c r="T750" s="226" t="str">
        <f t="shared" si="118"/>
        <v/>
      </c>
      <c r="U750" s="225" t="str">
        <f t="shared" si="119"/>
        <v/>
      </c>
    </row>
    <row r="751" spans="1:21" s="227" customFormat="1" ht="19" customHeight="1">
      <c r="A751" s="231"/>
      <c r="B751" s="232"/>
      <c r="C751" s="183"/>
      <c r="D751" s="183"/>
      <c r="E751" s="183"/>
      <c r="F751" s="229"/>
      <c r="G751" s="230" t="str">
        <f>IFERROR(IF($E751="","",VLOOKUP($E751,'Data Mercado'!$A$7:$F$24,2,0)),"ND")</f>
      </c>
      <c r="H751" s="226" t="str">
        <f t="shared" si="110"/>
        <v/>
      </c>
      <c r="I751" s="225" t="str">
        <f t="shared" si="111"/>
        <v/>
      </c>
      <c r="J751" s="230" t="str">
        <f>IFERROR(IF($E751="","",VLOOKUP($E751,'Data Mercado'!$A$7:$F$24,3,0)),"ND")</f>
      </c>
      <c r="K751" s="226" t="str">
        <f t="shared" si="112"/>
        <v/>
      </c>
      <c r="L751" s="225" t="str">
        <f t="shared" si="113"/>
        <v/>
      </c>
      <c r="M751" s="230" t="str">
        <f>IFERROR(IF($E751="","",VLOOKUP($E751,'Data Mercado'!$A$7:$F$24,4,0)),"ND")</f>
      </c>
      <c r="N751" s="226" t="str">
        <f t="shared" si="114"/>
        <v/>
      </c>
      <c r="O751" s="225" t="str">
        <f t="shared" si="115"/>
        <v/>
      </c>
      <c r="P751" s="230" t="str">
        <f>IFERROR(IF($E751="","",VLOOKUP($E751,'Data Mercado'!$A$7:$F$24,5,0)),"ND")</f>
      </c>
      <c r="Q751" s="226" t="str">
        <f t="shared" si="116"/>
        <v/>
      </c>
      <c r="R751" s="225" t="str">
        <f t="shared" si="117"/>
        <v/>
      </c>
      <c r="S751" s="230" t="str">
        <f>IFERROR(IF($E751="","",VLOOKUP($E751,'Data Mercado'!$A$7:$F$24,6,0)),"ND")</f>
      </c>
      <c r="T751" s="226" t="str">
        <f t="shared" si="118"/>
        <v/>
      </c>
      <c r="U751" s="225" t="str">
        <f t="shared" si="119"/>
        <v/>
      </c>
    </row>
    <row r="752" spans="1:21" s="227" customFormat="1" ht="19" customHeight="1">
      <c r="A752" s="231"/>
      <c r="B752" s="232"/>
      <c r="C752" s="183"/>
      <c r="D752" s="183"/>
      <c r="E752" s="183"/>
      <c r="F752" s="229"/>
      <c r="G752" s="230" t="str">
        <f>IFERROR(IF($E752="","",VLOOKUP($E752,'Data Mercado'!$A$7:$F$24,2,0)),"ND")</f>
      </c>
      <c r="H752" s="226" t="str">
        <f t="shared" si="110"/>
        <v/>
      </c>
      <c r="I752" s="225" t="str">
        <f t="shared" si="111"/>
        <v/>
      </c>
      <c r="J752" s="230" t="str">
        <f>IFERROR(IF($E752="","",VLOOKUP($E752,'Data Mercado'!$A$7:$F$24,3,0)),"ND")</f>
      </c>
      <c r="K752" s="226" t="str">
        <f t="shared" si="112"/>
        <v/>
      </c>
      <c r="L752" s="225" t="str">
        <f t="shared" si="113"/>
        <v/>
      </c>
      <c r="M752" s="230" t="str">
        <f>IFERROR(IF($E752="","",VLOOKUP($E752,'Data Mercado'!$A$7:$F$24,4,0)),"ND")</f>
      </c>
      <c r="N752" s="226" t="str">
        <f t="shared" si="114"/>
        <v/>
      </c>
      <c r="O752" s="225" t="str">
        <f t="shared" si="115"/>
        <v/>
      </c>
      <c r="P752" s="230" t="str">
        <f>IFERROR(IF($E752="","",VLOOKUP($E752,'Data Mercado'!$A$7:$F$24,5,0)),"ND")</f>
      </c>
      <c r="Q752" s="226" t="str">
        <f t="shared" si="116"/>
        <v/>
      </c>
      <c r="R752" s="225" t="str">
        <f t="shared" si="117"/>
        <v/>
      </c>
      <c r="S752" s="230" t="str">
        <f>IFERROR(IF($E752="","",VLOOKUP($E752,'Data Mercado'!$A$7:$F$24,6,0)),"ND")</f>
      </c>
      <c r="T752" s="226" t="str">
        <f t="shared" si="118"/>
        <v/>
      </c>
      <c r="U752" s="225" t="str">
        <f t="shared" si="119"/>
        <v/>
      </c>
    </row>
    <row r="753" spans="1:21" s="227" customFormat="1" ht="19" customHeight="1">
      <c r="A753" s="231"/>
      <c r="B753" s="232"/>
      <c r="C753" s="183"/>
      <c r="D753" s="183"/>
      <c r="E753" s="183"/>
      <c r="F753" s="229"/>
      <c r="G753" s="230" t="str">
        <f>IFERROR(IF($E753="","",VLOOKUP($E753,'Data Mercado'!$A$7:$F$24,2,0)),"ND")</f>
      </c>
      <c r="H753" s="226" t="str">
        <f t="shared" si="110"/>
        <v/>
      </c>
      <c r="I753" s="225" t="str">
        <f t="shared" si="111"/>
        <v/>
      </c>
      <c r="J753" s="230" t="str">
        <f>IFERROR(IF($E753="","",VLOOKUP($E753,'Data Mercado'!$A$7:$F$24,3,0)),"ND")</f>
      </c>
      <c r="K753" s="226" t="str">
        <f t="shared" si="112"/>
        <v/>
      </c>
      <c r="L753" s="225" t="str">
        <f t="shared" si="113"/>
        <v/>
      </c>
      <c r="M753" s="230" t="str">
        <f>IFERROR(IF($E753="","",VLOOKUP($E753,'Data Mercado'!$A$7:$F$24,4,0)),"ND")</f>
      </c>
      <c r="N753" s="226" t="str">
        <f t="shared" si="114"/>
        <v/>
      </c>
      <c r="O753" s="225" t="str">
        <f t="shared" si="115"/>
        <v/>
      </c>
      <c r="P753" s="230" t="str">
        <f>IFERROR(IF($E753="","",VLOOKUP($E753,'Data Mercado'!$A$7:$F$24,5,0)),"ND")</f>
      </c>
      <c r="Q753" s="226" t="str">
        <f t="shared" si="116"/>
        <v/>
      </c>
      <c r="R753" s="225" t="str">
        <f t="shared" si="117"/>
        <v/>
      </c>
      <c r="S753" s="230" t="str">
        <f>IFERROR(IF($E753="","",VLOOKUP($E753,'Data Mercado'!$A$7:$F$24,6,0)),"ND")</f>
      </c>
      <c r="T753" s="226" t="str">
        <f t="shared" si="118"/>
        <v/>
      </c>
      <c r="U753" s="225" t="str">
        <f t="shared" si="119"/>
        <v/>
      </c>
    </row>
    <row r="754" spans="1:21" s="227" customFormat="1" ht="19" customHeight="1">
      <c r="A754" s="231"/>
      <c r="B754" s="232"/>
      <c r="C754" s="183"/>
      <c r="D754" s="183"/>
      <c r="E754" s="183"/>
      <c r="F754" s="229"/>
      <c r="G754" s="230" t="str">
        <f>IFERROR(IF($E754="","",VLOOKUP($E754,'Data Mercado'!$A$7:$F$24,2,0)),"ND")</f>
      </c>
      <c r="H754" s="226" t="str">
        <f t="shared" si="110"/>
        <v/>
      </c>
      <c r="I754" s="225" t="str">
        <f t="shared" si="111"/>
        <v/>
      </c>
      <c r="J754" s="230" t="str">
        <f>IFERROR(IF($E754="","",VLOOKUP($E754,'Data Mercado'!$A$7:$F$24,3,0)),"ND")</f>
      </c>
      <c r="K754" s="226" t="str">
        <f t="shared" si="112"/>
        <v/>
      </c>
      <c r="L754" s="225" t="str">
        <f t="shared" si="113"/>
        <v/>
      </c>
      <c r="M754" s="230" t="str">
        <f>IFERROR(IF($E754="","",VLOOKUP($E754,'Data Mercado'!$A$7:$F$24,4,0)),"ND")</f>
      </c>
      <c r="N754" s="226" t="str">
        <f t="shared" si="114"/>
        <v/>
      </c>
      <c r="O754" s="225" t="str">
        <f t="shared" si="115"/>
        <v/>
      </c>
      <c r="P754" s="230" t="str">
        <f>IFERROR(IF($E754="","",VLOOKUP($E754,'Data Mercado'!$A$7:$F$24,5,0)),"ND")</f>
      </c>
      <c r="Q754" s="226" t="str">
        <f t="shared" si="116"/>
        <v/>
      </c>
      <c r="R754" s="225" t="str">
        <f t="shared" si="117"/>
        <v/>
      </c>
      <c r="S754" s="230" t="str">
        <f>IFERROR(IF($E754="","",VLOOKUP($E754,'Data Mercado'!$A$7:$F$24,6,0)),"ND")</f>
      </c>
      <c r="T754" s="226" t="str">
        <f t="shared" si="118"/>
        <v/>
      </c>
      <c r="U754" s="225" t="str">
        <f t="shared" si="119"/>
        <v/>
      </c>
    </row>
    <row r="755" spans="1:21" s="227" customFormat="1" ht="19" customHeight="1">
      <c r="A755" s="231"/>
      <c r="B755" s="232"/>
      <c r="C755" s="183"/>
      <c r="D755" s="183"/>
      <c r="E755" s="183"/>
      <c r="F755" s="229"/>
      <c r="G755" s="230" t="str">
        <f>IFERROR(IF($E755="","",VLOOKUP($E755,'Data Mercado'!$A$7:$F$24,2,0)),"ND")</f>
      </c>
      <c r="H755" s="226" t="str">
        <f t="shared" si="110"/>
        <v/>
      </c>
      <c r="I755" s="225" t="str">
        <f t="shared" si="111"/>
        <v/>
      </c>
      <c r="J755" s="230" t="str">
        <f>IFERROR(IF($E755="","",VLOOKUP($E755,'Data Mercado'!$A$7:$F$24,3,0)),"ND")</f>
      </c>
      <c r="K755" s="226" t="str">
        <f t="shared" si="112"/>
        <v/>
      </c>
      <c r="L755" s="225" t="str">
        <f t="shared" si="113"/>
        <v/>
      </c>
      <c r="M755" s="230" t="str">
        <f>IFERROR(IF($E755="","",VLOOKUP($E755,'Data Mercado'!$A$7:$F$24,4,0)),"ND")</f>
      </c>
      <c r="N755" s="226" t="str">
        <f t="shared" si="114"/>
        <v/>
      </c>
      <c r="O755" s="225" t="str">
        <f t="shared" si="115"/>
        <v/>
      </c>
      <c r="P755" s="230" t="str">
        <f>IFERROR(IF($E755="","",VLOOKUP($E755,'Data Mercado'!$A$7:$F$24,5,0)),"ND")</f>
      </c>
      <c r="Q755" s="226" t="str">
        <f t="shared" si="116"/>
        <v/>
      </c>
      <c r="R755" s="225" t="str">
        <f t="shared" si="117"/>
        <v/>
      </c>
      <c r="S755" s="230" t="str">
        <f>IFERROR(IF($E755="","",VLOOKUP($E755,'Data Mercado'!$A$7:$F$24,6,0)),"ND")</f>
      </c>
      <c r="T755" s="226" t="str">
        <f t="shared" si="118"/>
        <v/>
      </c>
      <c r="U755" s="225" t="str">
        <f t="shared" si="119"/>
        <v/>
      </c>
    </row>
    <row r="756" spans="1:21" s="227" customFormat="1" ht="19" customHeight="1">
      <c r="A756" s="231"/>
      <c r="B756" s="232"/>
      <c r="C756" s="183"/>
      <c r="D756" s="183"/>
      <c r="E756" s="183"/>
      <c r="F756" s="229"/>
      <c r="G756" s="230" t="str">
        <f>IFERROR(IF($E756="","",VLOOKUP($E756,'Data Mercado'!$A$7:$F$24,2,0)),"ND")</f>
      </c>
      <c r="H756" s="226" t="str">
        <f t="shared" si="110"/>
        <v/>
      </c>
      <c r="I756" s="225" t="str">
        <f t="shared" si="111"/>
        <v/>
      </c>
      <c r="J756" s="230" t="str">
        <f>IFERROR(IF($E756="","",VLOOKUP($E756,'Data Mercado'!$A$7:$F$24,3,0)),"ND")</f>
      </c>
      <c r="K756" s="226" t="str">
        <f t="shared" si="112"/>
        <v/>
      </c>
      <c r="L756" s="225" t="str">
        <f t="shared" si="113"/>
        <v/>
      </c>
      <c r="M756" s="230" t="str">
        <f>IFERROR(IF($E756="","",VLOOKUP($E756,'Data Mercado'!$A$7:$F$24,4,0)),"ND")</f>
      </c>
      <c r="N756" s="226" t="str">
        <f t="shared" si="114"/>
        <v/>
      </c>
      <c r="O756" s="225" t="str">
        <f t="shared" si="115"/>
        <v/>
      </c>
      <c r="P756" s="230" t="str">
        <f>IFERROR(IF($E756="","",VLOOKUP($E756,'Data Mercado'!$A$7:$F$24,5,0)),"ND")</f>
      </c>
      <c r="Q756" s="226" t="str">
        <f t="shared" si="116"/>
        <v/>
      </c>
      <c r="R756" s="225" t="str">
        <f t="shared" si="117"/>
        <v/>
      </c>
      <c r="S756" s="230" t="str">
        <f>IFERROR(IF($E756="","",VLOOKUP($E756,'Data Mercado'!$A$7:$F$24,6,0)),"ND")</f>
      </c>
      <c r="T756" s="226" t="str">
        <f t="shared" si="118"/>
        <v/>
      </c>
      <c r="U756" s="225" t="str">
        <f t="shared" si="119"/>
        <v/>
      </c>
    </row>
    <row r="757" spans="1:21" s="227" customFormat="1" ht="19" customHeight="1">
      <c r="A757" s="231"/>
      <c r="B757" s="232"/>
      <c r="C757" s="183"/>
      <c r="D757" s="183"/>
      <c r="E757" s="183"/>
      <c r="F757" s="229"/>
      <c r="G757" s="230" t="str">
        <f>IFERROR(IF($E757="","",VLOOKUP($E757,'Data Mercado'!$A$7:$F$24,2,0)),"ND")</f>
      </c>
      <c r="H757" s="226" t="str">
        <f t="shared" si="110"/>
        <v/>
      </c>
      <c r="I757" s="225" t="str">
        <f t="shared" si="111"/>
        <v/>
      </c>
      <c r="J757" s="230" t="str">
        <f>IFERROR(IF($E757="","",VLOOKUP($E757,'Data Mercado'!$A$7:$F$24,3,0)),"ND")</f>
      </c>
      <c r="K757" s="226" t="str">
        <f t="shared" si="112"/>
        <v/>
      </c>
      <c r="L757" s="225" t="str">
        <f t="shared" si="113"/>
        <v/>
      </c>
      <c r="M757" s="230" t="str">
        <f>IFERROR(IF($E757="","",VLOOKUP($E757,'Data Mercado'!$A$7:$F$24,4,0)),"ND")</f>
      </c>
      <c r="N757" s="226" t="str">
        <f t="shared" si="114"/>
        <v/>
      </c>
      <c r="O757" s="225" t="str">
        <f t="shared" si="115"/>
        <v/>
      </c>
      <c r="P757" s="230" t="str">
        <f>IFERROR(IF($E757="","",VLOOKUP($E757,'Data Mercado'!$A$7:$F$24,5,0)),"ND")</f>
      </c>
      <c r="Q757" s="226" t="str">
        <f t="shared" si="116"/>
        <v/>
      </c>
      <c r="R757" s="225" t="str">
        <f t="shared" si="117"/>
        <v/>
      </c>
      <c r="S757" s="230" t="str">
        <f>IFERROR(IF($E757="","",VLOOKUP($E757,'Data Mercado'!$A$7:$F$24,6,0)),"ND")</f>
      </c>
      <c r="T757" s="226" t="str">
        <f t="shared" si="118"/>
        <v/>
      </c>
      <c r="U757" s="225" t="str">
        <f t="shared" si="119"/>
        <v/>
      </c>
    </row>
    <row r="758" spans="1:21" s="227" customFormat="1" ht="19" customHeight="1">
      <c r="A758" s="231"/>
      <c r="B758" s="232"/>
      <c r="C758" s="183"/>
      <c r="D758" s="183"/>
      <c r="E758" s="183"/>
      <c r="F758" s="229"/>
      <c r="G758" s="230" t="str">
        <f>IFERROR(IF($E758="","",VLOOKUP($E758,'Data Mercado'!$A$7:$F$24,2,0)),"ND")</f>
      </c>
      <c r="H758" s="226" t="str">
        <f t="shared" si="110"/>
        <v/>
      </c>
      <c r="I758" s="225" t="str">
        <f t="shared" si="111"/>
        <v/>
      </c>
      <c r="J758" s="230" t="str">
        <f>IFERROR(IF($E758="","",VLOOKUP($E758,'Data Mercado'!$A$7:$F$24,3,0)),"ND")</f>
      </c>
      <c r="K758" s="226" t="str">
        <f t="shared" si="112"/>
        <v/>
      </c>
      <c r="L758" s="225" t="str">
        <f t="shared" si="113"/>
        <v/>
      </c>
      <c r="M758" s="230" t="str">
        <f>IFERROR(IF($E758="","",VLOOKUP($E758,'Data Mercado'!$A$7:$F$24,4,0)),"ND")</f>
      </c>
      <c r="N758" s="226" t="str">
        <f t="shared" si="114"/>
        <v/>
      </c>
      <c r="O758" s="225" t="str">
        <f t="shared" si="115"/>
        <v/>
      </c>
      <c r="P758" s="230" t="str">
        <f>IFERROR(IF($E758="","",VLOOKUP($E758,'Data Mercado'!$A$7:$F$24,5,0)),"ND")</f>
      </c>
      <c r="Q758" s="226" t="str">
        <f t="shared" si="116"/>
        <v/>
      </c>
      <c r="R758" s="225" t="str">
        <f t="shared" si="117"/>
        <v/>
      </c>
      <c r="S758" s="230" t="str">
        <f>IFERROR(IF($E758="","",VLOOKUP($E758,'Data Mercado'!$A$7:$F$24,6,0)),"ND")</f>
      </c>
      <c r="T758" s="226" t="str">
        <f t="shared" si="118"/>
        <v/>
      </c>
      <c r="U758" s="225" t="str">
        <f t="shared" si="119"/>
        <v/>
      </c>
    </row>
    <row r="759" spans="1:21" s="227" customFormat="1" ht="19" customHeight="1">
      <c r="A759" s="231"/>
      <c r="B759" s="232"/>
      <c r="C759" s="183"/>
      <c r="D759" s="183"/>
      <c r="E759" s="183"/>
      <c r="F759" s="229"/>
      <c r="G759" s="230" t="str">
        <f>IFERROR(IF($E759="","",VLOOKUP($E759,'Data Mercado'!$A$7:$F$24,2,0)),"ND")</f>
      </c>
      <c r="H759" s="226" t="str">
        <f t="shared" si="110"/>
        <v/>
      </c>
      <c r="I759" s="225" t="str">
        <f t="shared" si="111"/>
        <v/>
      </c>
      <c r="J759" s="230" t="str">
        <f>IFERROR(IF($E759="","",VLOOKUP($E759,'Data Mercado'!$A$7:$F$24,3,0)),"ND")</f>
      </c>
      <c r="K759" s="226" t="str">
        <f t="shared" si="112"/>
        <v/>
      </c>
      <c r="L759" s="225" t="str">
        <f t="shared" si="113"/>
        <v/>
      </c>
      <c r="M759" s="230" t="str">
        <f>IFERROR(IF($E759="","",VLOOKUP($E759,'Data Mercado'!$A$7:$F$24,4,0)),"ND")</f>
      </c>
      <c r="N759" s="226" t="str">
        <f t="shared" si="114"/>
        <v/>
      </c>
      <c r="O759" s="225" t="str">
        <f t="shared" si="115"/>
        <v/>
      </c>
      <c r="P759" s="230" t="str">
        <f>IFERROR(IF($E759="","",VLOOKUP($E759,'Data Mercado'!$A$7:$F$24,5,0)),"ND")</f>
      </c>
      <c r="Q759" s="226" t="str">
        <f t="shared" si="116"/>
        <v/>
      </c>
      <c r="R759" s="225" t="str">
        <f t="shared" si="117"/>
        <v/>
      </c>
      <c r="S759" s="230" t="str">
        <f>IFERROR(IF($E759="","",VLOOKUP($E759,'Data Mercado'!$A$7:$F$24,6,0)),"ND")</f>
      </c>
      <c r="T759" s="226" t="str">
        <f t="shared" si="118"/>
        <v/>
      </c>
      <c r="U759" s="225" t="str">
        <f t="shared" si="119"/>
        <v/>
      </c>
    </row>
    <row r="760" spans="1:21" s="227" customFormat="1" ht="19" customHeight="1">
      <c r="A760" s="231"/>
      <c r="B760" s="232"/>
      <c r="C760" s="183"/>
      <c r="D760" s="183"/>
      <c r="E760" s="183"/>
      <c r="F760" s="229"/>
      <c r="G760" s="230" t="str">
        <f>IFERROR(IF($E760="","",VLOOKUP($E760,'Data Mercado'!$A$7:$F$24,2,0)),"ND")</f>
      </c>
      <c r="H760" s="226" t="str">
        <f t="shared" si="110"/>
        <v/>
      </c>
      <c r="I760" s="225" t="str">
        <f t="shared" si="111"/>
        <v/>
      </c>
      <c r="J760" s="230" t="str">
        <f>IFERROR(IF($E760="","",VLOOKUP($E760,'Data Mercado'!$A$7:$F$24,3,0)),"ND")</f>
      </c>
      <c r="K760" s="226" t="str">
        <f t="shared" si="112"/>
        <v/>
      </c>
      <c r="L760" s="225" t="str">
        <f t="shared" si="113"/>
        <v/>
      </c>
      <c r="M760" s="230" t="str">
        <f>IFERROR(IF($E760="","",VLOOKUP($E760,'Data Mercado'!$A$7:$F$24,4,0)),"ND")</f>
      </c>
      <c r="N760" s="226" t="str">
        <f t="shared" si="114"/>
        <v/>
      </c>
      <c r="O760" s="225" t="str">
        <f t="shared" si="115"/>
        <v/>
      </c>
      <c r="P760" s="230" t="str">
        <f>IFERROR(IF($E760="","",VLOOKUP($E760,'Data Mercado'!$A$7:$F$24,5,0)),"ND")</f>
      </c>
      <c r="Q760" s="226" t="str">
        <f t="shared" si="116"/>
        <v/>
      </c>
      <c r="R760" s="225" t="str">
        <f t="shared" si="117"/>
        <v/>
      </c>
      <c r="S760" s="230" t="str">
        <f>IFERROR(IF($E760="","",VLOOKUP($E760,'Data Mercado'!$A$7:$F$24,6,0)),"ND")</f>
      </c>
      <c r="T760" s="226" t="str">
        <f t="shared" si="118"/>
        <v/>
      </c>
      <c r="U760" s="225" t="str">
        <f t="shared" si="119"/>
        <v/>
      </c>
    </row>
    <row r="761" spans="1:21" s="227" customFormat="1" ht="19" customHeight="1">
      <c r="A761" s="231"/>
      <c r="B761" s="232"/>
      <c r="C761" s="183"/>
      <c r="D761" s="183"/>
      <c r="E761" s="183"/>
      <c r="F761" s="229"/>
      <c r="G761" s="230" t="str">
        <f>IFERROR(IF($E761="","",VLOOKUP($E761,'Data Mercado'!$A$7:$F$24,2,0)),"ND")</f>
      </c>
      <c r="H761" s="226" t="str">
        <f t="shared" si="110"/>
        <v/>
      </c>
      <c r="I761" s="225" t="str">
        <f t="shared" si="111"/>
        <v/>
      </c>
      <c r="J761" s="230" t="str">
        <f>IFERROR(IF($E761="","",VLOOKUP($E761,'Data Mercado'!$A$7:$F$24,3,0)),"ND")</f>
      </c>
      <c r="K761" s="226" t="str">
        <f t="shared" si="112"/>
        <v/>
      </c>
      <c r="L761" s="225" t="str">
        <f t="shared" si="113"/>
        <v/>
      </c>
      <c r="M761" s="230" t="str">
        <f>IFERROR(IF($E761="","",VLOOKUP($E761,'Data Mercado'!$A$7:$F$24,4,0)),"ND")</f>
      </c>
      <c r="N761" s="226" t="str">
        <f t="shared" si="114"/>
        <v/>
      </c>
      <c r="O761" s="225" t="str">
        <f t="shared" si="115"/>
        <v/>
      </c>
      <c r="P761" s="230" t="str">
        <f>IFERROR(IF($E761="","",VLOOKUP($E761,'Data Mercado'!$A$7:$F$24,5,0)),"ND")</f>
      </c>
      <c r="Q761" s="226" t="str">
        <f t="shared" si="116"/>
        <v/>
      </c>
      <c r="R761" s="225" t="str">
        <f t="shared" si="117"/>
        <v/>
      </c>
      <c r="S761" s="230" t="str">
        <f>IFERROR(IF($E761="","",VLOOKUP($E761,'Data Mercado'!$A$7:$F$24,6,0)),"ND")</f>
      </c>
      <c r="T761" s="226" t="str">
        <f t="shared" si="118"/>
        <v/>
      </c>
      <c r="U761" s="225" t="str">
        <f t="shared" si="119"/>
        <v/>
      </c>
    </row>
    <row r="762" spans="1:21" s="227" customFormat="1" ht="19" customHeight="1">
      <c r="A762" s="231"/>
      <c r="B762" s="232"/>
      <c r="C762" s="183"/>
      <c r="D762" s="183"/>
      <c r="E762" s="183"/>
      <c r="F762" s="229"/>
      <c r="G762" s="230" t="str">
        <f>IFERROR(IF($E762="","",VLOOKUP($E762,'Data Mercado'!$A$7:$F$24,2,0)),"ND")</f>
      </c>
      <c r="H762" s="226" t="str">
        <f t="shared" si="110"/>
        <v/>
      </c>
      <c r="I762" s="225" t="str">
        <f t="shared" si="111"/>
        <v/>
      </c>
      <c r="J762" s="230" t="str">
        <f>IFERROR(IF($E762="","",VLOOKUP($E762,'Data Mercado'!$A$7:$F$24,3,0)),"ND")</f>
      </c>
      <c r="K762" s="226" t="str">
        <f t="shared" si="112"/>
        <v/>
      </c>
      <c r="L762" s="225" t="str">
        <f t="shared" si="113"/>
        <v/>
      </c>
      <c r="M762" s="230" t="str">
        <f>IFERROR(IF($E762="","",VLOOKUP($E762,'Data Mercado'!$A$7:$F$24,4,0)),"ND")</f>
      </c>
      <c r="N762" s="226" t="str">
        <f t="shared" si="114"/>
        <v/>
      </c>
      <c r="O762" s="225" t="str">
        <f t="shared" si="115"/>
        <v/>
      </c>
      <c r="P762" s="230" t="str">
        <f>IFERROR(IF($E762="","",VLOOKUP($E762,'Data Mercado'!$A$7:$F$24,5,0)),"ND")</f>
      </c>
      <c r="Q762" s="226" t="str">
        <f t="shared" si="116"/>
        <v/>
      </c>
      <c r="R762" s="225" t="str">
        <f t="shared" si="117"/>
        <v/>
      </c>
      <c r="S762" s="230" t="str">
        <f>IFERROR(IF($E762="","",VLOOKUP($E762,'Data Mercado'!$A$7:$F$24,6,0)),"ND")</f>
      </c>
      <c r="T762" s="226" t="str">
        <f t="shared" si="118"/>
        <v/>
      </c>
      <c r="U762" s="225" t="str">
        <f t="shared" si="119"/>
        <v/>
      </c>
    </row>
    <row r="763" spans="1:21" s="227" customFormat="1" ht="19" customHeight="1">
      <c r="A763" s="231"/>
      <c r="B763" s="232"/>
      <c r="C763" s="183"/>
      <c r="D763" s="183"/>
      <c r="E763" s="183"/>
      <c r="F763" s="229"/>
      <c r="G763" s="230" t="str">
        <f>IFERROR(IF($E763="","",VLOOKUP($E763,'Data Mercado'!$A$7:$F$24,2,0)),"ND")</f>
      </c>
      <c r="H763" s="226" t="str">
        <f t="shared" si="110"/>
        <v/>
      </c>
      <c r="I763" s="225" t="str">
        <f t="shared" si="111"/>
        <v/>
      </c>
      <c r="J763" s="230" t="str">
        <f>IFERROR(IF($E763="","",VLOOKUP($E763,'Data Mercado'!$A$7:$F$24,3,0)),"ND")</f>
      </c>
      <c r="K763" s="226" t="str">
        <f t="shared" si="112"/>
        <v/>
      </c>
      <c r="L763" s="225" t="str">
        <f t="shared" si="113"/>
        <v/>
      </c>
      <c r="M763" s="230" t="str">
        <f>IFERROR(IF($E763="","",VLOOKUP($E763,'Data Mercado'!$A$7:$F$24,4,0)),"ND")</f>
      </c>
      <c r="N763" s="226" t="str">
        <f t="shared" si="114"/>
        <v/>
      </c>
      <c r="O763" s="225" t="str">
        <f t="shared" si="115"/>
        <v/>
      </c>
      <c r="P763" s="230" t="str">
        <f>IFERROR(IF($E763="","",VLOOKUP($E763,'Data Mercado'!$A$7:$F$24,5,0)),"ND")</f>
      </c>
      <c r="Q763" s="226" t="str">
        <f t="shared" si="116"/>
        <v/>
      </c>
      <c r="R763" s="225" t="str">
        <f t="shared" si="117"/>
        <v/>
      </c>
      <c r="S763" s="230" t="str">
        <f>IFERROR(IF($E763="","",VLOOKUP($E763,'Data Mercado'!$A$7:$F$24,6,0)),"ND")</f>
      </c>
      <c r="T763" s="226" t="str">
        <f t="shared" si="118"/>
        <v/>
      </c>
      <c r="U763" s="225" t="str">
        <f t="shared" si="119"/>
        <v/>
      </c>
    </row>
    <row r="764" spans="1:21" s="227" customFormat="1" ht="19" customHeight="1">
      <c r="A764" s="231"/>
      <c r="B764" s="232"/>
      <c r="C764" s="183"/>
      <c r="D764" s="183"/>
      <c r="E764" s="183"/>
      <c r="F764" s="229"/>
      <c r="G764" s="230" t="str">
        <f>IFERROR(IF($E764="","",VLOOKUP($E764,'Data Mercado'!$A$7:$F$24,2,0)),"ND")</f>
      </c>
      <c r="H764" s="226" t="str">
        <f t="shared" si="110"/>
        <v/>
      </c>
      <c r="I764" s="225" t="str">
        <f t="shared" si="111"/>
        <v/>
      </c>
      <c r="J764" s="230" t="str">
        <f>IFERROR(IF($E764="","",VLOOKUP($E764,'Data Mercado'!$A$7:$F$24,3,0)),"ND")</f>
      </c>
      <c r="K764" s="226" t="str">
        <f t="shared" si="112"/>
        <v/>
      </c>
      <c r="L764" s="225" t="str">
        <f t="shared" si="113"/>
        <v/>
      </c>
      <c r="M764" s="230" t="str">
        <f>IFERROR(IF($E764="","",VLOOKUP($E764,'Data Mercado'!$A$7:$F$24,4,0)),"ND")</f>
      </c>
      <c r="N764" s="226" t="str">
        <f t="shared" si="114"/>
        <v/>
      </c>
      <c r="O764" s="225" t="str">
        <f t="shared" si="115"/>
        <v/>
      </c>
      <c r="P764" s="230" t="str">
        <f>IFERROR(IF($E764="","",VLOOKUP($E764,'Data Mercado'!$A$7:$F$24,5,0)),"ND")</f>
      </c>
      <c r="Q764" s="226" t="str">
        <f t="shared" si="116"/>
        <v/>
      </c>
      <c r="R764" s="225" t="str">
        <f t="shared" si="117"/>
        <v/>
      </c>
      <c r="S764" s="230" t="str">
        <f>IFERROR(IF($E764="","",VLOOKUP($E764,'Data Mercado'!$A$7:$F$24,6,0)),"ND")</f>
      </c>
      <c r="T764" s="226" t="str">
        <f t="shared" si="118"/>
        <v/>
      </c>
      <c r="U764" s="225" t="str">
        <f t="shared" si="119"/>
        <v/>
      </c>
    </row>
    <row r="765" spans="1:21" s="227" customFormat="1" ht="19" customHeight="1">
      <c r="A765" s="231"/>
      <c r="B765" s="232"/>
      <c r="C765" s="183"/>
      <c r="D765" s="183"/>
      <c r="E765" s="183"/>
      <c r="F765" s="229"/>
      <c r="G765" s="230" t="str">
        <f>IFERROR(IF($E765="","",VLOOKUP($E765,'Data Mercado'!$A$7:$F$24,2,0)),"ND")</f>
      </c>
      <c r="H765" s="226" t="str">
        <f t="shared" si="110"/>
        <v/>
      </c>
      <c r="I765" s="225" t="str">
        <f t="shared" si="111"/>
        <v/>
      </c>
      <c r="J765" s="230" t="str">
        <f>IFERROR(IF($E765="","",VLOOKUP($E765,'Data Mercado'!$A$7:$F$24,3,0)),"ND")</f>
      </c>
      <c r="K765" s="226" t="str">
        <f t="shared" si="112"/>
        <v/>
      </c>
      <c r="L765" s="225" t="str">
        <f t="shared" si="113"/>
        <v/>
      </c>
      <c r="M765" s="230" t="str">
        <f>IFERROR(IF($E765="","",VLOOKUP($E765,'Data Mercado'!$A$7:$F$24,4,0)),"ND")</f>
      </c>
      <c r="N765" s="226" t="str">
        <f t="shared" si="114"/>
        <v/>
      </c>
      <c r="O765" s="225" t="str">
        <f t="shared" si="115"/>
        <v/>
      </c>
      <c r="P765" s="230" t="str">
        <f>IFERROR(IF($E765="","",VLOOKUP($E765,'Data Mercado'!$A$7:$F$24,5,0)),"ND")</f>
      </c>
      <c r="Q765" s="226" t="str">
        <f t="shared" si="116"/>
        <v/>
      </c>
      <c r="R765" s="225" t="str">
        <f t="shared" si="117"/>
        <v/>
      </c>
      <c r="S765" s="230" t="str">
        <f>IFERROR(IF($E765="","",VLOOKUP($E765,'Data Mercado'!$A$7:$F$24,6,0)),"ND")</f>
      </c>
      <c r="T765" s="226" t="str">
        <f t="shared" si="118"/>
        <v/>
      </c>
      <c r="U765" s="225" t="str">
        <f t="shared" si="119"/>
        <v/>
      </c>
    </row>
    <row r="766" spans="1:21" s="227" customFormat="1" ht="19" customHeight="1">
      <c r="A766" s="231"/>
      <c r="B766" s="232"/>
      <c r="C766" s="183"/>
      <c r="D766" s="183"/>
      <c r="E766" s="183"/>
      <c r="F766" s="229"/>
      <c r="G766" s="230" t="str">
        <f>IFERROR(IF($E766="","",VLOOKUP($E766,'Data Mercado'!$A$7:$F$24,2,0)),"ND")</f>
      </c>
      <c r="H766" s="226" t="str">
        <f t="shared" si="110"/>
        <v/>
      </c>
      <c r="I766" s="225" t="str">
        <f t="shared" si="111"/>
        <v/>
      </c>
      <c r="J766" s="230" t="str">
        <f>IFERROR(IF($E766="","",VLOOKUP($E766,'Data Mercado'!$A$7:$F$24,3,0)),"ND")</f>
      </c>
      <c r="K766" s="226" t="str">
        <f t="shared" si="112"/>
        <v/>
      </c>
      <c r="L766" s="225" t="str">
        <f t="shared" si="113"/>
        <v/>
      </c>
      <c r="M766" s="230" t="str">
        <f>IFERROR(IF($E766="","",VLOOKUP($E766,'Data Mercado'!$A$7:$F$24,4,0)),"ND")</f>
      </c>
      <c r="N766" s="226" t="str">
        <f t="shared" si="114"/>
        <v/>
      </c>
      <c r="O766" s="225" t="str">
        <f t="shared" si="115"/>
        <v/>
      </c>
      <c r="P766" s="230" t="str">
        <f>IFERROR(IF($E766="","",VLOOKUP($E766,'Data Mercado'!$A$7:$F$24,5,0)),"ND")</f>
      </c>
      <c r="Q766" s="226" t="str">
        <f t="shared" si="116"/>
        <v/>
      </c>
      <c r="R766" s="225" t="str">
        <f t="shared" si="117"/>
        <v/>
      </c>
      <c r="S766" s="230" t="str">
        <f>IFERROR(IF($E766="","",VLOOKUP($E766,'Data Mercado'!$A$7:$F$24,6,0)),"ND")</f>
      </c>
      <c r="T766" s="226" t="str">
        <f t="shared" si="118"/>
        <v/>
      </c>
      <c r="U766" s="225" t="str">
        <f t="shared" si="119"/>
        <v/>
      </c>
    </row>
    <row r="767" spans="1:21" s="227" customFormat="1" ht="19" customHeight="1">
      <c r="A767" s="231"/>
      <c r="B767" s="232"/>
      <c r="C767" s="183"/>
      <c r="D767" s="183"/>
      <c r="E767" s="183"/>
      <c r="F767" s="229"/>
      <c r="G767" s="230" t="str">
        <f>IFERROR(IF($E767="","",VLOOKUP($E767,'Data Mercado'!$A$7:$F$24,2,0)),"ND")</f>
      </c>
      <c r="H767" s="226" t="str">
        <f t="shared" si="110"/>
        <v/>
      </c>
      <c r="I767" s="225" t="str">
        <f t="shared" si="111"/>
        <v/>
      </c>
      <c r="J767" s="230" t="str">
        <f>IFERROR(IF($E767="","",VLOOKUP($E767,'Data Mercado'!$A$7:$F$24,3,0)),"ND")</f>
      </c>
      <c r="K767" s="226" t="str">
        <f t="shared" si="112"/>
        <v/>
      </c>
      <c r="L767" s="225" t="str">
        <f t="shared" si="113"/>
        <v/>
      </c>
      <c r="M767" s="230" t="str">
        <f>IFERROR(IF($E767="","",VLOOKUP($E767,'Data Mercado'!$A$7:$F$24,4,0)),"ND")</f>
      </c>
      <c r="N767" s="226" t="str">
        <f t="shared" si="114"/>
        <v/>
      </c>
      <c r="O767" s="225" t="str">
        <f t="shared" si="115"/>
        <v/>
      </c>
      <c r="P767" s="230" t="str">
        <f>IFERROR(IF($E767="","",VLOOKUP($E767,'Data Mercado'!$A$7:$F$24,5,0)),"ND")</f>
      </c>
      <c r="Q767" s="226" t="str">
        <f t="shared" si="116"/>
        <v/>
      </c>
      <c r="R767" s="225" t="str">
        <f t="shared" si="117"/>
        <v/>
      </c>
      <c r="S767" s="230" t="str">
        <f>IFERROR(IF($E767="","",VLOOKUP($E767,'Data Mercado'!$A$7:$F$24,6,0)),"ND")</f>
      </c>
      <c r="T767" s="226" t="str">
        <f t="shared" si="118"/>
        <v/>
      </c>
      <c r="U767" s="225" t="str">
        <f t="shared" si="119"/>
        <v/>
      </c>
    </row>
    <row r="768" spans="1:21" s="227" customFormat="1" ht="19" customHeight="1">
      <c r="A768" s="231"/>
      <c r="B768" s="232"/>
      <c r="C768" s="183"/>
      <c r="D768" s="183"/>
      <c r="E768" s="183"/>
      <c r="F768" s="229"/>
      <c r="G768" s="230" t="str">
        <f>IFERROR(IF($E768="","",VLOOKUP($E768,'Data Mercado'!$A$7:$F$24,2,0)),"ND")</f>
      </c>
      <c r="H768" s="226" t="str">
        <f t="shared" si="110"/>
        <v/>
      </c>
      <c r="I768" s="225" t="str">
        <f t="shared" si="111"/>
        <v/>
      </c>
      <c r="J768" s="230" t="str">
        <f>IFERROR(IF($E768="","",VLOOKUP($E768,'Data Mercado'!$A$7:$F$24,3,0)),"ND")</f>
      </c>
      <c r="K768" s="226" t="str">
        <f t="shared" si="112"/>
        <v/>
      </c>
      <c r="L768" s="225" t="str">
        <f t="shared" si="113"/>
        <v/>
      </c>
      <c r="M768" s="230" t="str">
        <f>IFERROR(IF($E768="","",VLOOKUP($E768,'Data Mercado'!$A$7:$F$24,4,0)),"ND")</f>
      </c>
      <c r="N768" s="226" t="str">
        <f t="shared" si="114"/>
        <v/>
      </c>
      <c r="O768" s="225" t="str">
        <f t="shared" si="115"/>
        <v/>
      </c>
      <c r="P768" s="230" t="str">
        <f>IFERROR(IF($E768="","",VLOOKUP($E768,'Data Mercado'!$A$7:$F$24,5,0)),"ND")</f>
      </c>
      <c r="Q768" s="226" t="str">
        <f t="shared" si="116"/>
        <v/>
      </c>
      <c r="R768" s="225" t="str">
        <f t="shared" si="117"/>
        <v/>
      </c>
      <c r="S768" s="230" t="str">
        <f>IFERROR(IF($E768="","",VLOOKUP($E768,'Data Mercado'!$A$7:$F$24,6,0)),"ND")</f>
      </c>
      <c r="T768" s="226" t="str">
        <f t="shared" si="118"/>
        <v/>
      </c>
      <c r="U768" s="225" t="str">
        <f t="shared" si="119"/>
        <v/>
      </c>
    </row>
    <row r="769" spans="1:21" s="227" customFormat="1" ht="19" customHeight="1">
      <c r="A769" s="231"/>
      <c r="B769" s="232"/>
      <c r="C769" s="183"/>
      <c r="D769" s="183"/>
      <c r="E769" s="183"/>
      <c r="F769" s="229"/>
      <c r="G769" s="230" t="str">
        <f>IFERROR(IF($E769="","",VLOOKUP($E769,'Data Mercado'!$A$7:$F$24,2,0)),"ND")</f>
      </c>
      <c r="H769" s="226" t="str">
        <f t="shared" si="110"/>
        <v/>
      </c>
      <c r="I769" s="225" t="str">
        <f t="shared" si="111"/>
        <v/>
      </c>
      <c r="J769" s="230" t="str">
        <f>IFERROR(IF($E769="","",VLOOKUP($E769,'Data Mercado'!$A$7:$F$24,3,0)),"ND")</f>
      </c>
      <c r="K769" s="226" t="str">
        <f t="shared" si="112"/>
        <v/>
      </c>
      <c r="L769" s="225" t="str">
        <f t="shared" si="113"/>
        <v/>
      </c>
      <c r="M769" s="230" t="str">
        <f>IFERROR(IF($E769="","",VLOOKUP($E769,'Data Mercado'!$A$7:$F$24,4,0)),"ND")</f>
      </c>
      <c r="N769" s="226" t="str">
        <f t="shared" si="114"/>
        <v/>
      </c>
      <c r="O769" s="225" t="str">
        <f t="shared" si="115"/>
        <v/>
      </c>
      <c r="P769" s="230" t="str">
        <f>IFERROR(IF($E769="","",VLOOKUP($E769,'Data Mercado'!$A$7:$F$24,5,0)),"ND")</f>
      </c>
      <c r="Q769" s="226" t="str">
        <f t="shared" si="116"/>
        <v/>
      </c>
      <c r="R769" s="225" t="str">
        <f t="shared" si="117"/>
        <v/>
      </c>
      <c r="S769" s="230" t="str">
        <f>IFERROR(IF($E769="","",VLOOKUP($E769,'Data Mercado'!$A$7:$F$24,6,0)),"ND")</f>
      </c>
      <c r="T769" s="226" t="str">
        <f t="shared" si="118"/>
        <v/>
      </c>
      <c r="U769" s="225" t="str">
        <f t="shared" si="119"/>
        <v/>
      </c>
    </row>
    <row r="770" spans="1:21" s="227" customFormat="1" ht="19" customHeight="1">
      <c r="A770" s="231"/>
      <c r="B770" s="232"/>
      <c r="C770" s="183"/>
      <c r="D770" s="183"/>
      <c r="E770" s="183"/>
      <c r="F770" s="229"/>
      <c r="G770" s="230" t="str">
        <f>IFERROR(IF($E770="","",VLOOKUP($E770,'Data Mercado'!$A$7:$F$24,2,0)),"ND")</f>
      </c>
      <c r="H770" s="226" t="str">
        <f t="shared" si="110"/>
        <v/>
      </c>
      <c r="I770" s="225" t="str">
        <f t="shared" si="111"/>
        <v/>
      </c>
      <c r="J770" s="230" t="str">
        <f>IFERROR(IF($E770="","",VLOOKUP($E770,'Data Mercado'!$A$7:$F$24,3,0)),"ND")</f>
      </c>
      <c r="K770" s="226" t="str">
        <f t="shared" si="112"/>
        <v/>
      </c>
      <c r="L770" s="225" t="str">
        <f t="shared" si="113"/>
        <v/>
      </c>
      <c r="M770" s="230" t="str">
        <f>IFERROR(IF($E770="","",VLOOKUP($E770,'Data Mercado'!$A$7:$F$24,4,0)),"ND")</f>
      </c>
      <c r="N770" s="226" t="str">
        <f t="shared" si="114"/>
        <v/>
      </c>
      <c r="O770" s="225" t="str">
        <f t="shared" si="115"/>
        <v/>
      </c>
      <c r="P770" s="230" t="str">
        <f>IFERROR(IF($E770="","",VLOOKUP($E770,'Data Mercado'!$A$7:$F$24,5,0)),"ND")</f>
      </c>
      <c r="Q770" s="226" t="str">
        <f t="shared" si="116"/>
        <v/>
      </c>
      <c r="R770" s="225" t="str">
        <f t="shared" si="117"/>
        <v/>
      </c>
      <c r="S770" s="230" t="str">
        <f>IFERROR(IF($E770="","",VLOOKUP($E770,'Data Mercado'!$A$7:$F$24,6,0)),"ND")</f>
      </c>
      <c r="T770" s="226" t="str">
        <f t="shared" si="118"/>
        <v/>
      </c>
      <c r="U770" s="225" t="str">
        <f t="shared" si="119"/>
        <v/>
      </c>
    </row>
    <row r="771" spans="1:21" s="227" customFormat="1" ht="19" customHeight="1">
      <c r="A771" s="231"/>
      <c r="B771" s="232"/>
      <c r="C771" s="183"/>
      <c r="D771" s="183"/>
      <c r="E771" s="183"/>
      <c r="F771" s="229"/>
      <c r="G771" s="230" t="str">
        <f>IFERROR(IF($E771="","",VLOOKUP($E771,'Data Mercado'!$A$7:$F$24,2,0)),"ND")</f>
      </c>
      <c r="H771" s="226" t="str">
        <f t="shared" si="110"/>
        <v/>
      </c>
      <c r="I771" s="225" t="str">
        <f t="shared" si="111"/>
        <v/>
      </c>
      <c r="J771" s="230" t="str">
        <f>IFERROR(IF($E771="","",VLOOKUP($E771,'Data Mercado'!$A$7:$F$24,3,0)),"ND")</f>
      </c>
      <c r="K771" s="226" t="str">
        <f t="shared" si="112"/>
        <v/>
      </c>
      <c r="L771" s="225" t="str">
        <f t="shared" si="113"/>
        <v/>
      </c>
      <c r="M771" s="230" t="str">
        <f>IFERROR(IF($E771="","",VLOOKUP($E771,'Data Mercado'!$A$7:$F$24,4,0)),"ND")</f>
      </c>
      <c r="N771" s="226" t="str">
        <f t="shared" si="114"/>
        <v/>
      </c>
      <c r="O771" s="225" t="str">
        <f t="shared" si="115"/>
        <v/>
      </c>
      <c r="P771" s="230" t="str">
        <f>IFERROR(IF($E771="","",VLOOKUP($E771,'Data Mercado'!$A$7:$F$24,5,0)),"ND")</f>
      </c>
      <c r="Q771" s="226" t="str">
        <f t="shared" si="116"/>
        <v/>
      </c>
      <c r="R771" s="225" t="str">
        <f t="shared" si="117"/>
        <v/>
      </c>
      <c r="S771" s="230" t="str">
        <f>IFERROR(IF($E771="","",VLOOKUP($E771,'Data Mercado'!$A$7:$F$24,6,0)),"ND")</f>
      </c>
      <c r="T771" s="226" t="str">
        <f t="shared" si="118"/>
        <v/>
      </c>
      <c r="U771" s="225" t="str">
        <f t="shared" si="119"/>
        <v/>
      </c>
    </row>
    <row r="772" spans="1:21" s="227" customFormat="1" ht="19" customHeight="1">
      <c r="A772" s="231"/>
      <c r="B772" s="232"/>
      <c r="C772" s="183"/>
      <c r="D772" s="183"/>
      <c r="E772" s="183"/>
      <c r="F772" s="229"/>
      <c r="G772" s="230" t="str">
        <f>IFERROR(IF($E772="","",VLOOKUP($E772,'Data Mercado'!$A$7:$F$24,2,0)),"ND")</f>
      </c>
      <c r="H772" s="226" t="str">
        <f t="shared" si="110"/>
        <v/>
      </c>
      <c r="I772" s="225" t="str">
        <f t="shared" si="111"/>
        <v/>
      </c>
      <c r="J772" s="230" t="str">
        <f>IFERROR(IF($E772="","",VLOOKUP($E772,'Data Mercado'!$A$7:$F$24,3,0)),"ND")</f>
      </c>
      <c r="K772" s="226" t="str">
        <f t="shared" si="112"/>
        <v/>
      </c>
      <c r="L772" s="225" t="str">
        <f t="shared" si="113"/>
        <v/>
      </c>
      <c r="M772" s="230" t="str">
        <f>IFERROR(IF($E772="","",VLOOKUP($E772,'Data Mercado'!$A$7:$F$24,4,0)),"ND")</f>
      </c>
      <c r="N772" s="226" t="str">
        <f t="shared" si="114"/>
        <v/>
      </c>
      <c r="O772" s="225" t="str">
        <f t="shared" si="115"/>
        <v/>
      </c>
      <c r="P772" s="230" t="str">
        <f>IFERROR(IF($E772="","",VLOOKUP($E772,'Data Mercado'!$A$7:$F$24,5,0)),"ND")</f>
      </c>
      <c r="Q772" s="226" t="str">
        <f t="shared" si="116"/>
        <v/>
      </c>
      <c r="R772" s="225" t="str">
        <f t="shared" si="117"/>
        <v/>
      </c>
      <c r="S772" s="230" t="str">
        <f>IFERROR(IF($E772="","",VLOOKUP($E772,'Data Mercado'!$A$7:$F$24,6,0)),"ND")</f>
      </c>
      <c r="T772" s="226" t="str">
        <f t="shared" si="118"/>
        <v/>
      </c>
      <c r="U772" s="225" t="str">
        <f t="shared" si="119"/>
        <v/>
      </c>
    </row>
    <row r="773" spans="1:21" s="227" customFormat="1" ht="19" customHeight="1">
      <c r="A773" s="231"/>
      <c r="B773" s="232"/>
      <c r="C773" s="183"/>
      <c r="D773" s="183"/>
      <c r="E773" s="183"/>
      <c r="F773" s="229"/>
      <c r="G773" s="230" t="str">
        <f>IFERROR(IF($E773="","",VLOOKUP($E773,'Data Mercado'!$A$7:$F$24,2,0)),"ND")</f>
      </c>
      <c r="H773" s="226" t="str">
        <f t="shared" si="110"/>
        <v/>
      </c>
      <c r="I773" s="225" t="str">
        <f t="shared" si="111"/>
        <v/>
      </c>
      <c r="J773" s="230" t="str">
        <f>IFERROR(IF($E773="","",VLOOKUP($E773,'Data Mercado'!$A$7:$F$24,3,0)),"ND")</f>
      </c>
      <c r="K773" s="226" t="str">
        <f t="shared" si="112"/>
        <v/>
      </c>
      <c r="L773" s="225" t="str">
        <f t="shared" si="113"/>
        <v/>
      </c>
      <c r="M773" s="230" t="str">
        <f>IFERROR(IF($E773="","",VLOOKUP($E773,'Data Mercado'!$A$7:$F$24,4,0)),"ND")</f>
      </c>
      <c r="N773" s="226" t="str">
        <f t="shared" si="114"/>
        <v/>
      </c>
      <c r="O773" s="225" t="str">
        <f t="shared" si="115"/>
        <v/>
      </c>
      <c r="P773" s="230" t="str">
        <f>IFERROR(IF($E773="","",VLOOKUP($E773,'Data Mercado'!$A$7:$F$24,5,0)),"ND")</f>
      </c>
      <c r="Q773" s="226" t="str">
        <f t="shared" si="116"/>
        <v/>
      </c>
      <c r="R773" s="225" t="str">
        <f t="shared" si="117"/>
        <v/>
      </c>
      <c r="S773" s="230" t="str">
        <f>IFERROR(IF($E773="","",VLOOKUP($E773,'Data Mercado'!$A$7:$F$24,6,0)),"ND")</f>
      </c>
      <c r="T773" s="226" t="str">
        <f t="shared" si="118"/>
        <v/>
      </c>
      <c r="U773" s="225" t="str">
        <f t="shared" si="119"/>
        <v/>
      </c>
    </row>
    <row r="774" spans="1:21" s="227" customFormat="1" ht="19" customHeight="1">
      <c r="A774" s="231"/>
      <c r="B774" s="232"/>
      <c r="C774" s="183"/>
      <c r="D774" s="183"/>
      <c r="E774" s="183"/>
      <c r="F774" s="229"/>
      <c r="G774" s="230" t="str">
        <f>IFERROR(IF($E774="","",VLOOKUP($E774,'Data Mercado'!$A$7:$F$24,2,0)),"ND")</f>
      </c>
      <c r="H774" s="226" t="str">
        <f t="shared" si="110"/>
        <v/>
      </c>
      <c r="I774" s="225" t="str">
        <f t="shared" si="111"/>
        <v/>
      </c>
      <c r="J774" s="230" t="str">
        <f>IFERROR(IF($E774="","",VLOOKUP($E774,'Data Mercado'!$A$7:$F$24,3,0)),"ND")</f>
      </c>
      <c r="K774" s="226" t="str">
        <f t="shared" si="112"/>
        <v/>
      </c>
      <c r="L774" s="225" t="str">
        <f t="shared" si="113"/>
        <v/>
      </c>
      <c r="M774" s="230" t="str">
        <f>IFERROR(IF($E774="","",VLOOKUP($E774,'Data Mercado'!$A$7:$F$24,4,0)),"ND")</f>
      </c>
      <c r="N774" s="226" t="str">
        <f t="shared" si="114"/>
        <v/>
      </c>
      <c r="O774" s="225" t="str">
        <f t="shared" si="115"/>
        <v/>
      </c>
      <c r="P774" s="230" t="str">
        <f>IFERROR(IF($E774="","",VLOOKUP($E774,'Data Mercado'!$A$7:$F$24,5,0)),"ND")</f>
      </c>
      <c r="Q774" s="226" t="str">
        <f t="shared" si="116"/>
        <v/>
      </c>
      <c r="R774" s="225" t="str">
        <f t="shared" si="117"/>
        <v/>
      </c>
      <c r="S774" s="230" t="str">
        <f>IFERROR(IF($E774="","",VLOOKUP($E774,'Data Mercado'!$A$7:$F$24,6,0)),"ND")</f>
      </c>
      <c r="T774" s="226" t="str">
        <f t="shared" si="118"/>
        <v/>
      </c>
      <c r="U774" s="225" t="str">
        <f t="shared" si="119"/>
        <v/>
      </c>
    </row>
    <row r="775" spans="1:21" s="227" customFormat="1" ht="19" customHeight="1">
      <c r="A775" s="231"/>
      <c r="B775" s="232"/>
      <c r="C775" s="183"/>
      <c r="D775" s="183"/>
      <c r="E775" s="183"/>
      <c r="F775" s="229"/>
      <c r="G775" s="230" t="str">
        <f>IFERROR(IF($E775="","",VLOOKUP($E775,'Data Mercado'!$A$7:$F$24,2,0)),"ND")</f>
      </c>
      <c r="H775" s="226" t="str">
        <f t="shared" si="110"/>
        <v/>
      </c>
      <c r="I775" s="225" t="str">
        <f t="shared" si="111"/>
        <v/>
      </c>
      <c r="J775" s="230" t="str">
        <f>IFERROR(IF($E775="","",VLOOKUP($E775,'Data Mercado'!$A$7:$F$24,3,0)),"ND")</f>
      </c>
      <c r="K775" s="226" t="str">
        <f t="shared" si="112"/>
        <v/>
      </c>
      <c r="L775" s="225" t="str">
        <f t="shared" si="113"/>
        <v/>
      </c>
      <c r="M775" s="230" t="str">
        <f>IFERROR(IF($E775="","",VLOOKUP($E775,'Data Mercado'!$A$7:$F$24,4,0)),"ND")</f>
      </c>
      <c r="N775" s="226" t="str">
        <f t="shared" si="114"/>
        <v/>
      </c>
      <c r="O775" s="225" t="str">
        <f t="shared" si="115"/>
        <v/>
      </c>
      <c r="P775" s="230" t="str">
        <f>IFERROR(IF($E775="","",VLOOKUP($E775,'Data Mercado'!$A$7:$F$24,5,0)),"ND")</f>
      </c>
      <c r="Q775" s="226" t="str">
        <f t="shared" si="116"/>
        <v/>
      </c>
      <c r="R775" s="225" t="str">
        <f t="shared" si="117"/>
        <v/>
      </c>
      <c r="S775" s="230" t="str">
        <f>IFERROR(IF($E775="","",VLOOKUP($E775,'Data Mercado'!$A$7:$F$24,6,0)),"ND")</f>
      </c>
      <c r="T775" s="226" t="str">
        <f t="shared" si="118"/>
        <v/>
      </c>
      <c r="U775" s="225" t="str">
        <f t="shared" si="119"/>
        <v/>
      </c>
    </row>
    <row r="776" spans="1:21" s="227" customFormat="1" ht="19" customHeight="1">
      <c r="A776" s="231"/>
      <c r="B776" s="232"/>
      <c r="C776" s="183"/>
      <c r="D776" s="183"/>
      <c r="E776" s="183"/>
      <c r="F776" s="229"/>
      <c r="G776" s="230" t="str">
        <f>IFERROR(IF($E776="","",VLOOKUP($E776,'Data Mercado'!$A$7:$F$24,2,0)),"ND")</f>
      </c>
      <c r="H776" s="226" t="str">
        <f t="shared" si="110"/>
        <v/>
      </c>
      <c r="I776" s="225" t="str">
        <f t="shared" si="111"/>
        <v/>
      </c>
      <c r="J776" s="230" t="str">
        <f>IFERROR(IF($E776="","",VLOOKUP($E776,'Data Mercado'!$A$7:$F$24,3,0)),"ND")</f>
      </c>
      <c r="K776" s="226" t="str">
        <f t="shared" si="112"/>
        <v/>
      </c>
      <c r="L776" s="225" t="str">
        <f t="shared" si="113"/>
        <v/>
      </c>
      <c r="M776" s="230" t="str">
        <f>IFERROR(IF($E776="","",VLOOKUP($E776,'Data Mercado'!$A$7:$F$24,4,0)),"ND")</f>
      </c>
      <c r="N776" s="226" t="str">
        <f t="shared" si="114"/>
        <v/>
      </c>
      <c r="O776" s="225" t="str">
        <f t="shared" si="115"/>
        <v/>
      </c>
      <c r="P776" s="230" t="str">
        <f>IFERROR(IF($E776="","",VLOOKUP($E776,'Data Mercado'!$A$7:$F$24,5,0)),"ND")</f>
      </c>
      <c r="Q776" s="226" t="str">
        <f t="shared" si="116"/>
        <v/>
      </c>
      <c r="R776" s="225" t="str">
        <f t="shared" si="117"/>
        <v/>
      </c>
      <c r="S776" s="230" t="str">
        <f>IFERROR(IF($E776="","",VLOOKUP($E776,'Data Mercado'!$A$7:$F$24,6,0)),"ND")</f>
      </c>
      <c r="T776" s="226" t="str">
        <f t="shared" si="118"/>
        <v/>
      </c>
      <c r="U776" s="225" t="str">
        <f t="shared" si="119"/>
        <v/>
      </c>
    </row>
    <row r="777" spans="1:21" s="227" customFormat="1" ht="19" customHeight="1">
      <c r="A777" s="231"/>
      <c r="B777" s="232"/>
      <c r="C777" s="183"/>
      <c r="D777" s="183"/>
      <c r="E777" s="183"/>
      <c r="F777" s="229"/>
      <c r="G777" s="230" t="str">
        <f>IFERROR(IF($E777="","",VLOOKUP($E777,'Data Mercado'!$A$7:$F$24,2,0)),"ND")</f>
      </c>
      <c r="H777" s="226" t="str">
        <f t="shared" si="110"/>
        <v/>
      </c>
      <c r="I777" s="225" t="str">
        <f t="shared" si="111"/>
        <v/>
      </c>
      <c r="J777" s="230" t="str">
        <f>IFERROR(IF($E777="","",VLOOKUP($E777,'Data Mercado'!$A$7:$F$24,3,0)),"ND")</f>
      </c>
      <c r="K777" s="226" t="str">
        <f t="shared" si="112"/>
        <v/>
      </c>
      <c r="L777" s="225" t="str">
        <f t="shared" si="113"/>
        <v/>
      </c>
      <c r="M777" s="230" t="str">
        <f>IFERROR(IF($E777="","",VLOOKUP($E777,'Data Mercado'!$A$7:$F$24,4,0)),"ND")</f>
      </c>
      <c r="N777" s="226" t="str">
        <f t="shared" si="114"/>
        <v/>
      </c>
      <c r="O777" s="225" t="str">
        <f t="shared" si="115"/>
        <v/>
      </c>
      <c r="P777" s="230" t="str">
        <f>IFERROR(IF($E777="","",VLOOKUP($E777,'Data Mercado'!$A$7:$F$24,5,0)),"ND")</f>
      </c>
      <c r="Q777" s="226" t="str">
        <f t="shared" si="116"/>
        <v/>
      </c>
      <c r="R777" s="225" t="str">
        <f t="shared" si="117"/>
        <v/>
      </c>
      <c r="S777" s="230" t="str">
        <f>IFERROR(IF($E777="","",VLOOKUP($E777,'Data Mercado'!$A$7:$F$24,6,0)),"ND")</f>
      </c>
      <c r="T777" s="226" t="str">
        <f t="shared" si="118"/>
        <v/>
      </c>
      <c r="U777" s="225" t="str">
        <f t="shared" si="119"/>
        <v/>
      </c>
    </row>
    <row r="778" spans="1:21" s="227" customFormat="1" ht="19" customHeight="1">
      <c r="A778" s="231"/>
      <c r="B778" s="232"/>
      <c r="C778" s="183"/>
      <c r="D778" s="183"/>
      <c r="E778" s="183"/>
      <c r="F778" s="229"/>
      <c r="G778" s="230" t="str">
        <f>IFERROR(IF($E778="","",VLOOKUP($E778,'Data Mercado'!$A$7:$F$24,2,0)),"ND")</f>
      </c>
      <c r="H778" s="226" t="str">
        <f t="shared" si="110"/>
        <v/>
      </c>
      <c r="I778" s="225" t="str">
        <f t="shared" si="111"/>
        <v/>
      </c>
      <c r="J778" s="230" t="str">
        <f>IFERROR(IF($E778="","",VLOOKUP($E778,'Data Mercado'!$A$7:$F$24,3,0)),"ND")</f>
      </c>
      <c r="K778" s="226" t="str">
        <f t="shared" si="112"/>
        <v/>
      </c>
      <c r="L778" s="225" t="str">
        <f t="shared" si="113"/>
        <v/>
      </c>
      <c r="M778" s="230" t="str">
        <f>IFERROR(IF($E778="","",VLOOKUP($E778,'Data Mercado'!$A$7:$F$24,4,0)),"ND")</f>
      </c>
      <c r="N778" s="226" t="str">
        <f t="shared" si="114"/>
        <v/>
      </c>
      <c r="O778" s="225" t="str">
        <f t="shared" si="115"/>
        <v/>
      </c>
      <c r="P778" s="230" t="str">
        <f>IFERROR(IF($E778="","",VLOOKUP($E778,'Data Mercado'!$A$7:$F$24,5,0)),"ND")</f>
      </c>
      <c r="Q778" s="226" t="str">
        <f t="shared" si="116"/>
        <v/>
      </c>
      <c r="R778" s="225" t="str">
        <f t="shared" si="117"/>
        <v/>
      </c>
      <c r="S778" s="230" t="str">
        <f>IFERROR(IF($E778="","",VLOOKUP($E778,'Data Mercado'!$A$7:$F$24,6,0)),"ND")</f>
      </c>
      <c r="T778" s="226" t="str">
        <f t="shared" si="118"/>
        <v/>
      </c>
      <c r="U778" s="225" t="str">
        <f t="shared" si="119"/>
        <v/>
      </c>
    </row>
    <row r="779" spans="1:21" s="227" customFormat="1" ht="19" customHeight="1">
      <c r="A779" s="231"/>
      <c r="B779" s="232"/>
      <c r="C779" s="183"/>
      <c r="D779" s="183"/>
      <c r="E779" s="183"/>
      <c r="F779" s="229"/>
      <c r="G779" s="230" t="str">
        <f>IFERROR(IF($E779="","",VLOOKUP($E779,'Data Mercado'!$A$7:$F$24,2,0)),"ND")</f>
      </c>
      <c r="H779" s="226" t="str">
        <f t="shared" si="110"/>
        <v/>
      </c>
      <c r="I779" s="225" t="str">
        <f t="shared" si="111"/>
        <v/>
      </c>
      <c r="J779" s="230" t="str">
        <f>IFERROR(IF($E779="","",VLOOKUP($E779,'Data Mercado'!$A$7:$F$24,3,0)),"ND")</f>
      </c>
      <c r="K779" s="226" t="str">
        <f t="shared" si="112"/>
        <v/>
      </c>
      <c r="L779" s="225" t="str">
        <f t="shared" si="113"/>
        <v/>
      </c>
      <c r="M779" s="230" t="str">
        <f>IFERROR(IF($E779="","",VLOOKUP($E779,'Data Mercado'!$A$7:$F$24,4,0)),"ND")</f>
      </c>
      <c r="N779" s="226" t="str">
        <f t="shared" si="114"/>
        <v/>
      </c>
      <c r="O779" s="225" t="str">
        <f t="shared" si="115"/>
        <v/>
      </c>
      <c r="P779" s="230" t="str">
        <f>IFERROR(IF($E779="","",VLOOKUP($E779,'Data Mercado'!$A$7:$F$24,5,0)),"ND")</f>
      </c>
      <c r="Q779" s="226" t="str">
        <f t="shared" si="116"/>
        <v/>
      </c>
      <c r="R779" s="225" t="str">
        <f t="shared" si="117"/>
        <v/>
      </c>
      <c r="S779" s="230" t="str">
        <f>IFERROR(IF($E779="","",VLOOKUP($E779,'Data Mercado'!$A$7:$F$24,6,0)),"ND")</f>
      </c>
      <c r="T779" s="226" t="str">
        <f t="shared" si="118"/>
        <v/>
      </c>
      <c r="U779" s="225" t="str">
        <f t="shared" si="119"/>
        <v/>
      </c>
    </row>
    <row r="780" spans="1:21" s="227" customFormat="1" ht="19" customHeight="1">
      <c r="A780" s="231"/>
      <c r="B780" s="232"/>
      <c r="C780" s="183"/>
      <c r="D780" s="183"/>
      <c r="E780" s="183"/>
      <c r="F780" s="229"/>
      <c r="G780" s="230" t="str">
        <f>IFERROR(IF($E780="","",VLOOKUP($E780,'Data Mercado'!$A$7:$F$24,2,0)),"ND")</f>
      </c>
      <c r="H780" s="226" t="str">
        <f>IFERROR(IF($E780="","",IF($G780&gt;$F780,($F780/$G780)-1,"")),"")</f>
      </c>
      <c r="I780" s="225" t="str">
        <f t="shared" ref="I780:I843" si="121">IF(AND($F780&lt;&gt;"",$G780&lt;&gt;""),IF($H780="","",$G780-$F780),"")</f>
        <v/>
      </c>
      <c r="J780" s="230" t="str">
        <f>IFERROR(IF($E780="","",VLOOKUP($E780,'Data Mercado'!$A$7:$F$24,3,0)),"ND")</f>
      </c>
      <c r="K780" s="226" t="str">
        <f>IFERROR(IF($E780="","",IF($J780&gt;$F780,($F780/$J780)-1,"")),"")</f>
      </c>
      <c r="L780" s="225" t="str">
        <f t="shared" ref="L780:L843" si="123">IF(AND($F780&lt;&gt;"",$J780&lt;&gt;""),IF($K780="","",$J780-$F780),"")</f>
        <v/>
      </c>
      <c r="M780" s="230" t="str">
        <f>IFERROR(IF($E780="","",VLOOKUP($E780,'Data Mercado'!$A$7:$F$24,4,0)),"ND")</f>
      </c>
      <c r="N780" s="226" t="str">
        <f>IFERROR(IF($E780="","",IF($M780&gt;$F780,($F780/$M780)-1,"")),"")</f>
      </c>
      <c r="O780" s="225" t="str">
        <f t="shared" ref="O780:O843" si="125">IF(AND($F780&lt;&gt;"",$M780&lt;&gt;""),IF($N780="","",$M780-$F780),"")</f>
        <v/>
      </c>
      <c r="P780" s="230" t="str">
        <f>IFERROR(IF($E780="","",VLOOKUP($E780,'Data Mercado'!$A$7:$F$24,5,0)),"ND")</f>
      </c>
      <c r="Q780" s="226" t="str">
        <f>IFERROR(IF($E780="","",IF($P780&gt;$F780,($F780/$P780)-1,"")),"")</f>
      </c>
      <c r="R780" s="225" t="str">
        <f t="shared" ref="R780:R843" si="127">IF(AND($F780&lt;&gt;"",$P780&lt;&gt;""),IF($Q780="","",$P780-$F780),"")</f>
        <v/>
      </c>
      <c r="S780" s="230" t="str">
        <f>IFERROR(IF($E780="","",VLOOKUP($E780,'Data Mercado'!$A$7:$F$24,6,0)),"ND")</f>
      </c>
      <c r="T780" s="226" t="str">
        <f>IFERROR(IF($E780="","",IF($S780&gt;$F780,($F780/$S780)-1,"")),"")</f>
      </c>
      <c r="U780" s="225" t="str">
        <f t="shared" ref="U780:U843" si="129">IF(AND($F780&lt;&gt;"",$S780&lt;&gt;""),IF($T780="","",$S780-$F780),"")</f>
        <v/>
      </c>
    </row>
    <row r="781" spans="1:21" s="227" customFormat="1" ht="19" customHeight="1">
      <c r="A781" s="231"/>
      <c r="B781" s="232"/>
      <c r="C781" s="183"/>
      <c r="D781" s="183"/>
      <c r="E781" s="183"/>
      <c r="F781" s="229"/>
      <c r="G781" s="230" t="str">
        <f>IFERROR(IF($E781="","",VLOOKUP($E781,'Data Mercado'!$A$7:$F$24,2,0)),"ND")</f>
      </c>
      <c r="H781" s="226" t="str">
        <f t="shared" si="120"/>
        <v/>
      </c>
      <c r="I781" s="225" t="str">
        <f t="shared" si="121"/>
        <v/>
      </c>
      <c r="J781" s="230" t="str">
        <f>IFERROR(IF($E781="","",VLOOKUP($E781,'Data Mercado'!$A$7:$F$24,3,0)),"ND")</f>
      </c>
      <c r="K781" s="226" t="str">
        <f t="shared" si="122"/>
        <v/>
      </c>
      <c r="L781" s="225" t="str">
        <f t="shared" si="123"/>
        <v/>
      </c>
      <c r="M781" s="230" t="str">
        <f>IFERROR(IF($E781="","",VLOOKUP($E781,'Data Mercado'!$A$7:$F$24,4,0)),"ND")</f>
      </c>
      <c r="N781" s="226" t="str">
        <f t="shared" si="124"/>
        <v/>
      </c>
      <c r="O781" s="225" t="str">
        <f t="shared" si="125"/>
        <v/>
      </c>
      <c r="P781" s="230" t="str">
        <f>IFERROR(IF($E781="","",VLOOKUP($E781,'Data Mercado'!$A$7:$F$24,5,0)),"ND")</f>
      </c>
      <c r="Q781" s="226" t="str">
        <f t="shared" si="126"/>
        <v/>
      </c>
      <c r="R781" s="225" t="str">
        <f t="shared" si="127"/>
        <v/>
      </c>
      <c r="S781" s="230" t="str">
        <f>IFERROR(IF($E781="","",VLOOKUP($E781,'Data Mercado'!$A$7:$F$24,6,0)),"ND")</f>
      </c>
      <c r="T781" s="226" t="str">
        <f t="shared" si="128"/>
        <v/>
      </c>
      <c r="U781" s="225" t="str">
        <f t="shared" si="129"/>
        <v/>
      </c>
    </row>
    <row r="782" spans="1:21" s="227" customFormat="1" ht="19" customHeight="1">
      <c r="A782" s="231"/>
      <c r="B782" s="232"/>
      <c r="C782" s="183"/>
      <c r="D782" s="183"/>
      <c r="E782" s="183"/>
      <c r="F782" s="229"/>
      <c r="G782" s="230" t="str">
        <f>IFERROR(IF($E782="","",VLOOKUP($E782,'Data Mercado'!$A$7:$F$24,2,0)),"ND")</f>
      </c>
      <c r="H782" s="226" t="str">
        <f t="shared" si="120"/>
        <v/>
      </c>
      <c r="I782" s="225" t="str">
        <f t="shared" si="121"/>
        <v/>
      </c>
      <c r="J782" s="230" t="str">
        <f>IFERROR(IF($E782="","",VLOOKUP($E782,'Data Mercado'!$A$7:$F$24,3,0)),"ND")</f>
      </c>
      <c r="K782" s="226" t="str">
        <f t="shared" si="122"/>
        <v/>
      </c>
      <c r="L782" s="225" t="str">
        <f t="shared" si="123"/>
        <v/>
      </c>
      <c r="M782" s="230" t="str">
        <f>IFERROR(IF($E782="","",VLOOKUP($E782,'Data Mercado'!$A$7:$F$24,4,0)),"ND")</f>
      </c>
      <c r="N782" s="226" t="str">
        <f t="shared" si="124"/>
        <v/>
      </c>
      <c r="O782" s="225" t="str">
        <f t="shared" si="125"/>
        <v/>
      </c>
      <c r="P782" s="230" t="str">
        <f>IFERROR(IF($E782="","",VLOOKUP($E782,'Data Mercado'!$A$7:$F$24,5,0)),"ND")</f>
      </c>
      <c r="Q782" s="226" t="str">
        <f t="shared" si="126"/>
        <v/>
      </c>
      <c r="R782" s="225" t="str">
        <f t="shared" si="127"/>
        <v/>
      </c>
      <c r="S782" s="230" t="str">
        <f>IFERROR(IF($E782="","",VLOOKUP($E782,'Data Mercado'!$A$7:$F$24,6,0)),"ND")</f>
      </c>
      <c r="T782" s="226" t="str">
        <f t="shared" si="128"/>
        <v/>
      </c>
      <c r="U782" s="225" t="str">
        <f t="shared" si="129"/>
        <v/>
      </c>
    </row>
    <row r="783" spans="1:21" s="227" customFormat="1" ht="19" customHeight="1">
      <c r="A783" s="231"/>
      <c r="B783" s="232"/>
      <c r="C783" s="183"/>
      <c r="D783" s="183"/>
      <c r="E783" s="183"/>
      <c r="F783" s="229"/>
      <c r="G783" s="230" t="str">
        <f>IFERROR(IF($E783="","",VLOOKUP($E783,'Data Mercado'!$A$7:$F$24,2,0)),"ND")</f>
      </c>
      <c r="H783" s="226" t="str">
        <f t="shared" si="120"/>
        <v/>
      </c>
      <c r="I783" s="225" t="str">
        <f t="shared" si="121"/>
        <v/>
      </c>
      <c r="J783" s="230" t="str">
        <f>IFERROR(IF($E783="","",VLOOKUP($E783,'Data Mercado'!$A$7:$F$24,3,0)),"ND")</f>
      </c>
      <c r="K783" s="226" t="str">
        <f t="shared" si="122"/>
        <v/>
      </c>
      <c r="L783" s="225" t="str">
        <f t="shared" si="123"/>
        <v/>
      </c>
      <c r="M783" s="230" t="str">
        <f>IFERROR(IF($E783="","",VLOOKUP($E783,'Data Mercado'!$A$7:$F$24,4,0)),"ND")</f>
      </c>
      <c r="N783" s="226" t="str">
        <f t="shared" si="124"/>
        <v/>
      </c>
      <c r="O783" s="225" t="str">
        <f t="shared" si="125"/>
        <v/>
      </c>
      <c r="P783" s="230" t="str">
        <f>IFERROR(IF($E783="","",VLOOKUP($E783,'Data Mercado'!$A$7:$F$24,5,0)),"ND")</f>
      </c>
      <c r="Q783" s="226" t="str">
        <f t="shared" si="126"/>
        <v/>
      </c>
      <c r="R783" s="225" t="str">
        <f t="shared" si="127"/>
        <v/>
      </c>
      <c r="S783" s="230" t="str">
        <f>IFERROR(IF($E783="","",VLOOKUP($E783,'Data Mercado'!$A$7:$F$24,6,0)),"ND")</f>
      </c>
      <c r="T783" s="226" t="str">
        <f t="shared" si="128"/>
        <v/>
      </c>
      <c r="U783" s="225" t="str">
        <f t="shared" si="129"/>
        <v/>
      </c>
    </row>
    <row r="784" spans="1:21" s="227" customFormat="1" ht="19" customHeight="1">
      <c r="A784" s="231"/>
      <c r="B784" s="232"/>
      <c r="C784" s="183"/>
      <c r="D784" s="183"/>
      <c r="E784" s="183"/>
      <c r="F784" s="229"/>
      <c r="G784" s="230" t="str">
        <f>IFERROR(IF($E784="","",VLOOKUP($E784,'Data Mercado'!$A$7:$F$24,2,0)),"ND")</f>
      </c>
      <c r="H784" s="226" t="str">
        <f t="shared" si="120"/>
        <v/>
      </c>
      <c r="I784" s="225" t="str">
        <f t="shared" si="121"/>
        <v/>
      </c>
      <c r="J784" s="230" t="str">
        <f>IFERROR(IF($E784="","",VLOOKUP($E784,'Data Mercado'!$A$7:$F$24,3,0)),"ND")</f>
      </c>
      <c r="K784" s="226" t="str">
        <f t="shared" si="122"/>
        <v/>
      </c>
      <c r="L784" s="225" t="str">
        <f t="shared" si="123"/>
        <v/>
      </c>
      <c r="M784" s="230" t="str">
        <f>IFERROR(IF($E784="","",VLOOKUP($E784,'Data Mercado'!$A$7:$F$24,4,0)),"ND")</f>
      </c>
      <c r="N784" s="226" t="str">
        <f t="shared" si="124"/>
        <v/>
      </c>
      <c r="O784" s="225" t="str">
        <f t="shared" si="125"/>
        <v/>
      </c>
      <c r="P784" s="230" t="str">
        <f>IFERROR(IF($E784="","",VLOOKUP($E784,'Data Mercado'!$A$7:$F$24,5,0)),"ND")</f>
      </c>
      <c r="Q784" s="226" t="str">
        <f t="shared" si="126"/>
        <v/>
      </c>
      <c r="R784" s="225" t="str">
        <f t="shared" si="127"/>
        <v/>
      </c>
      <c r="S784" s="230" t="str">
        <f>IFERROR(IF($E784="","",VLOOKUP($E784,'Data Mercado'!$A$7:$F$24,6,0)),"ND")</f>
      </c>
      <c r="T784" s="226" t="str">
        <f t="shared" si="128"/>
        <v/>
      </c>
      <c r="U784" s="225" t="str">
        <f t="shared" si="129"/>
        <v/>
      </c>
    </row>
    <row r="785" spans="1:21" s="227" customFormat="1" ht="19" customHeight="1">
      <c r="A785" s="231"/>
      <c r="B785" s="232"/>
      <c r="C785" s="183"/>
      <c r="D785" s="183"/>
      <c r="E785" s="183"/>
      <c r="F785" s="229"/>
      <c r="G785" s="230" t="str">
        <f>IFERROR(IF($E785="","",VLOOKUP($E785,'Data Mercado'!$A$7:$F$24,2,0)),"ND")</f>
      </c>
      <c r="H785" s="226" t="str">
        <f t="shared" si="120"/>
        <v/>
      </c>
      <c r="I785" s="225" t="str">
        <f t="shared" si="121"/>
        <v/>
      </c>
      <c r="J785" s="230" t="str">
        <f>IFERROR(IF($E785="","",VLOOKUP($E785,'Data Mercado'!$A$7:$F$24,3,0)),"ND")</f>
      </c>
      <c r="K785" s="226" t="str">
        <f t="shared" si="122"/>
        <v/>
      </c>
      <c r="L785" s="225" t="str">
        <f t="shared" si="123"/>
        <v/>
      </c>
      <c r="M785" s="230" t="str">
        <f>IFERROR(IF($E785="","",VLOOKUP($E785,'Data Mercado'!$A$7:$F$24,4,0)),"ND")</f>
      </c>
      <c r="N785" s="226" t="str">
        <f t="shared" si="124"/>
        <v/>
      </c>
      <c r="O785" s="225" t="str">
        <f t="shared" si="125"/>
        <v/>
      </c>
      <c r="P785" s="230" t="str">
        <f>IFERROR(IF($E785="","",VLOOKUP($E785,'Data Mercado'!$A$7:$F$24,5,0)),"ND")</f>
      </c>
      <c r="Q785" s="226" t="str">
        <f t="shared" si="126"/>
        <v/>
      </c>
      <c r="R785" s="225" t="str">
        <f t="shared" si="127"/>
        <v/>
      </c>
      <c r="S785" s="230" t="str">
        <f>IFERROR(IF($E785="","",VLOOKUP($E785,'Data Mercado'!$A$7:$F$24,6,0)),"ND")</f>
      </c>
      <c r="T785" s="226" t="str">
        <f t="shared" si="128"/>
        <v/>
      </c>
      <c r="U785" s="225" t="str">
        <f t="shared" si="129"/>
        <v/>
      </c>
    </row>
    <row r="786" spans="1:21" s="227" customFormat="1" ht="19" customHeight="1">
      <c r="A786" s="231"/>
      <c r="B786" s="232"/>
      <c r="C786" s="183"/>
      <c r="D786" s="183"/>
      <c r="E786" s="183"/>
      <c r="F786" s="229"/>
      <c r="G786" s="230" t="str">
        <f>IFERROR(IF($E786="","",VLOOKUP($E786,'Data Mercado'!$A$7:$F$24,2,0)),"ND")</f>
      </c>
      <c r="H786" s="226" t="str">
        <f t="shared" si="120"/>
        <v/>
      </c>
      <c r="I786" s="225" t="str">
        <f t="shared" si="121"/>
        <v/>
      </c>
      <c r="J786" s="230" t="str">
        <f>IFERROR(IF($E786="","",VLOOKUP($E786,'Data Mercado'!$A$7:$F$24,3,0)),"ND")</f>
      </c>
      <c r="K786" s="226" t="str">
        <f t="shared" si="122"/>
        <v/>
      </c>
      <c r="L786" s="225" t="str">
        <f t="shared" si="123"/>
        <v/>
      </c>
      <c r="M786" s="230" t="str">
        <f>IFERROR(IF($E786="","",VLOOKUP($E786,'Data Mercado'!$A$7:$F$24,4,0)),"ND")</f>
      </c>
      <c r="N786" s="226" t="str">
        <f t="shared" si="124"/>
        <v/>
      </c>
      <c r="O786" s="225" t="str">
        <f t="shared" si="125"/>
        <v/>
      </c>
      <c r="P786" s="230" t="str">
        <f>IFERROR(IF($E786="","",VLOOKUP($E786,'Data Mercado'!$A$7:$F$24,5,0)),"ND")</f>
      </c>
      <c r="Q786" s="226" t="str">
        <f t="shared" si="126"/>
        <v/>
      </c>
      <c r="R786" s="225" t="str">
        <f t="shared" si="127"/>
        <v/>
      </c>
      <c r="S786" s="230" t="str">
        <f>IFERROR(IF($E786="","",VLOOKUP($E786,'Data Mercado'!$A$7:$F$24,6,0)),"ND")</f>
      </c>
      <c r="T786" s="226" t="str">
        <f t="shared" si="128"/>
        <v/>
      </c>
      <c r="U786" s="225" t="str">
        <f t="shared" si="129"/>
        <v/>
      </c>
    </row>
    <row r="787" spans="1:21" s="227" customFormat="1" ht="19" customHeight="1">
      <c r="A787" s="231"/>
      <c r="B787" s="232"/>
      <c r="C787" s="183"/>
      <c r="D787" s="183"/>
      <c r="E787" s="183"/>
      <c r="F787" s="229"/>
      <c r="G787" s="230" t="str">
        <f>IFERROR(IF($E787="","",VLOOKUP($E787,'Data Mercado'!$A$7:$F$24,2,0)),"ND")</f>
      </c>
      <c r="H787" s="226" t="str">
        <f t="shared" si="120"/>
        <v/>
      </c>
      <c r="I787" s="225" t="str">
        <f t="shared" si="121"/>
        <v/>
      </c>
      <c r="J787" s="230" t="str">
        <f>IFERROR(IF($E787="","",VLOOKUP($E787,'Data Mercado'!$A$7:$F$24,3,0)),"ND")</f>
      </c>
      <c r="K787" s="226" t="str">
        <f t="shared" si="122"/>
        <v/>
      </c>
      <c r="L787" s="225" t="str">
        <f t="shared" si="123"/>
        <v/>
      </c>
      <c r="M787" s="230" t="str">
        <f>IFERROR(IF($E787="","",VLOOKUP($E787,'Data Mercado'!$A$7:$F$24,4,0)),"ND")</f>
      </c>
      <c r="N787" s="226" t="str">
        <f t="shared" si="124"/>
        <v/>
      </c>
      <c r="O787" s="225" t="str">
        <f t="shared" si="125"/>
        <v/>
      </c>
      <c r="P787" s="230" t="str">
        <f>IFERROR(IF($E787="","",VLOOKUP($E787,'Data Mercado'!$A$7:$F$24,5,0)),"ND")</f>
      </c>
      <c r="Q787" s="226" t="str">
        <f t="shared" si="126"/>
        <v/>
      </c>
      <c r="R787" s="225" t="str">
        <f t="shared" si="127"/>
        <v/>
      </c>
      <c r="S787" s="230" t="str">
        <f>IFERROR(IF($E787="","",VLOOKUP($E787,'Data Mercado'!$A$7:$F$24,6,0)),"ND")</f>
      </c>
      <c r="T787" s="226" t="str">
        <f t="shared" si="128"/>
        <v/>
      </c>
      <c r="U787" s="225" t="str">
        <f t="shared" si="129"/>
        <v/>
      </c>
    </row>
    <row r="788" spans="1:21" s="227" customFormat="1" ht="19" customHeight="1">
      <c r="A788" s="231"/>
      <c r="B788" s="232"/>
      <c r="C788" s="183"/>
      <c r="D788" s="183"/>
      <c r="E788" s="183"/>
      <c r="F788" s="229"/>
      <c r="G788" s="230" t="str">
        <f>IFERROR(IF($E788="","",VLOOKUP($E788,'Data Mercado'!$A$7:$F$24,2,0)),"ND")</f>
      </c>
      <c r="H788" s="226" t="str">
        <f t="shared" si="120"/>
        <v/>
      </c>
      <c r="I788" s="225" t="str">
        <f t="shared" si="121"/>
        <v/>
      </c>
      <c r="J788" s="230" t="str">
        <f>IFERROR(IF($E788="","",VLOOKUP($E788,'Data Mercado'!$A$7:$F$24,3,0)),"ND")</f>
      </c>
      <c r="K788" s="226" t="str">
        <f t="shared" si="122"/>
        <v/>
      </c>
      <c r="L788" s="225" t="str">
        <f t="shared" si="123"/>
        <v/>
      </c>
      <c r="M788" s="230" t="str">
        <f>IFERROR(IF($E788="","",VLOOKUP($E788,'Data Mercado'!$A$7:$F$24,4,0)),"ND")</f>
      </c>
      <c r="N788" s="226" t="str">
        <f t="shared" si="124"/>
        <v/>
      </c>
      <c r="O788" s="225" t="str">
        <f t="shared" si="125"/>
        <v/>
      </c>
      <c r="P788" s="230" t="str">
        <f>IFERROR(IF($E788="","",VLOOKUP($E788,'Data Mercado'!$A$7:$F$24,5,0)),"ND")</f>
      </c>
      <c r="Q788" s="226" t="str">
        <f t="shared" si="126"/>
        <v/>
      </c>
      <c r="R788" s="225" t="str">
        <f t="shared" si="127"/>
        <v/>
      </c>
      <c r="S788" s="230" t="str">
        <f>IFERROR(IF($E788="","",VLOOKUP($E788,'Data Mercado'!$A$7:$F$24,6,0)),"ND")</f>
      </c>
      <c r="T788" s="226" t="str">
        <f t="shared" si="128"/>
        <v/>
      </c>
      <c r="U788" s="225" t="str">
        <f t="shared" si="129"/>
        <v/>
      </c>
    </row>
    <row r="789" spans="1:21" s="227" customFormat="1" ht="19" customHeight="1">
      <c r="A789" s="231"/>
      <c r="B789" s="232"/>
      <c r="C789" s="183"/>
      <c r="D789" s="183"/>
      <c r="E789" s="183"/>
      <c r="F789" s="229"/>
      <c r="G789" s="230" t="str">
        <f>IFERROR(IF($E789="","",VLOOKUP($E789,'Data Mercado'!$A$7:$F$24,2,0)),"ND")</f>
      </c>
      <c r="H789" s="226" t="str">
        <f t="shared" si="120"/>
        <v/>
      </c>
      <c r="I789" s="225" t="str">
        <f t="shared" si="121"/>
        <v/>
      </c>
      <c r="J789" s="230" t="str">
        <f>IFERROR(IF($E789="","",VLOOKUP($E789,'Data Mercado'!$A$7:$F$24,3,0)),"ND")</f>
      </c>
      <c r="K789" s="226" t="str">
        <f t="shared" si="122"/>
        <v/>
      </c>
      <c r="L789" s="225" t="str">
        <f t="shared" si="123"/>
        <v/>
      </c>
      <c r="M789" s="230" t="str">
        <f>IFERROR(IF($E789="","",VLOOKUP($E789,'Data Mercado'!$A$7:$F$24,4,0)),"ND")</f>
      </c>
      <c r="N789" s="226" t="str">
        <f t="shared" si="124"/>
        <v/>
      </c>
      <c r="O789" s="225" t="str">
        <f t="shared" si="125"/>
        <v/>
      </c>
      <c r="P789" s="230" t="str">
        <f>IFERROR(IF($E789="","",VLOOKUP($E789,'Data Mercado'!$A$7:$F$24,5,0)),"ND")</f>
      </c>
      <c r="Q789" s="226" t="str">
        <f t="shared" si="126"/>
        <v/>
      </c>
      <c r="R789" s="225" t="str">
        <f t="shared" si="127"/>
        <v/>
      </c>
      <c r="S789" s="230" t="str">
        <f>IFERROR(IF($E789="","",VLOOKUP($E789,'Data Mercado'!$A$7:$F$24,6,0)),"ND")</f>
      </c>
      <c r="T789" s="226" t="str">
        <f t="shared" si="128"/>
        <v/>
      </c>
      <c r="U789" s="225" t="str">
        <f t="shared" si="129"/>
        <v/>
      </c>
    </row>
    <row r="790" spans="1:21" s="227" customFormat="1" ht="19" customHeight="1">
      <c r="A790" s="231"/>
      <c r="B790" s="232"/>
      <c r="C790" s="183"/>
      <c r="D790" s="183"/>
      <c r="E790" s="183"/>
      <c r="F790" s="229"/>
      <c r="G790" s="230" t="str">
        <f>IFERROR(IF($E790="","",VLOOKUP($E790,'Data Mercado'!$A$7:$F$24,2,0)),"ND")</f>
      </c>
      <c r="H790" s="226" t="str">
        <f t="shared" si="120"/>
        <v/>
      </c>
      <c r="I790" s="225" t="str">
        <f t="shared" si="121"/>
        <v/>
      </c>
      <c r="J790" s="230" t="str">
        <f>IFERROR(IF($E790="","",VLOOKUP($E790,'Data Mercado'!$A$7:$F$24,3,0)),"ND")</f>
      </c>
      <c r="K790" s="226" t="str">
        <f t="shared" si="122"/>
        <v/>
      </c>
      <c r="L790" s="225" t="str">
        <f t="shared" si="123"/>
        <v/>
      </c>
      <c r="M790" s="230" t="str">
        <f>IFERROR(IF($E790="","",VLOOKUP($E790,'Data Mercado'!$A$7:$F$24,4,0)),"ND")</f>
      </c>
      <c r="N790" s="226" t="str">
        <f t="shared" si="124"/>
        <v/>
      </c>
      <c r="O790" s="225" t="str">
        <f t="shared" si="125"/>
        <v/>
      </c>
      <c r="P790" s="230" t="str">
        <f>IFERROR(IF($E790="","",VLOOKUP($E790,'Data Mercado'!$A$7:$F$24,5,0)),"ND")</f>
      </c>
      <c r="Q790" s="226" t="str">
        <f t="shared" si="126"/>
        <v/>
      </c>
      <c r="R790" s="225" t="str">
        <f t="shared" si="127"/>
        <v/>
      </c>
      <c r="S790" s="230" t="str">
        <f>IFERROR(IF($E790="","",VLOOKUP($E790,'Data Mercado'!$A$7:$F$24,6,0)),"ND")</f>
      </c>
      <c r="T790" s="226" t="str">
        <f t="shared" si="128"/>
        <v/>
      </c>
      <c r="U790" s="225" t="str">
        <f t="shared" si="129"/>
        <v/>
      </c>
    </row>
    <row r="791" spans="1:21" s="227" customFormat="1" ht="19" customHeight="1">
      <c r="A791" s="231"/>
      <c r="B791" s="232"/>
      <c r="C791" s="183"/>
      <c r="D791" s="183"/>
      <c r="E791" s="183"/>
      <c r="F791" s="229"/>
      <c r="G791" s="230" t="str">
        <f>IFERROR(IF($E791="","",VLOOKUP($E791,'Data Mercado'!$A$7:$F$24,2,0)),"ND")</f>
      </c>
      <c r="H791" s="226" t="str">
        <f t="shared" si="120"/>
        <v/>
      </c>
      <c r="I791" s="225" t="str">
        <f t="shared" si="121"/>
        <v/>
      </c>
      <c r="J791" s="230" t="str">
        <f>IFERROR(IF($E791="","",VLOOKUP($E791,'Data Mercado'!$A$7:$F$24,3,0)),"ND")</f>
      </c>
      <c r="K791" s="226" t="str">
        <f t="shared" si="122"/>
        <v/>
      </c>
      <c r="L791" s="225" t="str">
        <f t="shared" si="123"/>
        <v/>
      </c>
      <c r="M791" s="230" t="str">
        <f>IFERROR(IF($E791="","",VLOOKUP($E791,'Data Mercado'!$A$7:$F$24,4,0)),"ND")</f>
      </c>
      <c r="N791" s="226" t="str">
        <f t="shared" si="124"/>
        <v/>
      </c>
      <c r="O791" s="225" t="str">
        <f t="shared" si="125"/>
        <v/>
      </c>
      <c r="P791" s="230" t="str">
        <f>IFERROR(IF($E791="","",VLOOKUP($E791,'Data Mercado'!$A$7:$F$24,5,0)),"ND")</f>
      </c>
      <c r="Q791" s="226" t="str">
        <f t="shared" si="126"/>
        <v/>
      </c>
      <c r="R791" s="225" t="str">
        <f t="shared" si="127"/>
        <v/>
      </c>
      <c r="S791" s="230" t="str">
        <f>IFERROR(IF($E791="","",VLOOKUP($E791,'Data Mercado'!$A$7:$F$24,6,0)),"ND")</f>
      </c>
      <c r="T791" s="226" t="str">
        <f t="shared" si="128"/>
        <v/>
      </c>
      <c r="U791" s="225" t="str">
        <f t="shared" si="129"/>
        <v/>
      </c>
    </row>
    <row r="792" spans="1:21" s="227" customFormat="1" ht="19" customHeight="1">
      <c r="A792" s="231"/>
      <c r="B792" s="232"/>
      <c r="C792" s="183"/>
      <c r="D792" s="183"/>
      <c r="E792" s="183"/>
      <c r="F792" s="229"/>
      <c r="G792" s="230" t="str">
        <f>IFERROR(IF($E792="","",VLOOKUP($E792,'Data Mercado'!$A$7:$F$24,2,0)),"ND")</f>
      </c>
      <c r="H792" s="226" t="str">
        <f t="shared" si="120"/>
        <v/>
      </c>
      <c r="I792" s="225" t="str">
        <f t="shared" si="121"/>
        <v/>
      </c>
      <c r="J792" s="230" t="str">
        <f>IFERROR(IF($E792="","",VLOOKUP($E792,'Data Mercado'!$A$7:$F$24,3,0)),"ND")</f>
      </c>
      <c r="K792" s="226" t="str">
        <f t="shared" si="122"/>
        <v/>
      </c>
      <c r="L792" s="225" t="str">
        <f t="shared" si="123"/>
        <v/>
      </c>
      <c r="M792" s="230" t="str">
        <f>IFERROR(IF($E792="","",VLOOKUP($E792,'Data Mercado'!$A$7:$F$24,4,0)),"ND")</f>
      </c>
      <c r="N792" s="226" t="str">
        <f t="shared" si="124"/>
        <v/>
      </c>
      <c r="O792" s="225" t="str">
        <f t="shared" si="125"/>
        <v/>
      </c>
      <c r="P792" s="230" t="str">
        <f>IFERROR(IF($E792="","",VLOOKUP($E792,'Data Mercado'!$A$7:$F$24,5,0)),"ND")</f>
      </c>
      <c r="Q792" s="226" t="str">
        <f t="shared" si="126"/>
        <v/>
      </c>
      <c r="R792" s="225" t="str">
        <f t="shared" si="127"/>
        <v/>
      </c>
      <c r="S792" s="230" t="str">
        <f>IFERROR(IF($E792="","",VLOOKUP($E792,'Data Mercado'!$A$7:$F$24,6,0)),"ND")</f>
      </c>
      <c r="T792" s="226" t="str">
        <f t="shared" si="128"/>
        <v/>
      </c>
      <c r="U792" s="225" t="str">
        <f t="shared" si="129"/>
        <v/>
      </c>
    </row>
    <row r="793" spans="1:21" s="227" customFormat="1" ht="19" customHeight="1">
      <c r="A793" s="231"/>
      <c r="B793" s="232"/>
      <c r="C793" s="183"/>
      <c r="D793" s="183"/>
      <c r="E793" s="183"/>
      <c r="F793" s="229"/>
      <c r="G793" s="230" t="str">
        <f>IFERROR(IF($E793="","",VLOOKUP($E793,'Data Mercado'!$A$7:$F$24,2,0)),"ND")</f>
      </c>
      <c r="H793" s="226" t="str">
        <f t="shared" si="120"/>
        <v/>
      </c>
      <c r="I793" s="225" t="str">
        <f t="shared" si="121"/>
        <v/>
      </c>
      <c r="J793" s="230" t="str">
        <f>IFERROR(IF($E793="","",VLOOKUP($E793,'Data Mercado'!$A$7:$F$24,3,0)),"ND")</f>
      </c>
      <c r="K793" s="226" t="str">
        <f t="shared" si="122"/>
        <v/>
      </c>
      <c r="L793" s="225" t="str">
        <f t="shared" si="123"/>
        <v/>
      </c>
      <c r="M793" s="230" t="str">
        <f>IFERROR(IF($E793="","",VLOOKUP($E793,'Data Mercado'!$A$7:$F$24,4,0)),"ND")</f>
      </c>
      <c r="N793" s="226" t="str">
        <f t="shared" si="124"/>
        <v/>
      </c>
      <c r="O793" s="225" t="str">
        <f t="shared" si="125"/>
        <v/>
      </c>
      <c r="P793" s="230" t="str">
        <f>IFERROR(IF($E793="","",VLOOKUP($E793,'Data Mercado'!$A$7:$F$24,5,0)),"ND")</f>
      </c>
      <c r="Q793" s="226" t="str">
        <f t="shared" si="126"/>
        <v/>
      </c>
      <c r="R793" s="225" t="str">
        <f t="shared" si="127"/>
        <v/>
      </c>
      <c r="S793" s="230" t="str">
        <f>IFERROR(IF($E793="","",VLOOKUP($E793,'Data Mercado'!$A$7:$F$24,6,0)),"ND")</f>
      </c>
      <c r="T793" s="226" t="str">
        <f t="shared" si="128"/>
        <v/>
      </c>
      <c r="U793" s="225" t="str">
        <f t="shared" si="129"/>
        <v/>
      </c>
    </row>
    <row r="794" spans="1:21" s="227" customFormat="1" ht="19" customHeight="1">
      <c r="A794" s="231"/>
      <c r="B794" s="232"/>
      <c r="C794" s="183"/>
      <c r="D794" s="183"/>
      <c r="E794" s="183"/>
      <c r="F794" s="229"/>
      <c r="G794" s="230" t="str">
        <f>IFERROR(IF($E794="","",VLOOKUP($E794,'Data Mercado'!$A$7:$F$24,2,0)),"ND")</f>
      </c>
      <c r="H794" s="226" t="str">
        <f t="shared" si="120"/>
        <v/>
      </c>
      <c r="I794" s="225" t="str">
        <f t="shared" si="121"/>
        <v/>
      </c>
      <c r="J794" s="230" t="str">
        <f>IFERROR(IF($E794="","",VLOOKUP($E794,'Data Mercado'!$A$7:$F$24,3,0)),"ND")</f>
      </c>
      <c r="K794" s="226" t="str">
        <f t="shared" si="122"/>
        <v/>
      </c>
      <c r="L794" s="225" t="str">
        <f t="shared" si="123"/>
        <v/>
      </c>
      <c r="M794" s="230" t="str">
        <f>IFERROR(IF($E794="","",VLOOKUP($E794,'Data Mercado'!$A$7:$F$24,4,0)),"ND")</f>
      </c>
      <c r="N794" s="226" t="str">
        <f t="shared" si="124"/>
        <v/>
      </c>
      <c r="O794" s="225" t="str">
        <f t="shared" si="125"/>
        <v/>
      </c>
      <c r="P794" s="230" t="str">
        <f>IFERROR(IF($E794="","",VLOOKUP($E794,'Data Mercado'!$A$7:$F$24,5,0)),"ND")</f>
      </c>
      <c r="Q794" s="226" t="str">
        <f t="shared" si="126"/>
        <v/>
      </c>
      <c r="R794" s="225" t="str">
        <f t="shared" si="127"/>
        <v/>
      </c>
      <c r="S794" s="230" t="str">
        <f>IFERROR(IF($E794="","",VLOOKUP($E794,'Data Mercado'!$A$7:$F$24,6,0)),"ND")</f>
      </c>
      <c r="T794" s="226" t="str">
        <f t="shared" si="128"/>
        <v/>
      </c>
      <c r="U794" s="225" t="str">
        <f t="shared" si="129"/>
        <v/>
      </c>
    </row>
    <row r="795" spans="1:21" s="227" customFormat="1" ht="19" customHeight="1">
      <c r="A795" s="231"/>
      <c r="B795" s="232"/>
      <c r="C795" s="183"/>
      <c r="D795" s="183"/>
      <c r="E795" s="183"/>
      <c r="F795" s="229"/>
      <c r="G795" s="230" t="str">
        <f>IFERROR(IF($E795="","",VLOOKUP($E795,'Data Mercado'!$A$7:$F$24,2,0)),"ND")</f>
      </c>
      <c r="H795" s="226" t="str">
        <f t="shared" si="120"/>
        <v/>
      </c>
      <c r="I795" s="225" t="str">
        <f t="shared" si="121"/>
        <v/>
      </c>
      <c r="J795" s="230" t="str">
        <f>IFERROR(IF($E795="","",VLOOKUP($E795,'Data Mercado'!$A$7:$F$24,3,0)),"ND")</f>
      </c>
      <c r="K795" s="226" t="str">
        <f t="shared" si="122"/>
        <v/>
      </c>
      <c r="L795" s="225" t="str">
        <f t="shared" si="123"/>
        <v/>
      </c>
      <c r="M795" s="230" t="str">
        <f>IFERROR(IF($E795="","",VLOOKUP($E795,'Data Mercado'!$A$7:$F$24,4,0)),"ND")</f>
      </c>
      <c r="N795" s="226" t="str">
        <f t="shared" si="124"/>
        <v/>
      </c>
      <c r="O795" s="225" t="str">
        <f t="shared" si="125"/>
        <v/>
      </c>
      <c r="P795" s="230" t="str">
        <f>IFERROR(IF($E795="","",VLOOKUP($E795,'Data Mercado'!$A$7:$F$24,5,0)),"ND")</f>
      </c>
      <c r="Q795" s="226" t="str">
        <f t="shared" si="126"/>
        <v/>
      </c>
      <c r="R795" s="225" t="str">
        <f t="shared" si="127"/>
        <v/>
      </c>
      <c r="S795" s="230" t="str">
        <f>IFERROR(IF($E795="","",VLOOKUP($E795,'Data Mercado'!$A$7:$F$24,6,0)),"ND")</f>
      </c>
      <c r="T795" s="226" t="str">
        <f t="shared" si="128"/>
        <v/>
      </c>
      <c r="U795" s="225" t="str">
        <f t="shared" si="129"/>
        <v/>
      </c>
    </row>
    <row r="796" spans="1:21" s="227" customFormat="1" ht="19" customHeight="1">
      <c r="A796" s="231"/>
      <c r="B796" s="232"/>
      <c r="C796" s="183"/>
      <c r="D796" s="183"/>
      <c r="E796" s="183"/>
      <c r="F796" s="229"/>
      <c r="G796" s="230" t="str">
        <f>IFERROR(IF($E796="","",VLOOKUP($E796,'Data Mercado'!$A$7:$F$24,2,0)),"ND")</f>
      </c>
      <c r="H796" s="226" t="str">
        <f t="shared" si="120"/>
        <v/>
      </c>
      <c r="I796" s="225" t="str">
        <f t="shared" si="121"/>
        <v/>
      </c>
      <c r="J796" s="230" t="str">
        <f>IFERROR(IF($E796="","",VLOOKUP($E796,'Data Mercado'!$A$7:$F$24,3,0)),"ND")</f>
      </c>
      <c r="K796" s="226" t="str">
        <f t="shared" si="122"/>
        <v/>
      </c>
      <c r="L796" s="225" t="str">
        <f t="shared" si="123"/>
        <v/>
      </c>
      <c r="M796" s="230" t="str">
        <f>IFERROR(IF($E796="","",VLOOKUP($E796,'Data Mercado'!$A$7:$F$24,4,0)),"ND")</f>
      </c>
      <c r="N796" s="226" t="str">
        <f t="shared" si="124"/>
        <v/>
      </c>
      <c r="O796" s="225" t="str">
        <f t="shared" si="125"/>
        <v/>
      </c>
      <c r="P796" s="230" t="str">
        <f>IFERROR(IF($E796="","",VLOOKUP($E796,'Data Mercado'!$A$7:$F$24,5,0)),"ND")</f>
      </c>
      <c r="Q796" s="226" t="str">
        <f t="shared" si="126"/>
        <v/>
      </c>
      <c r="R796" s="225" t="str">
        <f t="shared" si="127"/>
        <v/>
      </c>
      <c r="S796" s="230" t="str">
        <f>IFERROR(IF($E796="","",VLOOKUP($E796,'Data Mercado'!$A$7:$F$24,6,0)),"ND")</f>
      </c>
      <c r="T796" s="226" t="str">
        <f t="shared" si="128"/>
        <v/>
      </c>
      <c r="U796" s="225" t="str">
        <f t="shared" si="129"/>
        <v/>
      </c>
    </row>
    <row r="797" spans="1:21" s="227" customFormat="1" ht="19" customHeight="1">
      <c r="A797" s="231"/>
      <c r="B797" s="232"/>
      <c r="C797" s="183"/>
      <c r="D797" s="183"/>
      <c r="E797" s="183"/>
      <c r="F797" s="229"/>
      <c r="G797" s="230" t="str">
        <f>IFERROR(IF($E797="","",VLOOKUP($E797,'Data Mercado'!$A$7:$F$24,2,0)),"ND")</f>
      </c>
      <c r="H797" s="226" t="str">
        <f t="shared" si="120"/>
        <v/>
      </c>
      <c r="I797" s="225" t="str">
        <f t="shared" si="121"/>
        <v/>
      </c>
      <c r="J797" s="230" t="str">
        <f>IFERROR(IF($E797="","",VLOOKUP($E797,'Data Mercado'!$A$7:$F$24,3,0)),"ND")</f>
      </c>
      <c r="K797" s="226" t="str">
        <f t="shared" si="122"/>
        <v/>
      </c>
      <c r="L797" s="225" t="str">
        <f t="shared" si="123"/>
        <v/>
      </c>
      <c r="M797" s="230" t="str">
        <f>IFERROR(IF($E797="","",VLOOKUP($E797,'Data Mercado'!$A$7:$F$24,4,0)),"ND")</f>
      </c>
      <c r="N797" s="226" t="str">
        <f t="shared" si="124"/>
        <v/>
      </c>
      <c r="O797" s="225" t="str">
        <f t="shared" si="125"/>
        <v/>
      </c>
      <c r="P797" s="230" t="str">
        <f>IFERROR(IF($E797="","",VLOOKUP($E797,'Data Mercado'!$A$7:$F$24,5,0)),"ND")</f>
      </c>
      <c r="Q797" s="226" t="str">
        <f t="shared" si="126"/>
        <v/>
      </c>
      <c r="R797" s="225" t="str">
        <f t="shared" si="127"/>
        <v/>
      </c>
      <c r="S797" s="230" t="str">
        <f>IFERROR(IF($E797="","",VLOOKUP($E797,'Data Mercado'!$A$7:$F$24,6,0)),"ND")</f>
      </c>
      <c r="T797" s="226" t="str">
        <f t="shared" si="128"/>
        <v/>
      </c>
      <c r="U797" s="225" t="str">
        <f t="shared" si="129"/>
        <v/>
      </c>
    </row>
    <row r="798" spans="1:21" s="227" customFormat="1" ht="19" customHeight="1">
      <c r="A798" s="231"/>
      <c r="B798" s="232"/>
      <c r="C798" s="183"/>
      <c r="D798" s="183"/>
      <c r="E798" s="183"/>
      <c r="F798" s="229"/>
      <c r="G798" s="230" t="str">
        <f>IFERROR(IF($E798="","",VLOOKUP($E798,'Data Mercado'!$A$7:$F$24,2,0)),"ND")</f>
      </c>
      <c r="H798" s="226" t="str">
        <f t="shared" si="120"/>
        <v/>
      </c>
      <c r="I798" s="225" t="str">
        <f t="shared" si="121"/>
        <v/>
      </c>
      <c r="J798" s="230" t="str">
        <f>IFERROR(IF($E798="","",VLOOKUP($E798,'Data Mercado'!$A$7:$F$24,3,0)),"ND")</f>
      </c>
      <c r="K798" s="226" t="str">
        <f t="shared" si="122"/>
        <v/>
      </c>
      <c r="L798" s="225" t="str">
        <f t="shared" si="123"/>
        <v/>
      </c>
      <c r="M798" s="230" t="str">
        <f>IFERROR(IF($E798="","",VLOOKUP($E798,'Data Mercado'!$A$7:$F$24,4,0)),"ND")</f>
      </c>
      <c r="N798" s="226" t="str">
        <f t="shared" si="124"/>
        <v/>
      </c>
      <c r="O798" s="225" t="str">
        <f t="shared" si="125"/>
        <v/>
      </c>
      <c r="P798" s="230" t="str">
        <f>IFERROR(IF($E798="","",VLOOKUP($E798,'Data Mercado'!$A$7:$F$24,5,0)),"ND")</f>
      </c>
      <c r="Q798" s="226" t="str">
        <f t="shared" si="126"/>
        <v/>
      </c>
      <c r="R798" s="225" t="str">
        <f t="shared" si="127"/>
        <v/>
      </c>
      <c r="S798" s="230" t="str">
        <f>IFERROR(IF($E798="","",VLOOKUP($E798,'Data Mercado'!$A$7:$F$24,6,0)),"ND")</f>
      </c>
      <c r="T798" s="226" t="str">
        <f t="shared" si="128"/>
        <v/>
      </c>
      <c r="U798" s="225" t="str">
        <f t="shared" si="129"/>
        <v/>
      </c>
    </row>
    <row r="799" spans="1:21" s="227" customFormat="1" ht="19" customHeight="1">
      <c r="A799" s="231"/>
      <c r="B799" s="232"/>
      <c r="C799" s="183"/>
      <c r="D799" s="183"/>
      <c r="E799" s="183"/>
      <c r="F799" s="229"/>
      <c r="G799" s="230" t="str">
        <f>IFERROR(IF($E799="","",VLOOKUP($E799,'Data Mercado'!$A$7:$F$24,2,0)),"ND")</f>
      </c>
      <c r="H799" s="226" t="str">
        <f t="shared" si="120"/>
        <v/>
      </c>
      <c r="I799" s="225" t="str">
        <f t="shared" si="121"/>
        <v/>
      </c>
      <c r="J799" s="230" t="str">
        <f>IFERROR(IF($E799="","",VLOOKUP($E799,'Data Mercado'!$A$7:$F$24,3,0)),"ND")</f>
      </c>
      <c r="K799" s="226" t="str">
        <f t="shared" si="122"/>
        <v/>
      </c>
      <c r="L799" s="225" t="str">
        <f t="shared" si="123"/>
        <v/>
      </c>
      <c r="M799" s="230" t="str">
        <f>IFERROR(IF($E799="","",VLOOKUP($E799,'Data Mercado'!$A$7:$F$24,4,0)),"ND")</f>
      </c>
      <c r="N799" s="226" t="str">
        <f t="shared" si="124"/>
        <v/>
      </c>
      <c r="O799" s="225" t="str">
        <f t="shared" si="125"/>
        <v/>
      </c>
      <c r="P799" s="230" t="str">
        <f>IFERROR(IF($E799="","",VLOOKUP($E799,'Data Mercado'!$A$7:$F$24,5,0)),"ND")</f>
      </c>
      <c r="Q799" s="226" t="str">
        <f t="shared" si="126"/>
        <v/>
      </c>
      <c r="R799" s="225" t="str">
        <f t="shared" si="127"/>
        <v/>
      </c>
      <c r="S799" s="230" t="str">
        <f>IFERROR(IF($E799="","",VLOOKUP($E799,'Data Mercado'!$A$7:$F$24,6,0)),"ND")</f>
      </c>
      <c r="T799" s="226" t="str">
        <f t="shared" si="128"/>
        <v/>
      </c>
      <c r="U799" s="225" t="str">
        <f t="shared" si="129"/>
        <v/>
      </c>
    </row>
    <row r="800" spans="1:21" s="227" customFormat="1" ht="19" customHeight="1">
      <c r="A800" s="231"/>
      <c r="B800" s="232"/>
      <c r="C800" s="183"/>
      <c r="D800" s="183"/>
      <c r="E800" s="183"/>
      <c r="F800" s="229"/>
      <c r="G800" s="230" t="str">
        <f>IFERROR(IF($E800="","",VLOOKUP($E800,'Data Mercado'!$A$7:$F$24,2,0)),"ND")</f>
      </c>
      <c r="H800" s="226" t="str">
        <f t="shared" si="120"/>
        <v/>
      </c>
      <c r="I800" s="225" t="str">
        <f t="shared" si="121"/>
        <v/>
      </c>
      <c r="J800" s="230" t="str">
        <f>IFERROR(IF($E800="","",VLOOKUP($E800,'Data Mercado'!$A$7:$F$24,3,0)),"ND")</f>
      </c>
      <c r="K800" s="226" t="str">
        <f t="shared" si="122"/>
        <v/>
      </c>
      <c r="L800" s="225" t="str">
        <f t="shared" si="123"/>
        <v/>
      </c>
      <c r="M800" s="230" t="str">
        <f>IFERROR(IF($E800="","",VLOOKUP($E800,'Data Mercado'!$A$7:$F$24,4,0)),"ND")</f>
      </c>
      <c r="N800" s="226" t="str">
        <f t="shared" si="124"/>
        <v/>
      </c>
      <c r="O800" s="225" t="str">
        <f t="shared" si="125"/>
        <v/>
      </c>
      <c r="P800" s="230" t="str">
        <f>IFERROR(IF($E800="","",VLOOKUP($E800,'Data Mercado'!$A$7:$F$24,5,0)),"ND")</f>
      </c>
      <c r="Q800" s="226" t="str">
        <f t="shared" si="126"/>
        <v/>
      </c>
      <c r="R800" s="225" t="str">
        <f t="shared" si="127"/>
        <v/>
      </c>
      <c r="S800" s="230" t="str">
        <f>IFERROR(IF($E800="","",VLOOKUP($E800,'Data Mercado'!$A$7:$F$24,6,0)),"ND")</f>
      </c>
      <c r="T800" s="226" t="str">
        <f t="shared" si="128"/>
        <v/>
      </c>
      <c r="U800" s="225" t="str">
        <f t="shared" si="129"/>
        <v/>
      </c>
    </row>
    <row r="801" spans="1:21" s="227" customFormat="1" ht="19" customHeight="1">
      <c r="A801" s="231"/>
      <c r="B801" s="232"/>
      <c r="C801" s="183"/>
      <c r="D801" s="183"/>
      <c r="E801" s="183"/>
      <c r="F801" s="229"/>
      <c r="G801" s="230" t="str">
        <f>IFERROR(IF($E801="","",VLOOKUP($E801,'Data Mercado'!$A$7:$F$24,2,0)),"ND")</f>
      </c>
      <c r="H801" s="226" t="str">
        <f t="shared" si="120"/>
        <v/>
      </c>
      <c r="I801" s="225" t="str">
        <f t="shared" si="121"/>
        <v/>
      </c>
      <c r="J801" s="230" t="str">
        <f>IFERROR(IF($E801="","",VLOOKUP($E801,'Data Mercado'!$A$7:$F$24,3,0)),"ND")</f>
      </c>
      <c r="K801" s="226" t="str">
        <f t="shared" si="122"/>
        <v/>
      </c>
      <c r="L801" s="225" t="str">
        <f t="shared" si="123"/>
        <v/>
      </c>
      <c r="M801" s="230" t="str">
        <f>IFERROR(IF($E801="","",VLOOKUP($E801,'Data Mercado'!$A$7:$F$24,4,0)),"ND")</f>
      </c>
      <c r="N801" s="226" t="str">
        <f t="shared" si="124"/>
        <v/>
      </c>
      <c r="O801" s="225" t="str">
        <f t="shared" si="125"/>
        <v/>
      </c>
      <c r="P801" s="230" t="str">
        <f>IFERROR(IF($E801="","",VLOOKUP($E801,'Data Mercado'!$A$7:$F$24,5,0)),"ND")</f>
      </c>
      <c r="Q801" s="226" t="str">
        <f t="shared" si="126"/>
        <v/>
      </c>
      <c r="R801" s="225" t="str">
        <f t="shared" si="127"/>
        <v/>
      </c>
      <c r="S801" s="230" t="str">
        <f>IFERROR(IF($E801="","",VLOOKUP($E801,'Data Mercado'!$A$7:$F$24,6,0)),"ND")</f>
      </c>
      <c r="T801" s="226" t="str">
        <f t="shared" si="128"/>
        <v/>
      </c>
      <c r="U801" s="225" t="str">
        <f t="shared" si="129"/>
        <v/>
      </c>
    </row>
    <row r="802" spans="1:21" s="227" customFormat="1" ht="19" customHeight="1">
      <c r="A802" s="231"/>
      <c r="B802" s="232"/>
      <c r="C802" s="183"/>
      <c r="D802" s="183"/>
      <c r="E802" s="183"/>
      <c r="F802" s="229"/>
      <c r="G802" s="230" t="str">
        <f>IFERROR(IF($E802="","",VLOOKUP($E802,'Data Mercado'!$A$7:$F$24,2,0)),"ND")</f>
      </c>
      <c r="H802" s="226" t="str">
        <f t="shared" si="120"/>
        <v/>
      </c>
      <c r="I802" s="225" t="str">
        <f t="shared" si="121"/>
        <v/>
      </c>
      <c r="J802" s="230" t="str">
        <f>IFERROR(IF($E802="","",VLOOKUP($E802,'Data Mercado'!$A$7:$F$24,3,0)),"ND")</f>
      </c>
      <c r="K802" s="226" t="str">
        <f t="shared" si="122"/>
        <v/>
      </c>
      <c r="L802" s="225" t="str">
        <f t="shared" si="123"/>
        <v/>
      </c>
      <c r="M802" s="230" t="str">
        <f>IFERROR(IF($E802="","",VLOOKUP($E802,'Data Mercado'!$A$7:$F$24,4,0)),"ND")</f>
      </c>
      <c r="N802" s="226" t="str">
        <f t="shared" si="124"/>
        <v/>
      </c>
      <c r="O802" s="225" t="str">
        <f t="shared" si="125"/>
        <v/>
      </c>
      <c r="P802" s="230" t="str">
        <f>IFERROR(IF($E802="","",VLOOKUP($E802,'Data Mercado'!$A$7:$F$24,5,0)),"ND")</f>
      </c>
      <c r="Q802" s="226" t="str">
        <f t="shared" si="126"/>
        <v/>
      </c>
      <c r="R802" s="225" t="str">
        <f t="shared" si="127"/>
        <v/>
      </c>
      <c r="S802" s="230" t="str">
        <f>IFERROR(IF($E802="","",VLOOKUP($E802,'Data Mercado'!$A$7:$F$24,6,0)),"ND")</f>
      </c>
      <c r="T802" s="226" t="str">
        <f t="shared" si="128"/>
        <v/>
      </c>
      <c r="U802" s="225" t="str">
        <f t="shared" si="129"/>
        <v/>
      </c>
    </row>
    <row r="803" spans="1:21" s="227" customFormat="1" ht="19" customHeight="1">
      <c r="A803" s="231"/>
      <c r="B803" s="232"/>
      <c r="C803" s="183"/>
      <c r="D803" s="183"/>
      <c r="E803" s="183"/>
      <c r="F803" s="229"/>
      <c r="G803" s="230" t="str">
        <f>IFERROR(IF($E803="","",VLOOKUP($E803,'Data Mercado'!$A$7:$F$24,2,0)),"ND")</f>
      </c>
      <c r="H803" s="226" t="str">
        <f t="shared" si="120"/>
        <v/>
      </c>
      <c r="I803" s="225" t="str">
        <f t="shared" si="121"/>
        <v/>
      </c>
      <c r="J803" s="230" t="str">
        <f>IFERROR(IF($E803="","",VLOOKUP($E803,'Data Mercado'!$A$7:$F$24,3,0)),"ND")</f>
      </c>
      <c r="K803" s="226" t="str">
        <f t="shared" si="122"/>
        <v/>
      </c>
      <c r="L803" s="225" t="str">
        <f t="shared" si="123"/>
        <v/>
      </c>
      <c r="M803" s="230" t="str">
        <f>IFERROR(IF($E803="","",VLOOKUP($E803,'Data Mercado'!$A$7:$F$24,4,0)),"ND")</f>
      </c>
      <c r="N803" s="226" t="str">
        <f t="shared" si="124"/>
        <v/>
      </c>
      <c r="O803" s="225" t="str">
        <f t="shared" si="125"/>
        <v/>
      </c>
      <c r="P803" s="230" t="str">
        <f>IFERROR(IF($E803="","",VLOOKUP($E803,'Data Mercado'!$A$7:$F$24,5,0)),"ND")</f>
      </c>
      <c r="Q803" s="226" t="str">
        <f t="shared" si="126"/>
        <v/>
      </c>
      <c r="R803" s="225" t="str">
        <f t="shared" si="127"/>
        <v/>
      </c>
      <c r="S803" s="230" t="str">
        <f>IFERROR(IF($E803="","",VLOOKUP($E803,'Data Mercado'!$A$7:$F$24,6,0)),"ND")</f>
      </c>
      <c r="T803" s="226" t="str">
        <f t="shared" si="128"/>
        <v/>
      </c>
      <c r="U803" s="225" t="str">
        <f t="shared" si="129"/>
        <v/>
      </c>
    </row>
    <row r="804" spans="1:21" s="227" customFormat="1" ht="19" customHeight="1">
      <c r="A804" s="231"/>
      <c r="B804" s="232"/>
      <c r="C804" s="183"/>
      <c r="D804" s="183"/>
      <c r="E804" s="183"/>
      <c r="F804" s="229"/>
      <c r="G804" s="230" t="str">
        <f>IFERROR(IF($E804="","",VLOOKUP($E804,'Data Mercado'!$A$7:$F$24,2,0)),"ND")</f>
      </c>
      <c r="H804" s="226" t="str">
        <f t="shared" si="120"/>
        <v/>
      </c>
      <c r="I804" s="225" t="str">
        <f t="shared" si="121"/>
        <v/>
      </c>
      <c r="J804" s="230" t="str">
        <f>IFERROR(IF($E804="","",VLOOKUP($E804,'Data Mercado'!$A$7:$F$24,3,0)),"ND")</f>
      </c>
      <c r="K804" s="226" t="str">
        <f t="shared" si="122"/>
        <v/>
      </c>
      <c r="L804" s="225" t="str">
        <f t="shared" si="123"/>
        <v/>
      </c>
      <c r="M804" s="230" t="str">
        <f>IFERROR(IF($E804="","",VLOOKUP($E804,'Data Mercado'!$A$7:$F$24,4,0)),"ND")</f>
      </c>
      <c r="N804" s="226" t="str">
        <f t="shared" si="124"/>
        <v/>
      </c>
      <c r="O804" s="225" t="str">
        <f t="shared" si="125"/>
        <v/>
      </c>
      <c r="P804" s="230" t="str">
        <f>IFERROR(IF($E804="","",VLOOKUP($E804,'Data Mercado'!$A$7:$F$24,5,0)),"ND")</f>
      </c>
      <c r="Q804" s="226" t="str">
        <f t="shared" si="126"/>
        <v/>
      </c>
      <c r="R804" s="225" t="str">
        <f t="shared" si="127"/>
        <v/>
      </c>
      <c r="S804" s="230" t="str">
        <f>IFERROR(IF($E804="","",VLOOKUP($E804,'Data Mercado'!$A$7:$F$24,6,0)),"ND")</f>
      </c>
      <c r="T804" s="226" t="str">
        <f t="shared" si="128"/>
        <v/>
      </c>
      <c r="U804" s="225" t="str">
        <f t="shared" si="129"/>
        <v/>
      </c>
    </row>
    <row r="805" spans="1:21" s="227" customFormat="1" ht="19" customHeight="1">
      <c r="A805" s="231"/>
      <c r="B805" s="232"/>
      <c r="C805" s="183"/>
      <c r="D805" s="183"/>
      <c r="E805" s="183"/>
      <c r="F805" s="229"/>
      <c r="G805" s="230" t="str">
        <f>IFERROR(IF($E805="","",VLOOKUP($E805,'Data Mercado'!$A$7:$F$24,2,0)),"ND")</f>
      </c>
      <c r="H805" s="226" t="str">
        <f t="shared" si="120"/>
        <v/>
      </c>
      <c r="I805" s="225" t="str">
        <f t="shared" si="121"/>
        <v/>
      </c>
      <c r="J805" s="230" t="str">
        <f>IFERROR(IF($E805="","",VLOOKUP($E805,'Data Mercado'!$A$7:$F$24,3,0)),"ND")</f>
      </c>
      <c r="K805" s="226" t="str">
        <f t="shared" si="122"/>
        <v/>
      </c>
      <c r="L805" s="225" t="str">
        <f t="shared" si="123"/>
        <v/>
      </c>
      <c r="M805" s="230" t="str">
        <f>IFERROR(IF($E805="","",VLOOKUP($E805,'Data Mercado'!$A$7:$F$24,4,0)),"ND")</f>
      </c>
      <c r="N805" s="226" t="str">
        <f t="shared" si="124"/>
        <v/>
      </c>
      <c r="O805" s="225" t="str">
        <f t="shared" si="125"/>
        <v/>
      </c>
      <c r="P805" s="230" t="str">
        <f>IFERROR(IF($E805="","",VLOOKUP($E805,'Data Mercado'!$A$7:$F$24,5,0)),"ND")</f>
      </c>
      <c r="Q805" s="226" t="str">
        <f t="shared" si="126"/>
        <v/>
      </c>
      <c r="R805" s="225" t="str">
        <f t="shared" si="127"/>
        <v/>
      </c>
      <c r="S805" s="230" t="str">
        <f>IFERROR(IF($E805="","",VLOOKUP($E805,'Data Mercado'!$A$7:$F$24,6,0)),"ND")</f>
      </c>
      <c r="T805" s="226" t="str">
        <f t="shared" si="128"/>
        <v/>
      </c>
      <c r="U805" s="225" t="str">
        <f t="shared" si="129"/>
        <v/>
      </c>
    </row>
    <row r="806" spans="1:21" s="227" customFormat="1" ht="19" customHeight="1">
      <c r="A806" s="231"/>
      <c r="B806" s="232"/>
      <c r="C806" s="183"/>
      <c r="D806" s="183"/>
      <c r="E806" s="183"/>
      <c r="F806" s="229"/>
      <c r="G806" s="230" t="str">
        <f>IFERROR(IF($E806="","",VLOOKUP($E806,'Data Mercado'!$A$7:$F$24,2,0)),"ND")</f>
      </c>
      <c r="H806" s="226" t="str">
        <f t="shared" si="120"/>
        <v/>
      </c>
      <c r="I806" s="225" t="str">
        <f t="shared" si="121"/>
        <v/>
      </c>
      <c r="J806" s="230" t="str">
        <f>IFERROR(IF($E806="","",VLOOKUP($E806,'Data Mercado'!$A$7:$F$24,3,0)),"ND")</f>
      </c>
      <c r="K806" s="226" t="str">
        <f t="shared" si="122"/>
        <v/>
      </c>
      <c r="L806" s="225" t="str">
        <f t="shared" si="123"/>
        <v/>
      </c>
      <c r="M806" s="230" t="str">
        <f>IFERROR(IF($E806="","",VLOOKUP($E806,'Data Mercado'!$A$7:$F$24,4,0)),"ND")</f>
      </c>
      <c r="N806" s="226" t="str">
        <f t="shared" si="124"/>
        <v/>
      </c>
      <c r="O806" s="225" t="str">
        <f t="shared" si="125"/>
        <v/>
      </c>
      <c r="P806" s="230" t="str">
        <f>IFERROR(IF($E806="","",VLOOKUP($E806,'Data Mercado'!$A$7:$F$24,5,0)),"ND")</f>
      </c>
      <c r="Q806" s="226" t="str">
        <f t="shared" si="126"/>
        <v/>
      </c>
      <c r="R806" s="225" t="str">
        <f t="shared" si="127"/>
        <v/>
      </c>
      <c r="S806" s="230" t="str">
        <f>IFERROR(IF($E806="","",VLOOKUP($E806,'Data Mercado'!$A$7:$F$24,6,0)),"ND")</f>
      </c>
      <c r="T806" s="226" t="str">
        <f t="shared" si="128"/>
        <v/>
      </c>
      <c r="U806" s="225" t="str">
        <f t="shared" si="129"/>
        <v/>
      </c>
    </row>
    <row r="807" spans="1:21" s="227" customFormat="1" ht="19" customHeight="1">
      <c r="A807" s="231"/>
      <c r="B807" s="232"/>
      <c r="C807" s="183"/>
      <c r="D807" s="183"/>
      <c r="E807" s="183"/>
      <c r="F807" s="229"/>
      <c r="G807" s="230" t="str">
        <f>IFERROR(IF($E807="","",VLOOKUP($E807,'Data Mercado'!$A$7:$F$24,2,0)),"ND")</f>
      </c>
      <c r="H807" s="226" t="str">
        <f t="shared" si="120"/>
        <v/>
      </c>
      <c r="I807" s="225" t="str">
        <f t="shared" si="121"/>
        <v/>
      </c>
      <c r="J807" s="230" t="str">
        <f>IFERROR(IF($E807="","",VLOOKUP($E807,'Data Mercado'!$A$7:$F$24,3,0)),"ND")</f>
      </c>
      <c r="K807" s="226" t="str">
        <f t="shared" si="122"/>
        <v/>
      </c>
      <c r="L807" s="225" t="str">
        <f t="shared" si="123"/>
        <v/>
      </c>
      <c r="M807" s="230" t="str">
        <f>IFERROR(IF($E807="","",VLOOKUP($E807,'Data Mercado'!$A$7:$F$24,4,0)),"ND")</f>
      </c>
      <c r="N807" s="226" t="str">
        <f t="shared" si="124"/>
        <v/>
      </c>
      <c r="O807" s="225" t="str">
        <f t="shared" si="125"/>
        <v/>
      </c>
      <c r="P807" s="230" t="str">
        <f>IFERROR(IF($E807="","",VLOOKUP($E807,'Data Mercado'!$A$7:$F$24,5,0)),"ND")</f>
      </c>
      <c r="Q807" s="226" t="str">
        <f t="shared" si="126"/>
        <v/>
      </c>
      <c r="R807" s="225" t="str">
        <f t="shared" si="127"/>
        <v/>
      </c>
      <c r="S807" s="230" t="str">
        <f>IFERROR(IF($E807="","",VLOOKUP($E807,'Data Mercado'!$A$7:$F$24,6,0)),"ND")</f>
      </c>
      <c r="T807" s="226" t="str">
        <f t="shared" si="128"/>
        <v/>
      </c>
      <c r="U807" s="225" t="str">
        <f t="shared" si="129"/>
        <v/>
      </c>
    </row>
    <row r="808" spans="1:21" s="227" customFormat="1" ht="19" customHeight="1">
      <c r="A808" s="231"/>
      <c r="B808" s="232"/>
      <c r="C808" s="183"/>
      <c r="D808" s="183"/>
      <c r="E808" s="183"/>
      <c r="F808" s="229"/>
      <c r="G808" s="230" t="str">
        <f>IFERROR(IF($E808="","",VLOOKUP($E808,'Data Mercado'!$A$7:$F$24,2,0)),"ND")</f>
      </c>
      <c r="H808" s="226" t="str">
        <f t="shared" si="120"/>
        <v/>
      </c>
      <c r="I808" s="225" t="str">
        <f t="shared" si="121"/>
        <v/>
      </c>
      <c r="J808" s="230" t="str">
        <f>IFERROR(IF($E808="","",VLOOKUP($E808,'Data Mercado'!$A$7:$F$24,3,0)),"ND")</f>
      </c>
      <c r="K808" s="226" t="str">
        <f t="shared" si="122"/>
        <v/>
      </c>
      <c r="L808" s="225" t="str">
        <f t="shared" si="123"/>
        <v/>
      </c>
      <c r="M808" s="230" t="str">
        <f>IFERROR(IF($E808="","",VLOOKUP($E808,'Data Mercado'!$A$7:$F$24,4,0)),"ND")</f>
      </c>
      <c r="N808" s="226" t="str">
        <f t="shared" si="124"/>
        <v/>
      </c>
      <c r="O808" s="225" t="str">
        <f t="shared" si="125"/>
        <v/>
      </c>
      <c r="P808" s="230" t="str">
        <f>IFERROR(IF($E808="","",VLOOKUP($E808,'Data Mercado'!$A$7:$F$24,5,0)),"ND")</f>
      </c>
      <c r="Q808" s="226" t="str">
        <f t="shared" si="126"/>
        <v/>
      </c>
      <c r="R808" s="225" t="str">
        <f t="shared" si="127"/>
        <v/>
      </c>
      <c r="S808" s="230" t="str">
        <f>IFERROR(IF($E808="","",VLOOKUP($E808,'Data Mercado'!$A$7:$F$24,6,0)),"ND")</f>
      </c>
      <c r="T808" s="226" t="str">
        <f t="shared" si="128"/>
        <v/>
      </c>
      <c r="U808" s="225" t="str">
        <f t="shared" si="129"/>
        <v/>
      </c>
    </row>
    <row r="809" spans="1:21" s="227" customFormat="1" ht="19" customHeight="1">
      <c r="A809" s="231"/>
      <c r="B809" s="232"/>
      <c r="C809" s="183"/>
      <c r="D809" s="183"/>
      <c r="E809" s="183"/>
      <c r="F809" s="229"/>
      <c r="G809" s="230" t="str">
        <f>IFERROR(IF($E809="","",VLOOKUP($E809,'Data Mercado'!$A$7:$F$24,2,0)),"ND")</f>
      </c>
      <c r="H809" s="226" t="str">
        <f t="shared" si="120"/>
        <v/>
      </c>
      <c r="I809" s="225" t="str">
        <f t="shared" si="121"/>
        <v/>
      </c>
      <c r="J809" s="230" t="str">
        <f>IFERROR(IF($E809="","",VLOOKUP($E809,'Data Mercado'!$A$7:$F$24,3,0)),"ND")</f>
      </c>
      <c r="K809" s="226" t="str">
        <f t="shared" si="122"/>
        <v/>
      </c>
      <c r="L809" s="225" t="str">
        <f t="shared" si="123"/>
        <v/>
      </c>
      <c r="M809" s="230" t="str">
        <f>IFERROR(IF($E809="","",VLOOKUP($E809,'Data Mercado'!$A$7:$F$24,4,0)),"ND")</f>
      </c>
      <c r="N809" s="226" t="str">
        <f t="shared" si="124"/>
        <v/>
      </c>
      <c r="O809" s="225" t="str">
        <f t="shared" si="125"/>
        <v/>
      </c>
      <c r="P809" s="230" t="str">
        <f>IFERROR(IF($E809="","",VLOOKUP($E809,'Data Mercado'!$A$7:$F$24,5,0)),"ND")</f>
      </c>
      <c r="Q809" s="226" t="str">
        <f t="shared" si="126"/>
        <v/>
      </c>
      <c r="R809" s="225" t="str">
        <f t="shared" si="127"/>
        <v/>
      </c>
      <c r="S809" s="230" t="str">
        <f>IFERROR(IF($E809="","",VLOOKUP($E809,'Data Mercado'!$A$7:$F$24,6,0)),"ND")</f>
      </c>
      <c r="T809" s="226" t="str">
        <f t="shared" si="128"/>
        <v/>
      </c>
      <c r="U809" s="225" t="str">
        <f t="shared" si="129"/>
        <v/>
      </c>
    </row>
    <row r="810" spans="1:21" s="227" customFormat="1" ht="19" customHeight="1">
      <c r="A810" s="231"/>
      <c r="B810" s="232"/>
      <c r="C810" s="183"/>
      <c r="D810" s="183"/>
      <c r="E810" s="183"/>
      <c r="F810" s="229"/>
      <c r="G810" s="230" t="str">
        <f>IFERROR(IF($E810="","",VLOOKUP($E810,'Data Mercado'!$A$7:$F$24,2,0)),"ND")</f>
      </c>
      <c r="H810" s="226" t="str">
        <f t="shared" si="120"/>
        <v/>
      </c>
      <c r="I810" s="225" t="str">
        <f t="shared" si="121"/>
        <v/>
      </c>
      <c r="J810" s="230" t="str">
        <f>IFERROR(IF($E810="","",VLOOKUP($E810,'Data Mercado'!$A$7:$F$24,3,0)),"ND")</f>
      </c>
      <c r="K810" s="226" t="str">
        <f t="shared" si="122"/>
        <v/>
      </c>
      <c r="L810" s="225" t="str">
        <f t="shared" si="123"/>
        <v/>
      </c>
      <c r="M810" s="230" t="str">
        <f>IFERROR(IF($E810="","",VLOOKUP($E810,'Data Mercado'!$A$7:$F$24,4,0)),"ND")</f>
      </c>
      <c r="N810" s="226" t="str">
        <f t="shared" si="124"/>
        <v/>
      </c>
      <c r="O810" s="225" t="str">
        <f t="shared" si="125"/>
        <v/>
      </c>
      <c r="P810" s="230" t="str">
        <f>IFERROR(IF($E810="","",VLOOKUP($E810,'Data Mercado'!$A$7:$F$24,5,0)),"ND")</f>
      </c>
      <c r="Q810" s="226" t="str">
        <f t="shared" si="126"/>
        <v/>
      </c>
      <c r="R810" s="225" t="str">
        <f t="shared" si="127"/>
        <v/>
      </c>
      <c r="S810" s="230" t="str">
        <f>IFERROR(IF($E810="","",VLOOKUP($E810,'Data Mercado'!$A$7:$F$24,6,0)),"ND")</f>
      </c>
      <c r="T810" s="226" t="str">
        <f t="shared" si="128"/>
        <v/>
      </c>
      <c r="U810" s="225" t="str">
        <f t="shared" si="129"/>
        <v/>
      </c>
    </row>
    <row r="811" spans="1:21" s="227" customFormat="1" ht="19" customHeight="1">
      <c r="A811" s="231"/>
      <c r="B811" s="232"/>
      <c r="C811" s="183"/>
      <c r="D811" s="183"/>
      <c r="E811" s="183"/>
      <c r="F811" s="229"/>
      <c r="G811" s="230" t="str">
        <f>IFERROR(IF($E811="","",VLOOKUP($E811,'Data Mercado'!$A$7:$F$24,2,0)),"ND")</f>
      </c>
      <c r="H811" s="226" t="str">
        <f t="shared" si="120"/>
        <v/>
      </c>
      <c r="I811" s="225" t="str">
        <f t="shared" si="121"/>
        <v/>
      </c>
      <c r="J811" s="230" t="str">
        <f>IFERROR(IF($E811="","",VLOOKUP($E811,'Data Mercado'!$A$7:$F$24,3,0)),"ND")</f>
      </c>
      <c r="K811" s="226" t="str">
        <f t="shared" si="122"/>
        <v/>
      </c>
      <c r="L811" s="225" t="str">
        <f t="shared" si="123"/>
        <v/>
      </c>
      <c r="M811" s="230" t="str">
        <f>IFERROR(IF($E811="","",VLOOKUP($E811,'Data Mercado'!$A$7:$F$24,4,0)),"ND")</f>
      </c>
      <c r="N811" s="226" t="str">
        <f t="shared" si="124"/>
        <v/>
      </c>
      <c r="O811" s="225" t="str">
        <f t="shared" si="125"/>
        <v/>
      </c>
      <c r="P811" s="230" t="str">
        <f>IFERROR(IF($E811="","",VLOOKUP($E811,'Data Mercado'!$A$7:$F$24,5,0)),"ND")</f>
      </c>
      <c r="Q811" s="226" t="str">
        <f t="shared" si="126"/>
        <v/>
      </c>
      <c r="R811" s="225" t="str">
        <f t="shared" si="127"/>
        <v/>
      </c>
      <c r="S811" s="230" t="str">
        <f>IFERROR(IF($E811="","",VLOOKUP($E811,'Data Mercado'!$A$7:$F$24,6,0)),"ND")</f>
      </c>
      <c r="T811" s="226" t="str">
        <f t="shared" si="128"/>
        <v/>
      </c>
      <c r="U811" s="225" t="str">
        <f t="shared" si="129"/>
        <v/>
      </c>
    </row>
    <row r="812" spans="1:21" s="227" customFormat="1" ht="19" customHeight="1">
      <c r="A812" s="231"/>
      <c r="B812" s="232"/>
      <c r="C812" s="183"/>
      <c r="D812" s="183"/>
      <c r="E812" s="183"/>
      <c r="F812" s="229"/>
      <c r="G812" s="230" t="str">
        <f>IFERROR(IF($E812="","",VLOOKUP($E812,'Data Mercado'!$A$7:$F$24,2,0)),"ND")</f>
      </c>
      <c r="H812" s="226" t="str">
        <f t="shared" si="120"/>
        <v/>
      </c>
      <c r="I812" s="225" t="str">
        <f t="shared" si="121"/>
        <v/>
      </c>
      <c r="J812" s="230" t="str">
        <f>IFERROR(IF($E812="","",VLOOKUP($E812,'Data Mercado'!$A$7:$F$24,3,0)),"ND")</f>
      </c>
      <c r="K812" s="226" t="str">
        <f t="shared" si="122"/>
        <v/>
      </c>
      <c r="L812" s="225" t="str">
        <f t="shared" si="123"/>
        <v/>
      </c>
      <c r="M812" s="230" t="str">
        <f>IFERROR(IF($E812="","",VLOOKUP($E812,'Data Mercado'!$A$7:$F$24,4,0)),"ND")</f>
      </c>
      <c r="N812" s="226" t="str">
        <f t="shared" si="124"/>
        <v/>
      </c>
      <c r="O812" s="225" t="str">
        <f t="shared" si="125"/>
        <v/>
      </c>
      <c r="P812" s="230" t="str">
        <f>IFERROR(IF($E812="","",VLOOKUP($E812,'Data Mercado'!$A$7:$F$24,5,0)),"ND")</f>
      </c>
      <c r="Q812" s="226" t="str">
        <f t="shared" si="126"/>
        <v/>
      </c>
      <c r="R812" s="225" t="str">
        <f t="shared" si="127"/>
        <v/>
      </c>
      <c r="S812" s="230" t="str">
        <f>IFERROR(IF($E812="","",VLOOKUP($E812,'Data Mercado'!$A$7:$F$24,6,0)),"ND")</f>
      </c>
      <c r="T812" s="226" t="str">
        <f t="shared" si="128"/>
        <v/>
      </c>
      <c r="U812" s="225" t="str">
        <f t="shared" si="129"/>
        <v/>
      </c>
    </row>
    <row r="813" spans="1:21" s="227" customFormat="1" ht="19" customHeight="1">
      <c r="A813" s="231"/>
      <c r="B813" s="232"/>
      <c r="C813" s="183"/>
      <c r="D813" s="183"/>
      <c r="E813" s="183"/>
      <c r="F813" s="229"/>
      <c r="G813" s="230" t="str">
        <f>IFERROR(IF($E813="","",VLOOKUP($E813,'Data Mercado'!$A$7:$F$24,2,0)),"ND")</f>
      </c>
      <c r="H813" s="226" t="str">
        <f t="shared" si="120"/>
        <v/>
      </c>
      <c r="I813" s="225" t="str">
        <f t="shared" si="121"/>
        <v/>
      </c>
      <c r="J813" s="230" t="str">
        <f>IFERROR(IF($E813="","",VLOOKUP($E813,'Data Mercado'!$A$7:$F$24,3,0)),"ND")</f>
      </c>
      <c r="K813" s="226" t="str">
        <f t="shared" si="122"/>
        <v/>
      </c>
      <c r="L813" s="225" t="str">
        <f t="shared" si="123"/>
        <v/>
      </c>
      <c r="M813" s="230" t="str">
        <f>IFERROR(IF($E813="","",VLOOKUP($E813,'Data Mercado'!$A$7:$F$24,4,0)),"ND")</f>
      </c>
      <c r="N813" s="226" t="str">
        <f t="shared" si="124"/>
        <v/>
      </c>
      <c r="O813" s="225" t="str">
        <f t="shared" si="125"/>
        <v/>
      </c>
      <c r="P813" s="230" t="str">
        <f>IFERROR(IF($E813="","",VLOOKUP($E813,'Data Mercado'!$A$7:$F$24,5,0)),"ND")</f>
      </c>
      <c r="Q813" s="226" t="str">
        <f t="shared" si="126"/>
        <v/>
      </c>
      <c r="R813" s="225" t="str">
        <f t="shared" si="127"/>
        <v/>
      </c>
      <c r="S813" s="230" t="str">
        <f>IFERROR(IF($E813="","",VLOOKUP($E813,'Data Mercado'!$A$7:$F$24,6,0)),"ND")</f>
      </c>
      <c r="T813" s="226" t="str">
        <f t="shared" si="128"/>
        <v/>
      </c>
      <c r="U813" s="225" t="str">
        <f t="shared" si="129"/>
        <v/>
      </c>
    </row>
    <row r="814" spans="1:21" s="227" customFormat="1" ht="19" customHeight="1">
      <c r="A814" s="231"/>
      <c r="B814" s="232"/>
      <c r="C814" s="183"/>
      <c r="D814" s="183"/>
      <c r="E814" s="183"/>
      <c r="F814" s="229"/>
      <c r="G814" s="230" t="str">
        <f>IFERROR(IF($E814="","",VLOOKUP($E814,'Data Mercado'!$A$7:$F$24,2,0)),"ND")</f>
      </c>
      <c r="H814" s="226" t="str">
        <f t="shared" si="120"/>
        <v/>
      </c>
      <c r="I814" s="225" t="str">
        <f t="shared" si="121"/>
        <v/>
      </c>
      <c r="J814" s="230" t="str">
        <f>IFERROR(IF($E814="","",VLOOKUP($E814,'Data Mercado'!$A$7:$F$24,3,0)),"ND")</f>
      </c>
      <c r="K814" s="226" t="str">
        <f t="shared" si="122"/>
        <v/>
      </c>
      <c r="L814" s="225" t="str">
        <f t="shared" si="123"/>
        <v/>
      </c>
      <c r="M814" s="230" t="str">
        <f>IFERROR(IF($E814="","",VLOOKUP($E814,'Data Mercado'!$A$7:$F$24,4,0)),"ND")</f>
      </c>
      <c r="N814" s="226" t="str">
        <f t="shared" si="124"/>
        <v/>
      </c>
      <c r="O814" s="225" t="str">
        <f t="shared" si="125"/>
        <v/>
      </c>
      <c r="P814" s="230" t="str">
        <f>IFERROR(IF($E814="","",VLOOKUP($E814,'Data Mercado'!$A$7:$F$24,5,0)),"ND")</f>
      </c>
      <c r="Q814" s="226" t="str">
        <f t="shared" si="126"/>
        <v/>
      </c>
      <c r="R814" s="225" t="str">
        <f t="shared" si="127"/>
        <v/>
      </c>
      <c r="S814" s="230" t="str">
        <f>IFERROR(IF($E814="","",VLOOKUP($E814,'Data Mercado'!$A$7:$F$24,6,0)),"ND")</f>
      </c>
      <c r="T814" s="226" t="str">
        <f t="shared" si="128"/>
        <v/>
      </c>
      <c r="U814" s="225" t="str">
        <f t="shared" si="129"/>
        <v/>
      </c>
    </row>
    <row r="815" spans="1:21" s="227" customFormat="1" ht="19" customHeight="1">
      <c r="A815" s="231"/>
      <c r="B815" s="232"/>
      <c r="C815" s="183"/>
      <c r="D815" s="183"/>
      <c r="E815" s="183"/>
      <c r="F815" s="229"/>
      <c r="G815" s="230" t="str">
        <f>IFERROR(IF($E815="","",VLOOKUP($E815,'Data Mercado'!$A$7:$F$24,2,0)),"ND")</f>
      </c>
      <c r="H815" s="226" t="str">
        <f t="shared" si="120"/>
        <v/>
      </c>
      <c r="I815" s="225" t="str">
        <f t="shared" si="121"/>
        <v/>
      </c>
      <c r="J815" s="230" t="str">
        <f>IFERROR(IF($E815="","",VLOOKUP($E815,'Data Mercado'!$A$7:$F$24,3,0)),"ND")</f>
      </c>
      <c r="K815" s="226" t="str">
        <f t="shared" si="122"/>
        <v/>
      </c>
      <c r="L815" s="225" t="str">
        <f t="shared" si="123"/>
        <v/>
      </c>
      <c r="M815" s="230" t="str">
        <f>IFERROR(IF($E815="","",VLOOKUP($E815,'Data Mercado'!$A$7:$F$24,4,0)),"ND")</f>
      </c>
      <c r="N815" s="226" t="str">
        <f t="shared" si="124"/>
        <v/>
      </c>
      <c r="O815" s="225" t="str">
        <f t="shared" si="125"/>
        <v/>
      </c>
      <c r="P815" s="230" t="str">
        <f>IFERROR(IF($E815="","",VLOOKUP($E815,'Data Mercado'!$A$7:$F$24,5,0)),"ND")</f>
      </c>
      <c r="Q815" s="226" t="str">
        <f t="shared" si="126"/>
        <v/>
      </c>
      <c r="R815" s="225" t="str">
        <f t="shared" si="127"/>
        <v/>
      </c>
      <c r="S815" s="230" t="str">
        <f>IFERROR(IF($E815="","",VLOOKUP($E815,'Data Mercado'!$A$7:$F$24,6,0)),"ND")</f>
      </c>
      <c r="T815" s="226" t="str">
        <f t="shared" si="128"/>
        <v/>
      </c>
      <c r="U815" s="225" t="str">
        <f t="shared" si="129"/>
        <v/>
      </c>
    </row>
    <row r="816" spans="1:21" s="227" customFormat="1" ht="19" customHeight="1">
      <c r="A816" s="231"/>
      <c r="B816" s="232"/>
      <c r="C816" s="183"/>
      <c r="D816" s="183"/>
      <c r="E816" s="183"/>
      <c r="F816" s="229"/>
      <c r="G816" s="230" t="str">
        <f>IFERROR(IF($E816="","",VLOOKUP($E816,'Data Mercado'!$A$7:$F$24,2,0)),"ND")</f>
      </c>
      <c r="H816" s="226" t="str">
        <f t="shared" si="120"/>
        <v/>
      </c>
      <c r="I816" s="225" t="str">
        <f t="shared" si="121"/>
        <v/>
      </c>
      <c r="J816" s="230" t="str">
        <f>IFERROR(IF($E816="","",VLOOKUP($E816,'Data Mercado'!$A$7:$F$24,3,0)),"ND")</f>
      </c>
      <c r="K816" s="226" t="str">
        <f t="shared" si="122"/>
        <v/>
      </c>
      <c r="L816" s="225" t="str">
        <f t="shared" si="123"/>
        <v/>
      </c>
      <c r="M816" s="230" t="str">
        <f>IFERROR(IF($E816="","",VLOOKUP($E816,'Data Mercado'!$A$7:$F$24,4,0)),"ND")</f>
      </c>
      <c r="N816" s="226" t="str">
        <f t="shared" si="124"/>
        <v/>
      </c>
      <c r="O816" s="225" t="str">
        <f t="shared" si="125"/>
        <v/>
      </c>
      <c r="P816" s="230" t="str">
        <f>IFERROR(IF($E816="","",VLOOKUP($E816,'Data Mercado'!$A$7:$F$24,5,0)),"ND")</f>
      </c>
      <c r="Q816" s="226" t="str">
        <f t="shared" si="126"/>
        <v/>
      </c>
      <c r="R816" s="225" t="str">
        <f t="shared" si="127"/>
        <v/>
      </c>
      <c r="S816" s="230" t="str">
        <f>IFERROR(IF($E816="","",VLOOKUP($E816,'Data Mercado'!$A$7:$F$24,6,0)),"ND")</f>
      </c>
      <c r="T816" s="226" t="str">
        <f t="shared" si="128"/>
        <v/>
      </c>
      <c r="U816" s="225" t="str">
        <f t="shared" si="129"/>
        <v/>
      </c>
    </row>
    <row r="817" spans="1:21" s="227" customFormat="1" ht="19" customHeight="1">
      <c r="A817" s="231"/>
      <c r="B817" s="232"/>
      <c r="C817" s="183"/>
      <c r="D817" s="183"/>
      <c r="E817" s="183"/>
      <c r="F817" s="229"/>
      <c r="G817" s="230" t="str">
        <f>IFERROR(IF($E817="","",VLOOKUP($E817,'Data Mercado'!$A$7:$F$24,2,0)),"ND")</f>
      </c>
      <c r="H817" s="226" t="str">
        <f t="shared" si="120"/>
        <v/>
      </c>
      <c r="I817" s="225" t="str">
        <f t="shared" si="121"/>
        <v/>
      </c>
      <c r="J817" s="230" t="str">
        <f>IFERROR(IF($E817="","",VLOOKUP($E817,'Data Mercado'!$A$7:$F$24,3,0)),"ND")</f>
      </c>
      <c r="K817" s="226" t="str">
        <f t="shared" si="122"/>
        <v/>
      </c>
      <c r="L817" s="225" t="str">
        <f t="shared" si="123"/>
        <v/>
      </c>
      <c r="M817" s="230" t="str">
        <f>IFERROR(IF($E817="","",VLOOKUP($E817,'Data Mercado'!$A$7:$F$24,4,0)),"ND")</f>
      </c>
      <c r="N817" s="226" t="str">
        <f t="shared" si="124"/>
        <v/>
      </c>
      <c r="O817" s="225" t="str">
        <f t="shared" si="125"/>
        <v/>
      </c>
      <c r="P817" s="230" t="str">
        <f>IFERROR(IF($E817="","",VLOOKUP($E817,'Data Mercado'!$A$7:$F$24,5,0)),"ND")</f>
      </c>
      <c r="Q817" s="226" t="str">
        <f t="shared" si="126"/>
        <v/>
      </c>
      <c r="R817" s="225" t="str">
        <f t="shared" si="127"/>
        <v/>
      </c>
      <c r="S817" s="230" t="str">
        <f>IFERROR(IF($E817="","",VLOOKUP($E817,'Data Mercado'!$A$7:$F$24,6,0)),"ND")</f>
      </c>
      <c r="T817" s="226" t="str">
        <f t="shared" si="128"/>
        <v/>
      </c>
      <c r="U817" s="225" t="str">
        <f t="shared" si="129"/>
        <v/>
      </c>
    </row>
    <row r="818" spans="1:21" s="227" customFormat="1" ht="19" customHeight="1">
      <c r="A818" s="231"/>
      <c r="B818" s="232"/>
      <c r="C818" s="183"/>
      <c r="D818" s="183"/>
      <c r="E818" s="183"/>
      <c r="F818" s="229"/>
      <c r="G818" s="230" t="str">
        <f>IFERROR(IF($E818="","",VLOOKUP($E818,'Data Mercado'!$A$7:$F$24,2,0)),"ND")</f>
      </c>
      <c r="H818" s="226" t="str">
        <f t="shared" si="120"/>
        <v/>
      </c>
      <c r="I818" s="225" t="str">
        <f t="shared" si="121"/>
        <v/>
      </c>
      <c r="J818" s="230" t="str">
        <f>IFERROR(IF($E818="","",VLOOKUP($E818,'Data Mercado'!$A$7:$F$24,3,0)),"ND")</f>
      </c>
      <c r="K818" s="226" t="str">
        <f t="shared" si="122"/>
        <v/>
      </c>
      <c r="L818" s="225" t="str">
        <f t="shared" si="123"/>
        <v/>
      </c>
      <c r="M818" s="230" t="str">
        <f>IFERROR(IF($E818="","",VLOOKUP($E818,'Data Mercado'!$A$7:$F$24,4,0)),"ND")</f>
      </c>
      <c r="N818" s="226" t="str">
        <f t="shared" si="124"/>
        <v/>
      </c>
      <c r="O818" s="225" t="str">
        <f t="shared" si="125"/>
        <v/>
      </c>
      <c r="P818" s="230" t="str">
        <f>IFERROR(IF($E818="","",VLOOKUP($E818,'Data Mercado'!$A$7:$F$24,5,0)),"ND")</f>
      </c>
      <c r="Q818" s="226" t="str">
        <f t="shared" si="126"/>
        <v/>
      </c>
      <c r="R818" s="225" t="str">
        <f t="shared" si="127"/>
        <v/>
      </c>
      <c r="S818" s="230" t="str">
        <f>IFERROR(IF($E818="","",VLOOKUP($E818,'Data Mercado'!$A$7:$F$24,6,0)),"ND")</f>
      </c>
      <c r="T818" s="226" t="str">
        <f t="shared" si="128"/>
        <v/>
      </c>
      <c r="U818" s="225" t="str">
        <f t="shared" si="129"/>
        <v/>
      </c>
    </row>
    <row r="819" spans="1:21" s="227" customFormat="1" ht="19" customHeight="1">
      <c r="A819" s="231"/>
      <c r="B819" s="232"/>
      <c r="C819" s="183"/>
      <c r="D819" s="183"/>
      <c r="E819" s="183"/>
      <c r="F819" s="229"/>
      <c r="G819" s="230" t="str">
        <f>IFERROR(IF($E819="","",VLOOKUP($E819,'Data Mercado'!$A$7:$F$24,2,0)),"ND")</f>
      </c>
      <c r="H819" s="226" t="str">
        <f t="shared" si="120"/>
        <v/>
      </c>
      <c r="I819" s="225" t="str">
        <f t="shared" si="121"/>
        <v/>
      </c>
      <c r="J819" s="230" t="str">
        <f>IFERROR(IF($E819="","",VLOOKUP($E819,'Data Mercado'!$A$7:$F$24,3,0)),"ND")</f>
      </c>
      <c r="K819" s="226" t="str">
        <f t="shared" si="122"/>
        <v/>
      </c>
      <c r="L819" s="225" t="str">
        <f t="shared" si="123"/>
        <v/>
      </c>
      <c r="M819" s="230" t="str">
        <f>IFERROR(IF($E819="","",VLOOKUP($E819,'Data Mercado'!$A$7:$F$24,4,0)),"ND")</f>
      </c>
      <c r="N819" s="226" t="str">
        <f t="shared" si="124"/>
        <v/>
      </c>
      <c r="O819" s="225" t="str">
        <f t="shared" si="125"/>
        <v/>
      </c>
      <c r="P819" s="230" t="str">
        <f>IFERROR(IF($E819="","",VLOOKUP($E819,'Data Mercado'!$A$7:$F$24,5,0)),"ND")</f>
      </c>
      <c r="Q819" s="226" t="str">
        <f t="shared" si="126"/>
        <v/>
      </c>
      <c r="R819" s="225" t="str">
        <f t="shared" si="127"/>
        <v/>
      </c>
      <c r="S819" s="230" t="str">
        <f>IFERROR(IF($E819="","",VLOOKUP($E819,'Data Mercado'!$A$7:$F$24,6,0)),"ND")</f>
      </c>
      <c r="T819" s="226" t="str">
        <f t="shared" si="128"/>
        <v/>
      </c>
      <c r="U819" s="225" t="str">
        <f t="shared" si="129"/>
        <v/>
      </c>
    </row>
    <row r="820" spans="1:21" s="227" customFormat="1" ht="19" customHeight="1">
      <c r="A820" s="231"/>
      <c r="B820" s="232"/>
      <c r="C820" s="183"/>
      <c r="D820" s="183"/>
      <c r="E820" s="183"/>
      <c r="F820" s="229"/>
      <c r="G820" s="230" t="str">
        <f>IFERROR(IF($E820="","",VLOOKUP($E820,'Data Mercado'!$A$7:$F$24,2,0)),"ND")</f>
      </c>
      <c r="H820" s="226" t="str">
        <f t="shared" si="120"/>
        <v/>
      </c>
      <c r="I820" s="225" t="str">
        <f t="shared" si="121"/>
        <v/>
      </c>
      <c r="J820" s="230" t="str">
        <f>IFERROR(IF($E820="","",VLOOKUP($E820,'Data Mercado'!$A$7:$F$24,3,0)),"ND")</f>
      </c>
      <c r="K820" s="226" t="str">
        <f t="shared" si="122"/>
        <v/>
      </c>
      <c r="L820" s="225" t="str">
        <f t="shared" si="123"/>
        <v/>
      </c>
      <c r="M820" s="230" t="str">
        <f>IFERROR(IF($E820="","",VLOOKUP($E820,'Data Mercado'!$A$7:$F$24,4,0)),"ND")</f>
      </c>
      <c r="N820" s="226" t="str">
        <f t="shared" si="124"/>
        <v/>
      </c>
      <c r="O820" s="225" t="str">
        <f t="shared" si="125"/>
        <v/>
      </c>
      <c r="P820" s="230" t="str">
        <f>IFERROR(IF($E820="","",VLOOKUP($E820,'Data Mercado'!$A$7:$F$24,5,0)),"ND")</f>
      </c>
      <c r="Q820" s="226" t="str">
        <f t="shared" si="126"/>
        <v/>
      </c>
      <c r="R820" s="225" t="str">
        <f t="shared" si="127"/>
        <v/>
      </c>
      <c r="S820" s="230" t="str">
        <f>IFERROR(IF($E820="","",VLOOKUP($E820,'Data Mercado'!$A$7:$F$24,6,0)),"ND")</f>
      </c>
      <c r="T820" s="226" t="str">
        <f t="shared" si="128"/>
        <v/>
      </c>
      <c r="U820" s="225" t="str">
        <f t="shared" si="129"/>
        <v/>
      </c>
    </row>
    <row r="821" spans="1:21" s="227" customFormat="1" ht="19" customHeight="1">
      <c r="A821" s="231"/>
      <c r="B821" s="232"/>
      <c r="C821" s="183"/>
      <c r="D821" s="183"/>
      <c r="E821" s="183"/>
      <c r="F821" s="229"/>
      <c r="G821" s="230" t="str">
        <f>IFERROR(IF($E821="","",VLOOKUP($E821,'Data Mercado'!$A$7:$F$24,2,0)),"ND")</f>
      </c>
      <c r="H821" s="226" t="str">
        <f t="shared" si="120"/>
        <v/>
      </c>
      <c r="I821" s="225" t="str">
        <f t="shared" si="121"/>
        <v/>
      </c>
      <c r="J821" s="230" t="str">
        <f>IFERROR(IF($E821="","",VLOOKUP($E821,'Data Mercado'!$A$7:$F$24,3,0)),"ND")</f>
      </c>
      <c r="K821" s="226" t="str">
        <f t="shared" si="122"/>
        <v/>
      </c>
      <c r="L821" s="225" t="str">
        <f t="shared" si="123"/>
        <v/>
      </c>
      <c r="M821" s="230" t="str">
        <f>IFERROR(IF($E821="","",VLOOKUP($E821,'Data Mercado'!$A$7:$F$24,4,0)),"ND")</f>
      </c>
      <c r="N821" s="226" t="str">
        <f t="shared" si="124"/>
        <v/>
      </c>
      <c r="O821" s="225" t="str">
        <f t="shared" si="125"/>
        <v/>
      </c>
      <c r="P821" s="230" t="str">
        <f>IFERROR(IF($E821="","",VLOOKUP($E821,'Data Mercado'!$A$7:$F$24,5,0)),"ND")</f>
      </c>
      <c r="Q821" s="226" t="str">
        <f t="shared" si="126"/>
        <v/>
      </c>
      <c r="R821" s="225" t="str">
        <f t="shared" si="127"/>
        <v/>
      </c>
      <c r="S821" s="230" t="str">
        <f>IFERROR(IF($E821="","",VLOOKUP($E821,'Data Mercado'!$A$7:$F$24,6,0)),"ND")</f>
      </c>
      <c r="T821" s="226" t="str">
        <f t="shared" si="128"/>
        <v/>
      </c>
      <c r="U821" s="225" t="str">
        <f t="shared" si="129"/>
        <v/>
      </c>
    </row>
    <row r="822" spans="1:21" s="227" customFormat="1" ht="19" customHeight="1">
      <c r="A822" s="231"/>
      <c r="B822" s="232"/>
      <c r="C822" s="183"/>
      <c r="D822" s="183"/>
      <c r="E822" s="183"/>
      <c r="F822" s="229"/>
      <c r="G822" s="230" t="str">
        <f>IFERROR(IF($E822="","",VLOOKUP($E822,'Data Mercado'!$A$7:$F$24,2,0)),"ND")</f>
      </c>
      <c r="H822" s="226" t="str">
        <f t="shared" si="120"/>
        <v/>
      </c>
      <c r="I822" s="225" t="str">
        <f t="shared" si="121"/>
        <v/>
      </c>
      <c r="J822" s="230" t="str">
        <f>IFERROR(IF($E822="","",VLOOKUP($E822,'Data Mercado'!$A$7:$F$24,3,0)),"ND")</f>
      </c>
      <c r="K822" s="226" t="str">
        <f t="shared" si="122"/>
        <v/>
      </c>
      <c r="L822" s="225" t="str">
        <f t="shared" si="123"/>
        <v/>
      </c>
      <c r="M822" s="230" t="str">
        <f>IFERROR(IF($E822="","",VLOOKUP($E822,'Data Mercado'!$A$7:$F$24,4,0)),"ND")</f>
      </c>
      <c r="N822" s="226" t="str">
        <f t="shared" si="124"/>
        <v/>
      </c>
      <c r="O822" s="225" t="str">
        <f t="shared" si="125"/>
        <v/>
      </c>
      <c r="P822" s="230" t="str">
        <f>IFERROR(IF($E822="","",VLOOKUP($E822,'Data Mercado'!$A$7:$F$24,5,0)),"ND")</f>
      </c>
      <c r="Q822" s="226" t="str">
        <f t="shared" si="126"/>
        <v/>
      </c>
      <c r="R822" s="225" t="str">
        <f t="shared" si="127"/>
        <v/>
      </c>
      <c r="S822" s="230" t="str">
        <f>IFERROR(IF($E822="","",VLOOKUP($E822,'Data Mercado'!$A$7:$F$24,6,0)),"ND")</f>
      </c>
      <c r="T822" s="226" t="str">
        <f t="shared" si="128"/>
        <v/>
      </c>
      <c r="U822" s="225" t="str">
        <f t="shared" si="129"/>
        <v/>
      </c>
    </row>
    <row r="823" spans="1:21" s="227" customFormat="1" ht="19" customHeight="1">
      <c r="A823" s="231"/>
      <c r="B823" s="232"/>
      <c r="C823" s="183"/>
      <c r="D823" s="183"/>
      <c r="E823" s="183"/>
      <c r="F823" s="229"/>
      <c r="G823" s="230" t="str">
        <f>IFERROR(IF($E823="","",VLOOKUP($E823,'Data Mercado'!$A$7:$F$24,2,0)),"ND")</f>
      </c>
      <c r="H823" s="226" t="str">
        <f t="shared" si="120"/>
        <v/>
      </c>
      <c r="I823" s="225" t="str">
        <f t="shared" si="121"/>
        <v/>
      </c>
      <c r="J823" s="230" t="str">
        <f>IFERROR(IF($E823="","",VLOOKUP($E823,'Data Mercado'!$A$7:$F$24,3,0)),"ND")</f>
      </c>
      <c r="K823" s="226" t="str">
        <f t="shared" si="122"/>
        <v/>
      </c>
      <c r="L823" s="225" t="str">
        <f t="shared" si="123"/>
        <v/>
      </c>
      <c r="M823" s="230" t="str">
        <f>IFERROR(IF($E823="","",VLOOKUP($E823,'Data Mercado'!$A$7:$F$24,4,0)),"ND")</f>
      </c>
      <c r="N823" s="226" t="str">
        <f t="shared" si="124"/>
        <v/>
      </c>
      <c r="O823" s="225" t="str">
        <f t="shared" si="125"/>
        <v/>
      </c>
      <c r="P823" s="230" t="str">
        <f>IFERROR(IF($E823="","",VLOOKUP($E823,'Data Mercado'!$A$7:$F$24,5,0)),"ND")</f>
      </c>
      <c r="Q823" s="226" t="str">
        <f t="shared" si="126"/>
        <v/>
      </c>
      <c r="R823" s="225" t="str">
        <f t="shared" si="127"/>
        <v/>
      </c>
      <c r="S823" s="230" t="str">
        <f>IFERROR(IF($E823="","",VLOOKUP($E823,'Data Mercado'!$A$7:$F$24,6,0)),"ND")</f>
      </c>
      <c r="T823" s="226" t="str">
        <f t="shared" si="128"/>
        <v/>
      </c>
      <c r="U823" s="225" t="str">
        <f t="shared" si="129"/>
        <v/>
      </c>
    </row>
    <row r="824" spans="1:21" s="227" customFormat="1" ht="19" customHeight="1">
      <c r="A824" s="231"/>
      <c r="B824" s="232"/>
      <c r="C824" s="183"/>
      <c r="D824" s="183"/>
      <c r="E824" s="183"/>
      <c r="F824" s="229"/>
      <c r="G824" s="230" t="str">
        <f>IFERROR(IF($E824="","",VLOOKUP($E824,'Data Mercado'!$A$7:$F$24,2,0)),"ND")</f>
      </c>
      <c r="H824" s="226" t="str">
        <f t="shared" si="120"/>
        <v/>
      </c>
      <c r="I824" s="225" t="str">
        <f t="shared" si="121"/>
        <v/>
      </c>
      <c r="J824" s="230" t="str">
        <f>IFERROR(IF($E824="","",VLOOKUP($E824,'Data Mercado'!$A$7:$F$24,3,0)),"ND")</f>
      </c>
      <c r="K824" s="226" t="str">
        <f t="shared" si="122"/>
        <v/>
      </c>
      <c r="L824" s="225" t="str">
        <f t="shared" si="123"/>
        <v/>
      </c>
      <c r="M824" s="230" t="str">
        <f>IFERROR(IF($E824="","",VLOOKUP($E824,'Data Mercado'!$A$7:$F$24,4,0)),"ND")</f>
      </c>
      <c r="N824" s="226" t="str">
        <f t="shared" si="124"/>
        <v/>
      </c>
      <c r="O824" s="225" t="str">
        <f t="shared" si="125"/>
        <v/>
      </c>
      <c r="P824" s="230" t="str">
        <f>IFERROR(IF($E824="","",VLOOKUP($E824,'Data Mercado'!$A$7:$F$24,5,0)),"ND")</f>
      </c>
      <c r="Q824" s="226" t="str">
        <f t="shared" si="126"/>
        <v/>
      </c>
      <c r="R824" s="225" t="str">
        <f t="shared" si="127"/>
        <v/>
      </c>
      <c r="S824" s="230" t="str">
        <f>IFERROR(IF($E824="","",VLOOKUP($E824,'Data Mercado'!$A$7:$F$24,6,0)),"ND")</f>
      </c>
      <c r="T824" s="226" t="str">
        <f t="shared" si="128"/>
        <v/>
      </c>
      <c r="U824" s="225" t="str">
        <f t="shared" si="129"/>
        <v/>
      </c>
    </row>
    <row r="825" spans="1:21" s="227" customFormat="1" ht="19" customHeight="1">
      <c r="A825" s="231"/>
      <c r="B825" s="232"/>
      <c r="C825" s="183"/>
      <c r="D825" s="183"/>
      <c r="E825" s="183"/>
      <c r="F825" s="229"/>
      <c r="G825" s="230" t="str">
        <f>IFERROR(IF($E825="","",VLOOKUP($E825,'Data Mercado'!$A$7:$F$24,2,0)),"ND")</f>
      </c>
      <c r="H825" s="226" t="str">
        <f t="shared" si="120"/>
        <v/>
      </c>
      <c r="I825" s="225" t="str">
        <f t="shared" si="121"/>
        <v/>
      </c>
      <c r="J825" s="230" t="str">
        <f>IFERROR(IF($E825="","",VLOOKUP($E825,'Data Mercado'!$A$7:$F$24,3,0)),"ND")</f>
      </c>
      <c r="K825" s="226" t="str">
        <f t="shared" si="122"/>
        <v/>
      </c>
      <c r="L825" s="225" t="str">
        <f t="shared" si="123"/>
        <v/>
      </c>
      <c r="M825" s="230" t="str">
        <f>IFERROR(IF($E825="","",VLOOKUP($E825,'Data Mercado'!$A$7:$F$24,4,0)),"ND")</f>
      </c>
      <c r="N825" s="226" t="str">
        <f t="shared" si="124"/>
        <v/>
      </c>
      <c r="O825" s="225" t="str">
        <f t="shared" si="125"/>
        <v/>
      </c>
      <c r="P825" s="230" t="str">
        <f>IFERROR(IF($E825="","",VLOOKUP($E825,'Data Mercado'!$A$7:$F$24,5,0)),"ND")</f>
      </c>
      <c r="Q825" s="226" t="str">
        <f t="shared" si="126"/>
        <v/>
      </c>
      <c r="R825" s="225" t="str">
        <f t="shared" si="127"/>
        <v/>
      </c>
      <c r="S825" s="230" t="str">
        <f>IFERROR(IF($E825="","",VLOOKUP($E825,'Data Mercado'!$A$7:$F$24,6,0)),"ND")</f>
      </c>
      <c r="T825" s="226" t="str">
        <f t="shared" si="128"/>
        <v/>
      </c>
      <c r="U825" s="225" t="str">
        <f t="shared" si="129"/>
        <v/>
      </c>
    </row>
    <row r="826" spans="1:21" s="227" customFormat="1" ht="19" customHeight="1">
      <c r="A826" s="231"/>
      <c r="B826" s="232"/>
      <c r="C826" s="183"/>
      <c r="D826" s="183"/>
      <c r="E826" s="183"/>
      <c r="F826" s="229"/>
      <c r="G826" s="230" t="str">
        <f>IFERROR(IF($E826="","",VLOOKUP($E826,'Data Mercado'!$A$7:$F$24,2,0)),"ND")</f>
      </c>
      <c r="H826" s="226" t="str">
        <f t="shared" si="120"/>
        <v/>
      </c>
      <c r="I826" s="225" t="str">
        <f t="shared" si="121"/>
        <v/>
      </c>
      <c r="J826" s="230" t="str">
        <f>IFERROR(IF($E826="","",VLOOKUP($E826,'Data Mercado'!$A$7:$F$24,3,0)),"ND")</f>
      </c>
      <c r="K826" s="226" t="str">
        <f t="shared" si="122"/>
        <v/>
      </c>
      <c r="L826" s="225" t="str">
        <f t="shared" si="123"/>
        <v/>
      </c>
      <c r="M826" s="230" t="str">
        <f>IFERROR(IF($E826="","",VLOOKUP($E826,'Data Mercado'!$A$7:$F$24,4,0)),"ND")</f>
      </c>
      <c r="N826" s="226" t="str">
        <f t="shared" si="124"/>
        <v/>
      </c>
      <c r="O826" s="225" t="str">
        <f t="shared" si="125"/>
        <v/>
      </c>
      <c r="P826" s="230" t="str">
        <f>IFERROR(IF($E826="","",VLOOKUP($E826,'Data Mercado'!$A$7:$F$24,5,0)),"ND")</f>
      </c>
      <c r="Q826" s="226" t="str">
        <f t="shared" si="126"/>
        <v/>
      </c>
      <c r="R826" s="225" t="str">
        <f t="shared" si="127"/>
        <v/>
      </c>
      <c r="S826" s="230" t="str">
        <f>IFERROR(IF($E826="","",VLOOKUP($E826,'Data Mercado'!$A$7:$F$24,6,0)),"ND")</f>
      </c>
      <c r="T826" s="226" t="str">
        <f t="shared" si="128"/>
        <v/>
      </c>
      <c r="U826" s="225" t="str">
        <f t="shared" si="129"/>
        <v/>
      </c>
    </row>
    <row r="827" spans="1:21" s="227" customFormat="1" ht="19" customHeight="1">
      <c r="A827" s="231"/>
      <c r="B827" s="232"/>
      <c r="C827" s="183"/>
      <c r="D827" s="183"/>
      <c r="E827" s="183"/>
      <c r="F827" s="229"/>
      <c r="G827" s="230" t="str">
        <f>IFERROR(IF($E827="","",VLOOKUP($E827,'Data Mercado'!$A$7:$F$24,2,0)),"ND")</f>
      </c>
      <c r="H827" s="226" t="str">
        <f t="shared" si="120"/>
        <v/>
      </c>
      <c r="I827" s="225" t="str">
        <f t="shared" si="121"/>
        <v/>
      </c>
      <c r="J827" s="230" t="str">
        <f>IFERROR(IF($E827="","",VLOOKUP($E827,'Data Mercado'!$A$7:$F$24,3,0)),"ND")</f>
      </c>
      <c r="K827" s="226" t="str">
        <f t="shared" si="122"/>
        <v/>
      </c>
      <c r="L827" s="225" t="str">
        <f t="shared" si="123"/>
        <v/>
      </c>
      <c r="M827" s="230" t="str">
        <f>IFERROR(IF($E827="","",VLOOKUP($E827,'Data Mercado'!$A$7:$F$24,4,0)),"ND")</f>
      </c>
      <c r="N827" s="226" t="str">
        <f t="shared" si="124"/>
        <v/>
      </c>
      <c r="O827" s="225" t="str">
        <f t="shared" si="125"/>
        <v/>
      </c>
      <c r="P827" s="230" t="str">
        <f>IFERROR(IF($E827="","",VLOOKUP($E827,'Data Mercado'!$A$7:$F$24,5,0)),"ND")</f>
      </c>
      <c r="Q827" s="226" t="str">
        <f t="shared" si="126"/>
        <v/>
      </c>
      <c r="R827" s="225" t="str">
        <f t="shared" si="127"/>
        <v/>
      </c>
      <c r="S827" s="230" t="str">
        <f>IFERROR(IF($E827="","",VLOOKUP($E827,'Data Mercado'!$A$7:$F$24,6,0)),"ND")</f>
      </c>
      <c r="T827" s="226" t="str">
        <f t="shared" si="128"/>
        <v/>
      </c>
      <c r="U827" s="225" t="str">
        <f t="shared" si="129"/>
        <v/>
      </c>
    </row>
    <row r="828" spans="1:21" s="227" customFormat="1" ht="19" customHeight="1">
      <c r="A828" s="231"/>
      <c r="B828" s="232"/>
      <c r="C828" s="183"/>
      <c r="D828" s="183"/>
      <c r="E828" s="183"/>
      <c r="F828" s="229"/>
      <c r="G828" s="230" t="str">
        <f>IFERROR(IF($E828="","",VLOOKUP($E828,'Data Mercado'!$A$7:$F$24,2,0)),"ND")</f>
      </c>
      <c r="H828" s="226" t="str">
        <f t="shared" si="120"/>
        <v/>
      </c>
      <c r="I828" s="225" t="str">
        <f t="shared" si="121"/>
        <v/>
      </c>
      <c r="J828" s="230" t="str">
        <f>IFERROR(IF($E828="","",VLOOKUP($E828,'Data Mercado'!$A$7:$F$24,3,0)),"ND")</f>
      </c>
      <c r="K828" s="226" t="str">
        <f t="shared" si="122"/>
        <v/>
      </c>
      <c r="L828" s="225" t="str">
        <f t="shared" si="123"/>
        <v/>
      </c>
      <c r="M828" s="230" t="str">
        <f>IFERROR(IF($E828="","",VLOOKUP($E828,'Data Mercado'!$A$7:$F$24,4,0)),"ND")</f>
      </c>
      <c r="N828" s="226" t="str">
        <f t="shared" si="124"/>
        <v/>
      </c>
      <c r="O828" s="225" t="str">
        <f t="shared" si="125"/>
        <v/>
      </c>
      <c r="P828" s="230" t="str">
        <f>IFERROR(IF($E828="","",VLOOKUP($E828,'Data Mercado'!$A$7:$F$24,5,0)),"ND")</f>
      </c>
      <c r="Q828" s="226" t="str">
        <f t="shared" si="126"/>
        <v/>
      </c>
      <c r="R828" s="225" t="str">
        <f t="shared" si="127"/>
        <v/>
      </c>
      <c r="S828" s="230" t="str">
        <f>IFERROR(IF($E828="","",VLOOKUP($E828,'Data Mercado'!$A$7:$F$24,6,0)),"ND")</f>
      </c>
      <c r="T828" s="226" t="str">
        <f t="shared" si="128"/>
        <v/>
      </c>
      <c r="U828" s="225" t="str">
        <f t="shared" si="129"/>
        <v/>
      </c>
    </row>
    <row r="829" spans="1:21" s="227" customFormat="1" ht="19" customHeight="1">
      <c r="A829" s="231"/>
      <c r="B829" s="232"/>
      <c r="C829" s="183"/>
      <c r="D829" s="183"/>
      <c r="E829" s="183"/>
      <c r="F829" s="229"/>
      <c r="G829" s="230" t="str">
        <f>IFERROR(IF($E829="","",VLOOKUP($E829,'Data Mercado'!$A$7:$F$24,2,0)),"ND")</f>
      </c>
      <c r="H829" s="226" t="str">
        <f t="shared" si="120"/>
        <v/>
      </c>
      <c r="I829" s="225" t="str">
        <f t="shared" si="121"/>
        <v/>
      </c>
      <c r="J829" s="230" t="str">
        <f>IFERROR(IF($E829="","",VLOOKUP($E829,'Data Mercado'!$A$7:$F$24,3,0)),"ND")</f>
      </c>
      <c r="K829" s="226" t="str">
        <f t="shared" si="122"/>
        <v/>
      </c>
      <c r="L829" s="225" t="str">
        <f t="shared" si="123"/>
        <v/>
      </c>
      <c r="M829" s="230" t="str">
        <f>IFERROR(IF($E829="","",VLOOKUP($E829,'Data Mercado'!$A$7:$F$24,4,0)),"ND")</f>
      </c>
      <c r="N829" s="226" t="str">
        <f t="shared" si="124"/>
        <v/>
      </c>
      <c r="O829" s="225" t="str">
        <f t="shared" si="125"/>
        <v/>
      </c>
      <c r="P829" s="230" t="str">
        <f>IFERROR(IF($E829="","",VLOOKUP($E829,'Data Mercado'!$A$7:$F$24,5,0)),"ND")</f>
      </c>
      <c r="Q829" s="226" t="str">
        <f t="shared" si="126"/>
        <v/>
      </c>
      <c r="R829" s="225" t="str">
        <f t="shared" si="127"/>
        <v/>
      </c>
      <c r="S829" s="230" t="str">
        <f>IFERROR(IF($E829="","",VLOOKUP($E829,'Data Mercado'!$A$7:$F$24,6,0)),"ND")</f>
      </c>
      <c r="T829" s="226" t="str">
        <f t="shared" si="128"/>
        <v/>
      </c>
      <c r="U829" s="225" t="str">
        <f t="shared" si="129"/>
        <v/>
      </c>
    </row>
    <row r="830" spans="1:21" s="227" customFormat="1" ht="19" customHeight="1">
      <c r="A830" s="231"/>
      <c r="B830" s="232"/>
      <c r="C830" s="183"/>
      <c r="D830" s="183"/>
      <c r="E830" s="183"/>
      <c r="F830" s="229"/>
      <c r="G830" s="230" t="str">
        <f>IFERROR(IF($E830="","",VLOOKUP($E830,'Data Mercado'!$A$7:$F$24,2,0)),"ND")</f>
      </c>
      <c r="H830" s="226" t="str">
        <f t="shared" si="120"/>
        <v/>
      </c>
      <c r="I830" s="225" t="str">
        <f t="shared" si="121"/>
        <v/>
      </c>
      <c r="J830" s="230" t="str">
        <f>IFERROR(IF($E830="","",VLOOKUP($E830,'Data Mercado'!$A$7:$F$24,3,0)),"ND")</f>
      </c>
      <c r="K830" s="226" t="str">
        <f t="shared" si="122"/>
        <v/>
      </c>
      <c r="L830" s="225" t="str">
        <f t="shared" si="123"/>
        <v/>
      </c>
      <c r="M830" s="230" t="str">
        <f>IFERROR(IF($E830="","",VLOOKUP($E830,'Data Mercado'!$A$7:$F$24,4,0)),"ND")</f>
      </c>
      <c r="N830" s="226" t="str">
        <f t="shared" si="124"/>
        <v/>
      </c>
      <c r="O830" s="225" t="str">
        <f t="shared" si="125"/>
        <v/>
      </c>
      <c r="P830" s="230" t="str">
        <f>IFERROR(IF($E830="","",VLOOKUP($E830,'Data Mercado'!$A$7:$F$24,5,0)),"ND")</f>
      </c>
      <c r="Q830" s="226" t="str">
        <f t="shared" si="126"/>
        <v/>
      </c>
      <c r="R830" s="225" t="str">
        <f t="shared" si="127"/>
        <v/>
      </c>
      <c r="S830" s="230" t="str">
        <f>IFERROR(IF($E830="","",VLOOKUP($E830,'Data Mercado'!$A$7:$F$24,6,0)),"ND")</f>
      </c>
      <c r="T830" s="226" t="str">
        <f t="shared" si="128"/>
        <v/>
      </c>
      <c r="U830" s="225" t="str">
        <f t="shared" si="129"/>
        <v/>
      </c>
    </row>
    <row r="831" spans="1:21" s="227" customFormat="1" ht="19" customHeight="1">
      <c r="A831" s="231"/>
      <c r="B831" s="232"/>
      <c r="C831" s="183"/>
      <c r="D831" s="183"/>
      <c r="E831" s="183"/>
      <c r="F831" s="229"/>
      <c r="G831" s="230" t="str">
        <f>IFERROR(IF($E831="","",VLOOKUP($E831,'Data Mercado'!$A$7:$F$24,2,0)),"ND")</f>
      </c>
      <c r="H831" s="226" t="str">
        <f t="shared" si="120"/>
        <v/>
      </c>
      <c r="I831" s="225" t="str">
        <f t="shared" si="121"/>
        <v/>
      </c>
      <c r="J831" s="230" t="str">
        <f>IFERROR(IF($E831="","",VLOOKUP($E831,'Data Mercado'!$A$7:$F$24,3,0)),"ND")</f>
      </c>
      <c r="K831" s="226" t="str">
        <f t="shared" si="122"/>
        <v/>
      </c>
      <c r="L831" s="225" t="str">
        <f t="shared" si="123"/>
        <v/>
      </c>
      <c r="M831" s="230" t="str">
        <f>IFERROR(IF($E831="","",VLOOKUP($E831,'Data Mercado'!$A$7:$F$24,4,0)),"ND")</f>
      </c>
      <c r="N831" s="226" t="str">
        <f t="shared" si="124"/>
        <v/>
      </c>
      <c r="O831" s="225" t="str">
        <f t="shared" si="125"/>
        <v/>
      </c>
      <c r="P831" s="230" t="str">
        <f>IFERROR(IF($E831="","",VLOOKUP($E831,'Data Mercado'!$A$7:$F$24,5,0)),"ND")</f>
      </c>
      <c r="Q831" s="226" t="str">
        <f t="shared" si="126"/>
        <v/>
      </c>
      <c r="R831" s="225" t="str">
        <f t="shared" si="127"/>
        <v/>
      </c>
      <c r="S831" s="230" t="str">
        <f>IFERROR(IF($E831="","",VLOOKUP($E831,'Data Mercado'!$A$7:$F$24,6,0)),"ND")</f>
      </c>
      <c r="T831" s="226" t="str">
        <f t="shared" si="128"/>
        <v/>
      </c>
      <c r="U831" s="225" t="str">
        <f t="shared" si="129"/>
        <v/>
      </c>
    </row>
    <row r="832" spans="1:21" s="227" customFormat="1" ht="19" customHeight="1">
      <c r="A832" s="231"/>
      <c r="B832" s="232"/>
      <c r="C832" s="183"/>
      <c r="D832" s="183"/>
      <c r="E832" s="183"/>
      <c r="F832" s="229"/>
      <c r="G832" s="230" t="str">
        <f>IFERROR(IF($E832="","",VLOOKUP($E832,'Data Mercado'!$A$7:$F$24,2,0)),"ND")</f>
      </c>
      <c r="H832" s="226" t="str">
        <f t="shared" si="120"/>
        <v/>
      </c>
      <c r="I832" s="225" t="str">
        <f t="shared" si="121"/>
        <v/>
      </c>
      <c r="J832" s="230" t="str">
        <f>IFERROR(IF($E832="","",VLOOKUP($E832,'Data Mercado'!$A$7:$F$24,3,0)),"ND")</f>
      </c>
      <c r="K832" s="226" t="str">
        <f t="shared" si="122"/>
        <v/>
      </c>
      <c r="L832" s="225" t="str">
        <f t="shared" si="123"/>
        <v/>
      </c>
      <c r="M832" s="230" t="str">
        <f>IFERROR(IF($E832="","",VLOOKUP($E832,'Data Mercado'!$A$7:$F$24,4,0)),"ND")</f>
      </c>
      <c r="N832" s="226" t="str">
        <f t="shared" si="124"/>
        <v/>
      </c>
      <c r="O832" s="225" t="str">
        <f t="shared" si="125"/>
        <v/>
      </c>
      <c r="P832" s="230" t="str">
        <f>IFERROR(IF($E832="","",VLOOKUP($E832,'Data Mercado'!$A$7:$F$24,5,0)),"ND")</f>
      </c>
      <c r="Q832" s="226" t="str">
        <f t="shared" si="126"/>
        <v/>
      </c>
      <c r="R832" s="225" t="str">
        <f t="shared" si="127"/>
        <v/>
      </c>
      <c r="S832" s="230" t="str">
        <f>IFERROR(IF($E832="","",VLOOKUP($E832,'Data Mercado'!$A$7:$F$24,6,0)),"ND")</f>
      </c>
      <c r="T832" s="226" t="str">
        <f t="shared" si="128"/>
        <v/>
      </c>
      <c r="U832" s="225" t="str">
        <f t="shared" si="129"/>
        <v/>
      </c>
    </row>
    <row r="833" spans="1:21" s="227" customFormat="1" ht="19" customHeight="1">
      <c r="A833" s="231"/>
      <c r="B833" s="232"/>
      <c r="C833" s="183"/>
      <c r="D833" s="183"/>
      <c r="E833" s="183"/>
      <c r="F833" s="229"/>
      <c r="G833" s="230" t="str">
        <f>IFERROR(IF($E833="","",VLOOKUP($E833,'Data Mercado'!$A$7:$F$24,2,0)),"ND")</f>
      </c>
      <c r="H833" s="226" t="str">
        <f t="shared" si="120"/>
        <v/>
      </c>
      <c r="I833" s="225" t="str">
        <f t="shared" si="121"/>
        <v/>
      </c>
      <c r="J833" s="230" t="str">
        <f>IFERROR(IF($E833="","",VLOOKUP($E833,'Data Mercado'!$A$7:$F$24,3,0)),"ND")</f>
      </c>
      <c r="K833" s="226" t="str">
        <f t="shared" si="122"/>
        <v/>
      </c>
      <c r="L833" s="225" t="str">
        <f t="shared" si="123"/>
        <v/>
      </c>
      <c r="M833" s="230" t="str">
        <f>IFERROR(IF($E833="","",VLOOKUP($E833,'Data Mercado'!$A$7:$F$24,4,0)),"ND")</f>
      </c>
      <c r="N833" s="226" t="str">
        <f t="shared" si="124"/>
        <v/>
      </c>
      <c r="O833" s="225" t="str">
        <f t="shared" si="125"/>
        <v/>
      </c>
      <c r="P833" s="230" t="str">
        <f>IFERROR(IF($E833="","",VLOOKUP($E833,'Data Mercado'!$A$7:$F$24,5,0)),"ND")</f>
      </c>
      <c r="Q833" s="226" t="str">
        <f t="shared" si="126"/>
        <v/>
      </c>
      <c r="R833" s="225" t="str">
        <f t="shared" si="127"/>
        <v/>
      </c>
      <c r="S833" s="230" t="str">
        <f>IFERROR(IF($E833="","",VLOOKUP($E833,'Data Mercado'!$A$7:$F$24,6,0)),"ND")</f>
      </c>
      <c r="T833" s="226" t="str">
        <f t="shared" si="128"/>
        <v/>
      </c>
      <c r="U833" s="225" t="str">
        <f t="shared" si="129"/>
        <v/>
      </c>
    </row>
    <row r="834" spans="1:21" s="227" customFormat="1" ht="19" customHeight="1">
      <c r="A834" s="231"/>
      <c r="B834" s="232"/>
      <c r="C834" s="183"/>
      <c r="D834" s="183"/>
      <c r="E834" s="183"/>
      <c r="F834" s="229"/>
      <c r="G834" s="230" t="str">
        <f>IFERROR(IF($E834="","",VLOOKUP($E834,'Data Mercado'!$A$7:$F$24,2,0)),"ND")</f>
      </c>
      <c r="H834" s="226" t="str">
        <f t="shared" si="120"/>
        <v/>
      </c>
      <c r="I834" s="225" t="str">
        <f t="shared" si="121"/>
        <v/>
      </c>
      <c r="J834" s="230" t="str">
        <f>IFERROR(IF($E834="","",VLOOKUP($E834,'Data Mercado'!$A$7:$F$24,3,0)),"ND")</f>
      </c>
      <c r="K834" s="226" t="str">
        <f t="shared" si="122"/>
        <v/>
      </c>
      <c r="L834" s="225" t="str">
        <f t="shared" si="123"/>
        <v/>
      </c>
      <c r="M834" s="230" t="str">
        <f>IFERROR(IF($E834="","",VLOOKUP($E834,'Data Mercado'!$A$7:$F$24,4,0)),"ND")</f>
      </c>
      <c r="N834" s="226" t="str">
        <f t="shared" si="124"/>
        <v/>
      </c>
      <c r="O834" s="225" t="str">
        <f t="shared" si="125"/>
        <v/>
      </c>
      <c r="P834" s="230" t="str">
        <f>IFERROR(IF($E834="","",VLOOKUP($E834,'Data Mercado'!$A$7:$F$24,5,0)),"ND")</f>
      </c>
      <c r="Q834" s="226" t="str">
        <f t="shared" si="126"/>
        <v/>
      </c>
      <c r="R834" s="225" t="str">
        <f t="shared" si="127"/>
        <v/>
      </c>
      <c r="S834" s="230" t="str">
        <f>IFERROR(IF($E834="","",VLOOKUP($E834,'Data Mercado'!$A$7:$F$24,6,0)),"ND")</f>
      </c>
      <c r="T834" s="226" t="str">
        <f t="shared" si="128"/>
        <v/>
      </c>
      <c r="U834" s="225" t="str">
        <f t="shared" si="129"/>
        <v/>
      </c>
    </row>
    <row r="835" spans="1:21" s="227" customFormat="1" ht="19" customHeight="1">
      <c r="A835" s="231"/>
      <c r="B835" s="232"/>
      <c r="C835" s="183"/>
      <c r="D835" s="183"/>
      <c r="E835" s="183"/>
      <c r="F835" s="229"/>
      <c r="G835" s="230" t="str">
        <f>IFERROR(IF($E835="","",VLOOKUP($E835,'Data Mercado'!$A$7:$F$24,2,0)),"ND")</f>
      </c>
      <c r="H835" s="226" t="str">
        <f t="shared" si="120"/>
        <v/>
      </c>
      <c r="I835" s="225" t="str">
        <f t="shared" si="121"/>
        <v/>
      </c>
      <c r="J835" s="230" t="str">
        <f>IFERROR(IF($E835="","",VLOOKUP($E835,'Data Mercado'!$A$7:$F$24,3,0)),"ND")</f>
      </c>
      <c r="K835" s="226" t="str">
        <f t="shared" si="122"/>
        <v/>
      </c>
      <c r="L835" s="225" t="str">
        <f t="shared" si="123"/>
        <v/>
      </c>
      <c r="M835" s="230" t="str">
        <f>IFERROR(IF($E835="","",VLOOKUP($E835,'Data Mercado'!$A$7:$F$24,4,0)),"ND")</f>
      </c>
      <c r="N835" s="226" t="str">
        <f t="shared" si="124"/>
        <v/>
      </c>
      <c r="O835" s="225" t="str">
        <f t="shared" si="125"/>
        <v/>
      </c>
      <c r="P835" s="230" t="str">
        <f>IFERROR(IF($E835="","",VLOOKUP($E835,'Data Mercado'!$A$7:$F$24,5,0)),"ND")</f>
      </c>
      <c r="Q835" s="226" t="str">
        <f t="shared" si="126"/>
        <v/>
      </c>
      <c r="R835" s="225" t="str">
        <f t="shared" si="127"/>
        <v/>
      </c>
      <c r="S835" s="230" t="str">
        <f>IFERROR(IF($E835="","",VLOOKUP($E835,'Data Mercado'!$A$7:$F$24,6,0)),"ND")</f>
      </c>
      <c r="T835" s="226" t="str">
        <f t="shared" si="128"/>
        <v/>
      </c>
      <c r="U835" s="225" t="str">
        <f t="shared" si="129"/>
        <v/>
      </c>
    </row>
    <row r="836" spans="1:21" s="227" customFormat="1" ht="19" customHeight="1">
      <c r="A836" s="231"/>
      <c r="B836" s="232"/>
      <c r="C836" s="183"/>
      <c r="D836" s="183"/>
      <c r="E836" s="183"/>
      <c r="F836" s="229"/>
      <c r="G836" s="230" t="str">
        <f>IFERROR(IF($E836="","",VLOOKUP($E836,'Data Mercado'!$A$7:$F$24,2,0)),"ND")</f>
      </c>
      <c r="H836" s="226" t="str">
        <f t="shared" si="120"/>
        <v/>
      </c>
      <c r="I836" s="225" t="str">
        <f t="shared" si="121"/>
        <v/>
      </c>
      <c r="J836" s="230" t="str">
        <f>IFERROR(IF($E836="","",VLOOKUP($E836,'Data Mercado'!$A$7:$F$24,3,0)),"ND")</f>
      </c>
      <c r="K836" s="226" t="str">
        <f t="shared" si="122"/>
        <v/>
      </c>
      <c r="L836" s="225" t="str">
        <f t="shared" si="123"/>
        <v/>
      </c>
      <c r="M836" s="230" t="str">
        <f>IFERROR(IF($E836="","",VLOOKUP($E836,'Data Mercado'!$A$7:$F$24,4,0)),"ND")</f>
      </c>
      <c r="N836" s="226" t="str">
        <f t="shared" si="124"/>
        <v/>
      </c>
      <c r="O836" s="225" t="str">
        <f t="shared" si="125"/>
        <v/>
      </c>
      <c r="P836" s="230" t="str">
        <f>IFERROR(IF($E836="","",VLOOKUP($E836,'Data Mercado'!$A$7:$F$24,5,0)),"ND")</f>
      </c>
      <c r="Q836" s="226" t="str">
        <f t="shared" si="126"/>
        <v/>
      </c>
      <c r="R836" s="225" t="str">
        <f t="shared" si="127"/>
        <v/>
      </c>
      <c r="S836" s="230" t="str">
        <f>IFERROR(IF($E836="","",VLOOKUP($E836,'Data Mercado'!$A$7:$F$24,6,0)),"ND")</f>
      </c>
      <c r="T836" s="226" t="str">
        <f t="shared" si="128"/>
        <v/>
      </c>
      <c r="U836" s="225" t="str">
        <f t="shared" si="129"/>
        <v/>
      </c>
    </row>
    <row r="837" spans="1:21" s="227" customFormat="1" ht="19" customHeight="1">
      <c r="A837" s="231"/>
      <c r="B837" s="232"/>
      <c r="C837" s="183"/>
      <c r="D837" s="183"/>
      <c r="E837" s="183"/>
      <c r="F837" s="229"/>
      <c r="G837" s="230" t="str">
        <f>IFERROR(IF($E837="","",VLOOKUP($E837,'Data Mercado'!$A$7:$F$24,2,0)),"ND")</f>
      </c>
      <c r="H837" s="226" t="str">
        <f t="shared" si="120"/>
        <v/>
      </c>
      <c r="I837" s="225" t="str">
        <f t="shared" si="121"/>
        <v/>
      </c>
      <c r="J837" s="230" t="str">
        <f>IFERROR(IF($E837="","",VLOOKUP($E837,'Data Mercado'!$A$7:$F$24,3,0)),"ND")</f>
      </c>
      <c r="K837" s="226" t="str">
        <f t="shared" si="122"/>
        <v/>
      </c>
      <c r="L837" s="225" t="str">
        <f t="shared" si="123"/>
        <v/>
      </c>
      <c r="M837" s="230" t="str">
        <f>IFERROR(IF($E837="","",VLOOKUP($E837,'Data Mercado'!$A$7:$F$24,4,0)),"ND")</f>
      </c>
      <c r="N837" s="226" t="str">
        <f t="shared" si="124"/>
        <v/>
      </c>
      <c r="O837" s="225" t="str">
        <f t="shared" si="125"/>
        <v/>
      </c>
      <c r="P837" s="230" t="str">
        <f>IFERROR(IF($E837="","",VLOOKUP($E837,'Data Mercado'!$A$7:$F$24,5,0)),"ND")</f>
      </c>
      <c r="Q837" s="226" t="str">
        <f t="shared" si="126"/>
        <v/>
      </c>
      <c r="R837" s="225" t="str">
        <f t="shared" si="127"/>
        <v/>
      </c>
      <c r="S837" s="230" t="str">
        <f>IFERROR(IF($E837="","",VLOOKUP($E837,'Data Mercado'!$A$7:$F$24,6,0)),"ND")</f>
      </c>
      <c r="T837" s="226" t="str">
        <f t="shared" si="128"/>
        <v/>
      </c>
      <c r="U837" s="225" t="str">
        <f t="shared" si="129"/>
        <v/>
      </c>
    </row>
    <row r="838" spans="1:21" s="227" customFormat="1" ht="19" customHeight="1">
      <c r="A838" s="231"/>
      <c r="B838" s="232"/>
      <c r="C838" s="183"/>
      <c r="D838" s="183"/>
      <c r="E838" s="183"/>
      <c r="F838" s="229"/>
      <c r="G838" s="230" t="str">
        <f>IFERROR(IF($E838="","",VLOOKUP($E838,'Data Mercado'!$A$7:$F$24,2,0)),"ND")</f>
      </c>
      <c r="H838" s="226" t="str">
        <f t="shared" si="120"/>
        <v/>
      </c>
      <c r="I838" s="225" t="str">
        <f t="shared" si="121"/>
        <v/>
      </c>
      <c r="J838" s="230" t="str">
        <f>IFERROR(IF($E838="","",VLOOKUP($E838,'Data Mercado'!$A$7:$F$24,3,0)),"ND")</f>
      </c>
      <c r="K838" s="226" t="str">
        <f t="shared" si="122"/>
        <v/>
      </c>
      <c r="L838" s="225" t="str">
        <f t="shared" si="123"/>
        <v/>
      </c>
      <c r="M838" s="230" t="str">
        <f>IFERROR(IF($E838="","",VLOOKUP($E838,'Data Mercado'!$A$7:$F$24,4,0)),"ND")</f>
      </c>
      <c r="N838" s="226" t="str">
        <f t="shared" si="124"/>
        <v/>
      </c>
      <c r="O838" s="225" t="str">
        <f t="shared" si="125"/>
        <v/>
      </c>
      <c r="P838" s="230" t="str">
        <f>IFERROR(IF($E838="","",VLOOKUP($E838,'Data Mercado'!$A$7:$F$24,5,0)),"ND")</f>
      </c>
      <c r="Q838" s="226" t="str">
        <f t="shared" si="126"/>
        <v/>
      </c>
      <c r="R838" s="225" t="str">
        <f t="shared" si="127"/>
        <v/>
      </c>
      <c r="S838" s="230" t="str">
        <f>IFERROR(IF($E838="","",VLOOKUP($E838,'Data Mercado'!$A$7:$F$24,6,0)),"ND")</f>
      </c>
      <c r="T838" s="226" t="str">
        <f t="shared" si="128"/>
        <v/>
      </c>
      <c r="U838" s="225" t="str">
        <f t="shared" si="129"/>
        <v/>
      </c>
    </row>
    <row r="839" spans="1:21" s="227" customFormat="1" ht="19" customHeight="1">
      <c r="A839" s="231"/>
      <c r="B839" s="232"/>
      <c r="C839" s="183"/>
      <c r="D839" s="183"/>
      <c r="E839" s="183"/>
      <c r="F839" s="229"/>
      <c r="G839" s="230" t="str">
        <f>IFERROR(IF($E839="","",VLOOKUP($E839,'Data Mercado'!$A$7:$F$24,2,0)),"ND")</f>
      </c>
      <c r="H839" s="226" t="str">
        <f t="shared" si="120"/>
        <v/>
      </c>
      <c r="I839" s="225" t="str">
        <f t="shared" si="121"/>
        <v/>
      </c>
      <c r="J839" s="230" t="str">
        <f>IFERROR(IF($E839="","",VLOOKUP($E839,'Data Mercado'!$A$7:$F$24,3,0)),"ND")</f>
      </c>
      <c r="K839" s="226" t="str">
        <f t="shared" si="122"/>
        <v/>
      </c>
      <c r="L839" s="225" t="str">
        <f t="shared" si="123"/>
        <v/>
      </c>
      <c r="M839" s="230" t="str">
        <f>IFERROR(IF($E839="","",VLOOKUP($E839,'Data Mercado'!$A$7:$F$24,4,0)),"ND")</f>
      </c>
      <c r="N839" s="226" t="str">
        <f t="shared" si="124"/>
        <v/>
      </c>
      <c r="O839" s="225" t="str">
        <f t="shared" si="125"/>
        <v/>
      </c>
      <c r="P839" s="230" t="str">
        <f>IFERROR(IF($E839="","",VLOOKUP($E839,'Data Mercado'!$A$7:$F$24,5,0)),"ND")</f>
      </c>
      <c r="Q839" s="226" t="str">
        <f t="shared" si="126"/>
        <v/>
      </c>
      <c r="R839" s="225" t="str">
        <f t="shared" si="127"/>
        <v/>
      </c>
      <c r="S839" s="230" t="str">
        <f>IFERROR(IF($E839="","",VLOOKUP($E839,'Data Mercado'!$A$7:$F$24,6,0)),"ND")</f>
      </c>
      <c r="T839" s="226" t="str">
        <f t="shared" si="128"/>
        <v/>
      </c>
      <c r="U839" s="225" t="str">
        <f t="shared" si="129"/>
        <v/>
      </c>
    </row>
    <row r="840" spans="1:21" s="227" customFormat="1" ht="19" customHeight="1">
      <c r="A840" s="231"/>
      <c r="B840" s="232"/>
      <c r="C840" s="183"/>
      <c r="D840" s="183"/>
      <c r="E840" s="183"/>
      <c r="F840" s="229"/>
      <c r="G840" s="230" t="str">
        <f>IFERROR(IF($E840="","",VLOOKUP($E840,'Data Mercado'!$A$7:$F$24,2,0)),"ND")</f>
      </c>
      <c r="H840" s="226" t="str">
        <f t="shared" si="120"/>
        <v/>
      </c>
      <c r="I840" s="225" t="str">
        <f t="shared" si="121"/>
        <v/>
      </c>
      <c r="J840" s="230" t="str">
        <f>IFERROR(IF($E840="","",VLOOKUP($E840,'Data Mercado'!$A$7:$F$24,3,0)),"ND")</f>
      </c>
      <c r="K840" s="226" t="str">
        <f t="shared" si="122"/>
        <v/>
      </c>
      <c r="L840" s="225" t="str">
        <f t="shared" si="123"/>
        <v/>
      </c>
      <c r="M840" s="230" t="str">
        <f>IFERROR(IF($E840="","",VLOOKUP($E840,'Data Mercado'!$A$7:$F$24,4,0)),"ND")</f>
      </c>
      <c r="N840" s="226" t="str">
        <f t="shared" si="124"/>
        <v/>
      </c>
      <c r="O840" s="225" t="str">
        <f t="shared" si="125"/>
        <v/>
      </c>
      <c r="P840" s="230" t="str">
        <f>IFERROR(IF($E840="","",VLOOKUP($E840,'Data Mercado'!$A$7:$F$24,5,0)),"ND")</f>
      </c>
      <c r="Q840" s="226" t="str">
        <f t="shared" si="126"/>
        <v/>
      </c>
      <c r="R840" s="225" t="str">
        <f t="shared" si="127"/>
        <v/>
      </c>
      <c r="S840" s="230" t="str">
        <f>IFERROR(IF($E840="","",VLOOKUP($E840,'Data Mercado'!$A$7:$F$24,6,0)),"ND")</f>
      </c>
      <c r="T840" s="226" t="str">
        <f t="shared" si="128"/>
        <v/>
      </c>
      <c r="U840" s="225" t="str">
        <f t="shared" si="129"/>
        <v/>
      </c>
    </row>
    <row r="841" spans="1:21" s="227" customFormat="1" ht="19" customHeight="1">
      <c r="A841" s="231"/>
      <c r="B841" s="232"/>
      <c r="C841" s="183"/>
      <c r="D841" s="183"/>
      <c r="E841" s="183"/>
      <c r="F841" s="229"/>
      <c r="G841" s="230" t="str">
        <f>IFERROR(IF($E841="","",VLOOKUP($E841,'Data Mercado'!$A$7:$F$24,2,0)),"ND")</f>
      </c>
      <c r="H841" s="226" t="str">
        <f t="shared" si="120"/>
        <v/>
      </c>
      <c r="I841" s="225" t="str">
        <f t="shared" si="121"/>
        <v/>
      </c>
      <c r="J841" s="230" t="str">
        <f>IFERROR(IF($E841="","",VLOOKUP($E841,'Data Mercado'!$A$7:$F$24,3,0)),"ND")</f>
      </c>
      <c r="K841" s="226" t="str">
        <f t="shared" si="122"/>
        <v/>
      </c>
      <c r="L841" s="225" t="str">
        <f t="shared" si="123"/>
        <v/>
      </c>
      <c r="M841" s="230" t="str">
        <f>IFERROR(IF($E841="","",VLOOKUP($E841,'Data Mercado'!$A$7:$F$24,4,0)),"ND")</f>
      </c>
      <c r="N841" s="226" t="str">
        <f t="shared" si="124"/>
        <v/>
      </c>
      <c r="O841" s="225" t="str">
        <f t="shared" si="125"/>
        <v/>
      </c>
      <c r="P841" s="230" t="str">
        <f>IFERROR(IF($E841="","",VLOOKUP($E841,'Data Mercado'!$A$7:$F$24,5,0)),"ND")</f>
      </c>
      <c r="Q841" s="226" t="str">
        <f t="shared" si="126"/>
        <v/>
      </c>
      <c r="R841" s="225" t="str">
        <f t="shared" si="127"/>
        <v/>
      </c>
      <c r="S841" s="230" t="str">
        <f>IFERROR(IF($E841="","",VLOOKUP($E841,'Data Mercado'!$A$7:$F$24,6,0)),"ND")</f>
      </c>
      <c r="T841" s="226" t="str">
        <f t="shared" si="128"/>
        <v/>
      </c>
      <c r="U841" s="225" t="str">
        <f t="shared" si="129"/>
        <v/>
      </c>
    </row>
    <row r="842" spans="1:21" s="227" customFormat="1" ht="19" customHeight="1">
      <c r="A842" s="231"/>
      <c r="B842" s="232"/>
      <c r="C842" s="183"/>
      <c r="D842" s="183"/>
      <c r="E842" s="183"/>
      <c r="F842" s="229"/>
      <c r="G842" s="230" t="str">
        <f>IFERROR(IF($E842="","",VLOOKUP($E842,'Data Mercado'!$A$7:$F$24,2,0)),"ND")</f>
      </c>
      <c r="H842" s="226" t="str">
        <f t="shared" si="120"/>
        <v/>
      </c>
      <c r="I842" s="225" t="str">
        <f t="shared" si="121"/>
        <v/>
      </c>
      <c r="J842" s="230" t="str">
        <f>IFERROR(IF($E842="","",VLOOKUP($E842,'Data Mercado'!$A$7:$F$24,3,0)),"ND")</f>
      </c>
      <c r="K842" s="226" t="str">
        <f t="shared" si="122"/>
        <v/>
      </c>
      <c r="L842" s="225" t="str">
        <f t="shared" si="123"/>
        <v/>
      </c>
      <c r="M842" s="230" t="str">
        <f>IFERROR(IF($E842="","",VLOOKUP($E842,'Data Mercado'!$A$7:$F$24,4,0)),"ND")</f>
      </c>
      <c r="N842" s="226" t="str">
        <f t="shared" si="124"/>
        <v/>
      </c>
      <c r="O842" s="225" t="str">
        <f t="shared" si="125"/>
        <v/>
      </c>
      <c r="P842" s="230" t="str">
        <f>IFERROR(IF($E842="","",VLOOKUP($E842,'Data Mercado'!$A$7:$F$24,5,0)),"ND")</f>
      </c>
      <c r="Q842" s="226" t="str">
        <f t="shared" si="126"/>
        <v/>
      </c>
      <c r="R842" s="225" t="str">
        <f t="shared" si="127"/>
        <v/>
      </c>
      <c r="S842" s="230" t="str">
        <f>IFERROR(IF($E842="","",VLOOKUP($E842,'Data Mercado'!$A$7:$F$24,6,0)),"ND")</f>
      </c>
      <c r="T842" s="226" t="str">
        <f t="shared" si="128"/>
        <v/>
      </c>
      <c r="U842" s="225" t="str">
        <f t="shared" si="129"/>
        <v/>
      </c>
    </row>
    <row r="843" spans="1:21" s="227" customFormat="1" ht="19" customHeight="1">
      <c r="A843" s="231"/>
      <c r="B843" s="232"/>
      <c r="C843" s="183"/>
      <c r="D843" s="183"/>
      <c r="E843" s="183"/>
      <c r="F843" s="229"/>
      <c r="G843" s="230" t="str">
        <f>IFERROR(IF($E843="","",VLOOKUP($E843,'Data Mercado'!$A$7:$F$24,2,0)),"ND")</f>
      </c>
      <c r="H843" s="226" t="str">
        <f t="shared" si="120"/>
        <v/>
      </c>
      <c r="I843" s="225" t="str">
        <f t="shared" si="121"/>
        <v/>
      </c>
      <c r="J843" s="230" t="str">
        <f>IFERROR(IF($E843="","",VLOOKUP($E843,'Data Mercado'!$A$7:$F$24,3,0)),"ND")</f>
      </c>
      <c r="K843" s="226" t="str">
        <f t="shared" si="122"/>
        <v/>
      </c>
      <c r="L843" s="225" t="str">
        <f t="shared" si="123"/>
        <v/>
      </c>
      <c r="M843" s="230" t="str">
        <f>IFERROR(IF($E843="","",VLOOKUP($E843,'Data Mercado'!$A$7:$F$24,4,0)),"ND")</f>
      </c>
      <c r="N843" s="226" t="str">
        <f t="shared" si="124"/>
        <v/>
      </c>
      <c r="O843" s="225" t="str">
        <f t="shared" si="125"/>
        <v/>
      </c>
      <c r="P843" s="230" t="str">
        <f>IFERROR(IF($E843="","",VLOOKUP($E843,'Data Mercado'!$A$7:$F$24,5,0)),"ND")</f>
      </c>
      <c r="Q843" s="226" t="str">
        <f t="shared" si="126"/>
        <v/>
      </c>
      <c r="R843" s="225" t="str">
        <f t="shared" si="127"/>
        <v/>
      </c>
      <c r="S843" s="230" t="str">
        <f>IFERROR(IF($E843="","",VLOOKUP($E843,'Data Mercado'!$A$7:$F$24,6,0)),"ND")</f>
      </c>
      <c r="T843" s="226" t="str">
        <f t="shared" si="128"/>
        <v/>
      </c>
      <c r="U843" s="225" t="str">
        <f t="shared" si="129"/>
        <v/>
      </c>
    </row>
    <row r="844" spans="1:21" s="227" customFormat="1" ht="19" customHeight="1">
      <c r="A844" s="231"/>
      <c r="B844" s="232"/>
      <c r="C844" s="183"/>
      <c r="D844" s="183"/>
      <c r="E844" s="183"/>
      <c r="F844" s="229"/>
      <c r="G844" s="230" t="str">
        <f>IFERROR(IF($E844="","",VLOOKUP($E844,'Data Mercado'!$A$7:$F$24,2,0)),"ND")</f>
      </c>
      <c r="H844" s="226" t="str">
        <f>IFERROR(IF($E844="","",IF($G844&gt;$F844,($F844/$G844)-1,"")),"")</f>
      </c>
      <c r="I844" s="225" t="str">
        <f t="shared" ref="I844:I907" si="131">IF(AND($F844&lt;&gt;"",$G844&lt;&gt;""),IF($H844="","",$G844-$F844),"")</f>
        <v/>
      </c>
      <c r="J844" s="230" t="str">
        <f>IFERROR(IF($E844="","",VLOOKUP($E844,'Data Mercado'!$A$7:$F$24,3,0)),"ND")</f>
      </c>
      <c r="K844" s="226" t="str">
        <f>IFERROR(IF($E844="","",IF($J844&gt;$F844,($F844/$J844)-1,"")),"")</f>
      </c>
      <c r="L844" s="225" t="str">
        <f t="shared" ref="L844:L907" si="133">IF(AND($F844&lt;&gt;"",$J844&lt;&gt;""),IF($K844="","",$J844-$F844),"")</f>
        <v/>
      </c>
      <c r="M844" s="230" t="str">
        <f>IFERROR(IF($E844="","",VLOOKUP($E844,'Data Mercado'!$A$7:$F$24,4,0)),"ND")</f>
      </c>
      <c r="N844" s="226" t="str">
        <f>IFERROR(IF($E844="","",IF($M844&gt;$F844,($F844/$M844)-1,"")),"")</f>
      </c>
      <c r="O844" s="225" t="str">
        <f t="shared" ref="O844:O907" si="135">IF(AND($F844&lt;&gt;"",$M844&lt;&gt;""),IF($N844="","",$M844-$F844),"")</f>
        <v/>
      </c>
      <c r="P844" s="230" t="str">
        <f>IFERROR(IF($E844="","",VLOOKUP($E844,'Data Mercado'!$A$7:$F$24,5,0)),"ND")</f>
      </c>
      <c r="Q844" s="226" t="str">
        <f>IFERROR(IF($E844="","",IF($P844&gt;$F844,($F844/$P844)-1,"")),"")</f>
      </c>
      <c r="R844" s="225" t="str">
        <f t="shared" ref="R844:R907" si="137">IF(AND($F844&lt;&gt;"",$P844&lt;&gt;""),IF($Q844="","",$P844-$F844),"")</f>
        <v/>
      </c>
      <c r="S844" s="230" t="str">
        <f>IFERROR(IF($E844="","",VLOOKUP($E844,'Data Mercado'!$A$7:$F$24,6,0)),"ND")</f>
      </c>
      <c r="T844" s="226" t="str">
        <f>IFERROR(IF($E844="","",IF($S844&gt;$F844,($F844/$S844)-1,"")),"")</f>
      </c>
      <c r="U844" s="225" t="str">
        <f t="shared" ref="U844:U907" si="139">IF(AND($F844&lt;&gt;"",$S844&lt;&gt;""),IF($T844="","",$S844-$F844),"")</f>
        <v/>
      </c>
    </row>
    <row r="845" spans="1:21" s="227" customFormat="1" ht="19" customHeight="1">
      <c r="A845" s="231"/>
      <c r="B845" s="232"/>
      <c r="C845" s="183"/>
      <c r="D845" s="183"/>
      <c r="E845" s="183"/>
      <c r="F845" s="229"/>
      <c r="G845" s="230" t="str">
        <f>IFERROR(IF($E845="","",VLOOKUP($E845,'Data Mercado'!$A$7:$F$24,2,0)),"ND")</f>
      </c>
      <c r="H845" s="226" t="str">
        <f t="shared" si="130"/>
        <v/>
      </c>
      <c r="I845" s="225" t="str">
        <f t="shared" si="131"/>
        <v/>
      </c>
      <c r="J845" s="230" t="str">
        <f>IFERROR(IF($E845="","",VLOOKUP($E845,'Data Mercado'!$A$7:$F$24,3,0)),"ND")</f>
      </c>
      <c r="K845" s="226" t="str">
        <f t="shared" si="132"/>
        <v/>
      </c>
      <c r="L845" s="225" t="str">
        <f t="shared" si="133"/>
        <v/>
      </c>
      <c r="M845" s="230" t="str">
        <f>IFERROR(IF($E845="","",VLOOKUP($E845,'Data Mercado'!$A$7:$F$24,4,0)),"ND")</f>
      </c>
      <c r="N845" s="226" t="str">
        <f t="shared" si="134"/>
        <v/>
      </c>
      <c r="O845" s="225" t="str">
        <f t="shared" si="135"/>
        <v/>
      </c>
      <c r="P845" s="230" t="str">
        <f>IFERROR(IF($E845="","",VLOOKUP($E845,'Data Mercado'!$A$7:$F$24,5,0)),"ND")</f>
      </c>
      <c r="Q845" s="226" t="str">
        <f t="shared" si="136"/>
        <v/>
      </c>
      <c r="R845" s="225" t="str">
        <f t="shared" si="137"/>
        <v/>
      </c>
      <c r="S845" s="230" t="str">
        <f>IFERROR(IF($E845="","",VLOOKUP($E845,'Data Mercado'!$A$7:$F$24,6,0)),"ND")</f>
      </c>
      <c r="T845" s="226" t="str">
        <f t="shared" si="138"/>
        <v/>
      </c>
      <c r="U845" s="225" t="str">
        <f t="shared" si="139"/>
        <v/>
      </c>
    </row>
    <row r="846" spans="1:21" s="227" customFormat="1" ht="19" customHeight="1">
      <c r="A846" s="231"/>
      <c r="B846" s="232"/>
      <c r="C846" s="183"/>
      <c r="D846" s="183"/>
      <c r="E846" s="183"/>
      <c r="F846" s="229"/>
      <c r="G846" s="230" t="str">
        <f>IFERROR(IF($E846="","",VLOOKUP($E846,'Data Mercado'!$A$7:$F$24,2,0)),"ND")</f>
      </c>
      <c r="H846" s="226" t="str">
        <f t="shared" si="130"/>
        <v/>
      </c>
      <c r="I846" s="225" t="str">
        <f t="shared" si="131"/>
        <v/>
      </c>
      <c r="J846" s="230" t="str">
        <f>IFERROR(IF($E846="","",VLOOKUP($E846,'Data Mercado'!$A$7:$F$24,3,0)),"ND")</f>
      </c>
      <c r="K846" s="226" t="str">
        <f t="shared" si="132"/>
        <v/>
      </c>
      <c r="L846" s="225" t="str">
        <f t="shared" si="133"/>
        <v/>
      </c>
      <c r="M846" s="230" t="str">
        <f>IFERROR(IF($E846="","",VLOOKUP($E846,'Data Mercado'!$A$7:$F$24,4,0)),"ND")</f>
      </c>
      <c r="N846" s="226" t="str">
        <f t="shared" si="134"/>
        <v/>
      </c>
      <c r="O846" s="225" t="str">
        <f t="shared" si="135"/>
        <v/>
      </c>
      <c r="P846" s="230" t="str">
        <f>IFERROR(IF($E846="","",VLOOKUP($E846,'Data Mercado'!$A$7:$F$24,5,0)),"ND")</f>
      </c>
      <c r="Q846" s="226" t="str">
        <f t="shared" si="136"/>
        <v/>
      </c>
      <c r="R846" s="225" t="str">
        <f t="shared" si="137"/>
        <v/>
      </c>
      <c r="S846" s="230" t="str">
        <f>IFERROR(IF($E846="","",VLOOKUP($E846,'Data Mercado'!$A$7:$F$24,6,0)),"ND")</f>
      </c>
      <c r="T846" s="226" t="str">
        <f t="shared" si="138"/>
        <v/>
      </c>
      <c r="U846" s="225" t="str">
        <f t="shared" si="139"/>
        <v/>
      </c>
    </row>
    <row r="847" spans="1:21" s="227" customFormat="1" ht="19" customHeight="1">
      <c r="A847" s="231"/>
      <c r="B847" s="232"/>
      <c r="C847" s="183"/>
      <c r="D847" s="183"/>
      <c r="E847" s="183"/>
      <c r="F847" s="229"/>
      <c r="G847" s="230" t="str">
        <f>IFERROR(IF($E847="","",VLOOKUP($E847,'Data Mercado'!$A$7:$F$24,2,0)),"ND")</f>
      </c>
      <c r="H847" s="226" t="str">
        <f t="shared" si="130"/>
        <v/>
      </c>
      <c r="I847" s="225" t="str">
        <f t="shared" si="131"/>
        <v/>
      </c>
      <c r="J847" s="230" t="str">
        <f>IFERROR(IF($E847="","",VLOOKUP($E847,'Data Mercado'!$A$7:$F$24,3,0)),"ND")</f>
      </c>
      <c r="K847" s="226" t="str">
        <f t="shared" si="132"/>
        <v/>
      </c>
      <c r="L847" s="225" t="str">
        <f t="shared" si="133"/>
        <v/>
      </c>
      <c r="M847" s="230" t="str">
        <f>IFERROR(IF($E847="","",VLOOKUP($E847,'Data Mercado'!$A$7:$F$24,4,0)),"ND")</f>
      </c>
      <c r="N847" s="226" t="str">
        <f t="shared" si="134"/>
        <v/>
      </c>
      <c r="O847" s="225" t="str">
        <f t="shared" si="135"/>
        <v/>
      </c>
      <c r="P847" s="230" t="str">
        <f>IFERROR(IF($E847="","",VLOOKUP($E847,'Data Mercado'!$A$7:$F$24,5,0)),"ND")</f>
      </c>
      <c r="Q847" s="226" t="str">
        <f t="shared" si="136"/>
        <v/>
      </c>
      <c r="R847" s="225" t="str">
        <f t="shared" si="137"/>
        <v/>
      </c>
      <c r="S847" s="230" t="str">
        <f>IFERROR(IF($E847="","",VLOOKUP($E847,'Data Mercado'!$A$7:$F$24,6,0)),"ND")</f>
      </c>
      <c r="T847" s="226" t="str">
        <f t="shared" si="138"/>
        <v/>
      </c>
      <c r="U847" s="225" t="str">
        <f t="shared" si="139"/>
        <v/>
      </c>
    </row>
    <row r="848" spans="1:21" s="227" customFormat="1" ht="19" customHeight="1">
      <c r="A848" s="231"/>
      <c r="B848" s="232"/>
      <c r="C848" s="183"/>
      <c r="D848" s="183"/>
      <c r="E848" s="183"/>
      <c r="F848" s="229"/>
      <c r="G848" s="230" t="str">
        <f>IFERROR(IF($E848="","",VLOOKUP($E848,'Data Mercado'!$A$7:$F$24,2,0)),"ND")</f>
      </c>
      <c r="H848" s="226" t="str">
        <f t="shared" si="130"/>
        <v/>
      </c>
      <c r="I848" s="225" t="str">
        <f t="shared" si="131"/>
        <v/>
      </c>
      <c r="J848" s="230" t="str">
        <f>IFERROR(IF($E848="","",VLOOKUP($E848,'Data Mercado'!$A$7:$F$24,3,0)),"ND")</f>
      </c>
      <c r="K848" s="226" t="str">
        <f t="shared" si="132"/>
        <v/>
      </c>
      <c r="L848" s="225" t="str">
        <f t="shared" si="133"/>
        <v/>
      </c>
      <c r="M848" s="230" t="str">
        <f>IFERROR(IF($E848="","",VLOOKUP($E848,'Data Mercado'!$A$7:$F$24,4,0)),"ND")</f>
      </c>
      <c r="N848" s="226" t="str">
        <f t="shared" si="134"/>
        <v/>
      </c>
      <c r="O848" s="225" t="str">
        <f t="shared" si="135"/>
        <v/>
      </c>
      <c r="P848" s="230" t="str">
        <f>IFERROR(IF($E848="","",VLOOKUP($E848,'Data Mercado'!$A$7:$F$24,5,0)),"ND")</f>
      </c>
      <c r="Q848" s="226" t="str">
        <f t="shared" si="136"/>
        <v/>
      </c>
      <c r="R848" s="225" t="str">
        <f t="shared" si="137"/>
        <v/>
      </c>
      <c r="S848" s="230" t="str">
        <f>IFERROR(IF($E848="","",VLOOKUP($E848,'Data Mercado'!$A$7:$F$24,6,0)),"ND")</f>
      </c>
      <c r="T848" s="226" t="str">
        <f t="shared" si="138"/>
        <v/>
      </c>
      <c r="U848" s="225" t="str">
        <f t="shared" si="139"/>
        <v/>
      </c>
    </row>
    <row r="849" spans="1:21" s="227" customFormat="1" ht="19" customHeight="1">
      <c r="A849" s="231"/>
      <c r="B849" s="232"/>
      <c r="C849" s="183"/>
      <c r="D849" s="183"/>
      <c r="E849" s="183"/>
      <c r="F849" s="229"/>
      <c r="G849" s="230" t="str">
        <f>IFERROR(IF($E849="","",VLOOKUP($E849,'Data Mercado'!$A$7:$F$24,2,0)),"ND")</f>
      </c>
      <c r="H849" s="226" t="str">
        <f t="shared" si="130"/>
        <v/>
      </c>
      <c r="I849" s="225" t="str">
        <f t="shared" si="131"/>
        <v/>
      </c>
      <c r="J849" s="230" t="str">
        <f>IFERROR(IF($E849="","",VLOOKUP($E849,'Data Mercado'!$A$7:$F$24,3,0)),"ND")</f>
      </c>
      <c r="K849" s="226" t="str">
        <f t="shared" si="132"/>
        <v/>
      </c>
      <c r="L849" s="225" t="str">
        <f t="shared" si="133"/>
        <v/>
      </c>
      <c r="M849" s="230" t="str">
        <f>IFERROR(IF($E849="","",VLOOKUP($E849,'Data Mercado'!$A$7:$F$24,4,0)),"ND")</f>
      </c>
      <c r="N849" s="226" t="str">
        <f t="shared" si="134"/>
        <v/>
      </c>
      <c r="O849" s="225" t="str">
        <f t="shared" si="135"/>
        <v/>
      </c>
      <c r="P849" s="230" t="str">
        <f>IFERROR(IF($E849="","",VLOOKUP($E849,'Data Mercado'!$A$7:$F$24,5,0)),"ND")</f>
      </c>
      <c r="Q849" s="226" t="str">
        <f t="shared" si="136"/>
        <v/>
      </c>
      <c r="R849" s="225" t="str">
        <f t="shared" si="137"/>
        <v/>
      </c>
      <c r="S849" s="230" t="str">
        <f>IFERROR(IF($E849="","",VLOOKUP($E849,'Data Mercado'!$A$7:$F$24,6,0)),"ND")</f>
      </c>
      <c r="T849" s="226" t="str">
        <f t="shared" si="138"/>
        <v/>
      </c>
      <c r="U849" s="225" t="str">
        <f t="shared" si="139"/>
        <v/>
      </c>
    </row>
    <row r="850" spans="1:21" s="227" customFormat="1" ht="19" customHeight="1">
      <c r="A850" s="231"/>
      <c r="B850" s="232"/>
      <c r="C850" s="183"/>
      <c r="D850" s="183"/>
      <c r="E850" s="183"/>
      <c r="F850" s="229"/>
      <c r="G850" s="230" t="str">
        <f>IFERROR(IF($E850="","",VLOOKUP($E850,'Data Mercado'!$A$7:$F$24,2,0)),"ND")</f>
      </c>
      <c r="H850" s="226" t="str">
        <f t="shared" si="130"/>
        <v/>
      </c>
      <c r="I850" s="225" t="str">
        <f t="shared" si="131"/>
        <v/>
      </c>
      <c r="J850" s="230" t="str">
        <f>IFERROR(IF($E850="","",VLOOKUP($E850,'Data Mercado'!$A$7:$F$24,3,0)),"ND")</f>
      </c>
      <c r="K850" s="226" t="str">
        <f t="shared" si="132"/>
        <v/>
      </c>
      <c r="L850" s="225" t="str">
        <f t="shared" si="133"/>
        <v/>
      </c>
      <c r="M850" s="230" t="str">
        <f>IFERROR(IF($E850="","",VLOOKUP($E850,'Data Mercado'!$A$7:$F$24,4,0)),"ND")</f>
      </c>
      <c r="N850" s="226" t="str">
        <f t="shared" si="134"/>
        <v/>
      </c>
      <c r="O850" s="225" t="str">
        <f t="shared" si="135"/>
        <v/>
      </c>
      <c r="P850" s="230" t="str">
        <f>IFERROR(IF($E850="","",VLOOKUP($E850,'Data Mercado'!$A$7:$F$24,5,0)),"ND")</f>
      </c>
      <c r="Q850" s="226" t="str">
        <f t="shared" si="136"/>
        <v/>
      </c>
      <c r="R850" s="225" t="str">
        <f t="shared" si="137"/>
        <v/>
      </c>
      <c r="S850" s="230" t="str">
        <f>IFERROR(IF($E850="","",VLOOKUP($E850,'Data Mercado'!$A$7:$F$24,6,0)),"ND")</f>
      </c>
      <c r="T850" s="226" t="str">
        <f t="shared" si="138"/>
        <v/>
      </c>
      <c r="U850" s="225" t="str">
        <f t="shared" si="139"/>
        <v/>
      </c>
    </row>
    <row r="851" spans="1:21" s="227" customFormat="1" ht="19" customHeight="1">
      <c r="A851" s="231"/>
      <c r="B851" s="232"/>
      <c r="C851" s="183"/>
      <c r="D851" s="183"/>
      <c r="E851" s="183"/>
      <c r="F851" s="229"/>
      <c r="G851" s="230" t="str">
        <f>IFERROR(IF($E851="","",VLOOKUP($E851,'Data Mercado'!$A$7:$F$24,2,0)),"ND")</f>
      </c>
      <c r="H851" s="226" t="str">
        <f t="shared" si="130"/>
        <v/>
      </c>
      <c r="I851" s="225" t="str">
        <f t="shared" si="131"/>
        <v/>
      </c>
      <c r="J851" s="230" t="str">
        <f>IFERROR(IF($E851="","",VLOOKUP($E851,'Data Mercado'!$A$7:$F$24,3,0)),"ND")</f>
      </c>
      <c r="K851" s="226" t="str">
        <f t="shared" si="132"/>
        <v/>
      </c>
      <c r="L851" s="225" t="str">
        <f t="shared" si="133"/>
        <v/>
      </c>
      <c r="M851" s="230" t="str">
        <f>IFERROR(IF($E851="","",VLOOKUP($E851,'Data Mercado'!$A$7:$F$24,4,0)),"ND")</f>
      </c>
      <c r="N851" s="226" t="str">
        <f t="shared" si="134"/>
        <v/>
      </c>
      <c r="O851" s="225" t="str">
        <f t="shared" si="135"/>
        <v/>
      </c>
      <c r="P851" s="230" t="str">
        <f>IFERROR(IF($E851="","",VLOOKUP($E851,'Data Mercado'!$A$7:$F$24,5,0)),"ND")</f>
      </c>
      <c r="Q851" s="226" t="str">
        <f t="shared" si="136"/>
        <v/>
      </c>
      <c r="R851" s="225" t="str">
        <f t="shared" si="137"/>
        <v/>
      </c>
      <c r="S851" s="230" t="str">
        <f>IFERROR(IF($E851="","",VLOOKUP($E851,'Data Mercado'!$A$7:$F$24,6,0)),"ND")</f>
      </c>
      <c r="T851" s="226" t="str">
        <f t="shared" si="138"/>
        <v/>
      </c>
      <c r="U851" s="225" t="str">
        <f t="shared" si="139"/>
        <v/>
      </c>
    </row>
    <row r="852" spans="1:21" s="227" customFormat="1" ht="19" customHeight="1">
      <c r="A852" s="231"/>
      <c r="B852" s="232"/>
      <c r="C852" s="183"/>
      <c r="D852" s="183"/>
      <c r="E852" s="183"/>
      <c r="F852" s="229"/>
      <c r="G852" s="230" t="str">
        <f>IFERROR(IF($E852="","",VLOOKUP($E852,'Data Mercado'!$A$7:$F$24,2,0)),"ND")</f>
      </c>
      <c r="H852" s="226" t="str">
        <f t="shared" si="130"/>
        <v/>
      </c>
      <c r="I852" s="225" t="str">
        <f t="shared" si="131"/>
        <v/>
      </c>
      <c r="J852" s="230" t="str">
        <f>IFERROR(IF($E852="","",VLOOKUP($E852,'Data Mercado'!$A$7:$F$24,3,0)),"ND")</f>
      </c>
      <c r="K852" s="226" t="str">
        <f t="shared" si="132"/>
        <v/>
      </c>
      <c r="L852" s="225" t="str">
        <f t="shared" si="133"/>
        <v/>
      </c>
      <c r="M852" s="230" t="str">
        <f>IFERROR(IF($E852="","",VLOOKUP($E852,'Data Mercado'!$A$7:$F$24,4,0)),"ND")</f>
      </c>
      <c r="N852" s="226" t="str">
        <f t="shared" si="134"/>
        <v/>
      </c>
      <c r="O852" s="225" t="str">
        <f t="shared" si="135"/>
        <v/>
      </c>
      <c r="P852" s="230" t="str">
        <f>IFERROR(IF($E852="","",VLOOKUP($E852,'Data Mercado'!$A$7:$F$24,5,0)),"ND")</f>
      </c>
      <c r="Q852" s="226" t="str">
        <f t="shared" si="136"/>
        <v/>
      </c>
      <c r="R852" s="225" t="str">
        <f t="shared" si="137"/>
        <v/>
      </c>
      <c r="S852" s="230" t="str">
        <f>IFERROR(IF($E852="","",VLOOKUP($E852,'Data Mercado'!$A$7:$F$24,6,0)),"ND")</f>
      </c>
      <c r="T852" s="226" t="str">
        <f t="shared" si="138"/>
        <v/>
      </c>
      <c r="U852" s="225" t="str">
        <f t="shared" si="139"/>
        <v/>
      </c>
    </row>
    <row r="853" spans="1:21" s="227" customFormat="1" ht="19" customHeight="1">
      <c r="A853" s="231"/>
      <c r="B853" s="232"/>
      <c r="C853" s="183"/>
      <c r="D853" s="183"/>
      <c r="E853" s="183"/>
      <c r="F853" s="229"/>
      <c r="G853" s="230" t="str">
        <f>IFERROR(IF($E853="","",VLOOKUP($E853,'Data Mercado'!$A$7:$F$24,2,0)),"ND")</f>
      </c>
      <c r="H853" s="226" t="str">
        <f t="shared" si="130"/>
        <v/>
      </c>
      <c r="I853" s="225" t="str">
        <f t="shared" si="131"/>
        <v/>
      </c>
      <c r="J853" s="230" t="str">
        <f>IFERROR(IF($E853="","",VLOOKUP($E853,'Data Mercado'!$A$7:$F$24,3,0)),"ND")</f>
      </c>
      <c r="K853" s="226" t="str">
        <f t="shared" si="132"/>
        <v/>
      </c>
      <c r="L853" s="225" t="str">
        <f t="shared" si="133"/>
        <v/>
      </c>
      <c r="M853" s="230" t="str">
        <f>IFERROR(IF($E853="","",VLOOKUP($E853,'Data Mercado'!$A$7:$F$24,4,0)),"ND")</f>
      </c>
      <c r="N853" s="226" t="str">
        <f t="shared" si="134"/>
        <v/>
      </c>
      <c r="O853" s="225" t="str">
        <f t="shared" si="135"/>
        <v/>
      </c>
      <c r="P853" s="230" t="str">
        <f>IFERROR(IF($E853="","",VLOOKUP($E853,'Data Mercado'!$A$7:$F$24,5,0)),"ND")</f>
      </c>
      <c r="Q853" s="226" t="str">
        <f t="shared" si="136"/>
        <v/>
      </c>
      <c r="R853" s="225" t="str">
        <f t="shared" si="137"/>
        <v/>
      </c>
      <c r="S853" s="230" t="str">
        <f>IFERROR(IF($E853="","",VLOOKUP($E853,'Data Mercado'!$A$7:$F$24,6,0)),"ND")</f>
      </c>
      <c r="T853" s="226" t="str">
        <f t="shared" si="138"/>
        <v/>
      </c>
      <c r="U853" s="225" t="str">
        <f t="shared" si="139"/>
        <v/>
      </c>
    </row>
    <row r="854" spans="1:21" s="227" customFormat="1" ht="19" customHeight="1">
      <c r="A854" s="231"/>
      <c r="B854" s="232"/>
      <c r="C854" s="183"/>
      <c r="D854" s="183"/>
      <c r="E854" s="183"/>
      <c r="F854" s="229"/>
      <c r="G854" s="230" t="str">
        <f>IFERROR(IF($E854="","",VLOOKUP($E854,'Data Mercado'!$A$7:$F$24,2,0)),"ND")</f>
      </c>
      <c r="H854" s="226" t="str">
        <f t="shared" si="130"/>
        <v/>
      </c>
      <c r="I854" s="225" t="str">
        <f t="shared" si="131"/>
        <v/>
      </c>
      <c r="J854" s="230" t="str">
        <f>IFERROR(IF($E854="","",VLOOKUP($E854,'Data Mercado'!$A$7:$F$24,3,0)),"ND")</f>
      </c>
      <c r="K854" s="226" t="str">
        <f t="shared" si="132"/>
        <v/>
      </c>
      <c r="L854" s="225" t="str">
        <f t="shared" si="133"/>
        <v/>
      </c>
      <c r="M854" s="230" t="str">
        <f>IFERROR(IF($E854="","",VLOOKUP($E854,'Data Mercado'!$A$7:$F$24,4,0)),"ND")</f>
      </c>
      <c r="N854" s="226" t="str">
        <f t="shared" si="134"/>
        <v/>
      </c>
      <c r="O854" s="225" t="str">
        <f t="shared" si="135"/>
        <v/>
      </c>
      <c r="P854" s="230" t="str">
        <f>IFERROR(IF($E854="","",VLOOKUP($E854,'Data Mercado'!$A$7:$F$24,5,0)),"ND")</f>
      </c>
      <c r="Q854" s="226" t="str">
        <f t="shared" si="136"/>
        <v/>
      </c>
      <c r="R854" s="225" t="str">
        <f t="shared" si="137"/>
        <v/>
      </c>
      <c r="S854" s="230" t="str">
        <f>IFERROR(IF($E854="","",VLOOKUP($E854,'Data Mercado'!$A$7:$F$24,6,0)),"ND")</f>
      </c>
      <c r="T854" s="226" t="str">
        <f t="shared" si="138"/>
        <v/>
      </c>
      <c r="U854" s="225" t="str">
        <f t="shared" si="139"/>
        <v/>
      </c>
    </row>
    <row r="855" spans="1:21" s="227" customFormat="1" ht="19" customHeight="1">
      <c r="A855" s="231"/>
      <c r="B855" s="232"/>
      <c r="C855" s="183"/>
      <c r="D855" s="183"/>
      <c r="E855" s="183"/>
      <c r="F855" s="229"/>
      <c r="G855" s="230" t="str">
        <f>IFERROR(IF($E855="","",VLOOKUP($E855,'Data Mercado'!$A$7:$F$24,2,0)),"ND")</f>
      </c>
      <c r="H855" s="226" t="str">
        <f t="shared" si="130"/>
        <v/>
      </c>
      <c r="I855" s="225" t="str">
        <f t="shared" si="131"/>
        <v/>
      </c>
      <c r="J855" s="230" t="str">
        <f>IFERROR(IF($E855="","",VLOOKUP($E855,'Data Mercado'!$A$7:$F$24,3,0)),"ND")</f>
      </c>
      <c r="K855" s="226" t="str">
        <f t="shared" si="132"/>
        <v/>
      </c>
      <c r="L855" s="225" t="str">
        <f t="shared" si="133"/>
        <v/>
      </c>
      <c r="M855" s="230" t="str">
        <f>IFERROR(IF($E855="","",VLOOKUP($E855,'Data Mercado'!$A$7:$F$24,4,0)),"ND")</f>
      </c>
      <c r="N855" s="226" t="str">
        <f t="shared" si="134"/>
        <v/>
      </c>
      <c r="O855" s="225" t="str">
        <f t="shared" si="135"/>
        <v/>
      </c>
      <c r="P855" s="230" t="str">
        <f>IFERROR(IF($E855="","",VLOOKUP($E855,'Data Mercado'!$A$7:$F$24,5,0)),"ND")</f>
      </c>
      <c r="Q855" s="226" t="str">
        <f t="shared" si="136"/>
        <v/>
      </c>
      <c r="R855" s="225" t="str">
        <f t="shared" si="137"/>
        <v/>
      </c>
      <c r="S855" s="230" t="str">
        <f>IFERROR(IF($E855="","",VLOOKUP($E855,'Data Mercado'!$A$7:$F$24,6,0)),"ND")</f>
      </c>
      <c r="T855" s="226" t="str">
        <f t="shared" si="138"/>
        <v/>
      </c>
      <c r="U855" s="225" t="str">
        <f t="shared" si="139"/>
        <v/>
      </c>
    </row>
    <row r="856" spans="1:21" s="227" customFormat="1" ht="19" customHeight="1">
      <c r="A856" s="231"/>
      <c r="B856" s="232"/>
      <c r="C856" s="183"/>
      <c r="D856" s="183"/>
      <c r="E856" s="183"/>
      <c r="F856" s="229"/>
      <c r="G856" s="230" t="str">
        <f>IFERROR(IF($E856="","",VLOOKUP($E856,'Data Mercado'!$A$7:$F$24,2,0)),"ND")</f>
      </c>
      <c r="H856" s="226" t="str">
        <f t="shared" si="130"/>
        <v/>
      </c>
      <c r="I856" s="225" t="str">
        <f t="shared" si="131"/>
        <v/>
      </c>
      <c r="J856" s="230" t="str">
        <f>IFERROR(IF($E856="","",VLOOKUP($E856,'Data Mercado'!$A$7:$F$24,3,0)),"ND")</f>
      </c>
      <c r="K856" s="226" t="str">
        <f t="shared" si="132"/>
        <v/>
      </c>
      <c r="L856" s="225" t="str">
        <f t="shared" si="133"/>
        <v/>
      </c>
      <c r="M856" s="230" t="str">
        <f>IFERROR(IF($E856="","",VLOOKUP($E856,'Data Mercado'!$A$7:$F$24,4,0)),"ND")</f>
      </c>
      <c r="N856" s="226" t="str">
        <f t="shared" si="134"/>
        <v/>
      </c>
      <c r="O856" s="225" t="str">
        <f t="shared" si="135"/>
        <v/>
      </c>
      <c r="P856" s="230" t="str">
        <f>IFERROR(IF($E856="","",VLOOKUP($E856,'Data Mercado'!$A$7:$F$24,5,0)),"ND")</f>
      </c>
      <c r="Q856" s="226" t="str">
        <f t="shared" si="136"/>
        <v/>
      </c>
      <c r="R856" s="225" t="str">
        <f t="shared" si="137"/>
        <v/>
      </c>
      <c r="S856" s="230" t="str">
        <f>IFERROR(IF($E856="","",VLOOKUP($E856,'Data Mercado'!$A$7:$F$24,6,0)),"ND")</f>
      </c>
      <c r="T856" s="226" t="str">
        <f t="shared" si="138"/>
        <v/>
      </c>
      <c r="U856" s="225" t="str">
        <f t="shared" si="139"/>
        <v/>
      </c>
    </row>
    <row r="857" spans="1:21" s="227" customFormat="1" ht="19" customHeight="1">
      <c r="A857" s="231"/>
      <c r="B857" s="232"/>
      <c r="C857" s="183"/>
      <c r="D857" s="183"/>
      <c r="E857" s="183"/>
      <c r="F857" s="229"/>
      <c r="G857" s="230" t="str">
        <f>IFERROR(IF($E857="","",VLOOKUP($E857,'Data Mercado'!$A$7:$F$24,2,0)),"ND")</f>
      </c>
      <c r="H857" s="226" t="str">
        <f t="shared" si="130"/>
        <v/>
      </c>
      <c r="I857" s="225" t="str">
        <f t="shared" si="131"/>
        <v/>
      </c>
      <c r="J857" s="230" t="str">
        <f>IFERROR(IF($E857="","",VLOOKUP($E857,'Data Mercado'!$A$7:$F$24,3,0)),"ND")</f>
      </c>
      <c r="K857" s="226" t="str">
        <f t="shared" si="132"/>
        <v/>
      </c>
      <c r="L857" s="225" t="str">
        <f t="shared" si="133"/>
        <v/>
      </c>
      <c r="M857" s="230" t="str">
        <f>IFERROR(IF($E857="","",VLOOKUP($E857,'Data Mercado'!$A$7:$F$24,4,0)),"ND")</f>
      </c>
      <c r="N857" s="226" t="str">
        <f t="shared" si="134"/>
        <v/>
      </c>
      <c r="O857" s="225" t="str">
        <f t="shared" si="135"/>
        <v/>
      </c>
      <c r="P857" s="230" t="str">
        <f>IFERROR(IF($E857="","",VLOOKUP($E857,'Data Mercado'!$A$7:$F$24,5,0)),"ND")</f>
      </c>
      <c r="Q857" s="226" t="str">
        <f t="shared" si="136"/>
        <v/>
      </c>
      <c r="R857" s="225" t="str">
        <f t="shared" si="137"/>
        <v/>
      </c>
      <c r="S857" s="230" t="str">
        <f>IFERROR(IF($E857="","",VLOOKUP($E857,'Data Mercado'!$A$7:$F$24,6,0)),"ND")</f>
      </c>
      <c r="T857" s="226" t="str">
        <f t="shared" si="138"/>
        <v/>
      </c>
      <c r="U857" s="225" t="str">
        <f t="shared" si="139"/>
        <v/>
      </c>
    </row>
    <row r="858" spans="1:21" s="227" customFormat="1" ht="19" customHeight="1">
      <c r="A858" s="231"/>
      <c r="B858" s="232"/>
      <c r="C858" s="183"/>
      <c r="D858" s="183"/>
      <c r="E858" s="183"/>
      <c r="F858" s="229"/>
      <c r="G858" s="230" t="str">
        <f>IFERROR(IF($E858="","",VLOOKUP($E858,'Data Mercado'!$A$7:$F$24,2,0)),"ND")</f>
      </c>
      <c r="H858" s="226" t="str">
        <f t="shared" si="130"/>
        <v/>
      </c>
      <c r="I858" s="225" t="str">
        <f t="shared" si="131"/>
        <v/>
      </c>
      <c r="J858" s="230" t="str">
        <f>IFERROR(IF($E858="","",VLOOKUP($E858,'Data Mercado'!$A$7:$F$24,3,0)),"ND")</f>
      </c>
      <c r="K858" s="226" t="str">
        <f t="shared" si="132"/>
        <v/>
      </c>
      <c r="L858" s="225" t="str">
        <f t="shared" si="133"/>
        <v/>
      </c>
      <c r="M858" s="230" t="str">
        <f>IFERROR(IF($E858="","",VLOOKUP($E858,'Data Mercado'!$A$7:$F$24,4,0)),"ND")</f>
      </c>
      <c r="N858" s="226" t="str">
        <f t="shared" si="134"/>
        <v/>
      </c>
      <c r="O858" s="225" t="str">
        <f t="shared" si="135"/>
        <v/>
      </c>
      <c r="P858" s="230" t="str">
        <f>IFERROR(IF($E858="","",VLOOKUP($E858,'Data Mercado'!$A$7:$F$24,5,0)),"ND")</f>
      </c>
      <c r="Q858" s="226" t="str">
        <f t="shared" si="136"/>
        <v/>
      </c>
      <c r="R858" s="225" t="str">
        <f t="shared" si="137"/>
        <v/>
      </c>
      <c r="S858" s="230" t="str">
        <f>IFERROR(IF($E858="","",VLOOKUP($E858,'Data Mercado'!$A$7:$F$24,6,0)),"ND")</f>
      </c>
      <c r="T858" s="226" t="str">
        <f t="shared" si="138"/>
        <v/>
      </c>
      <c r="U858" s="225" t="str">
        <f t="shared" si="139"/>
        <v/>
      </c>
    </row>
    <row r="859" spans="1:21" s="227" customFormat="1" ht="19" customHeight="1">
      <c r="A859" s="231"/>
      <c r="B859" s="232"/>
      <c r="C859" s="183"/>
      <c r="D859" s="183"/>
      <c r="E859" s="183"/>
      <c r="F859" s="229"/>
      <c r="G859" s="230" t="str">
        <f>IFERROR(IF($E859="","",VLOOKUP($E859,'Data Mercado'!$A$7:$F$24,2,0)),"ND")</f>
      </c>
      <c r="H859" s="226" t="str">
        <f t="shared" si="130"/>
        <v/>
      </c>
      <c r="I859" s="225" t="str">
        <f t="shared" si="131"/>
        <v/>
      </c>
      <c r="J859" s="230" t="str">
        <f>IFERROR(IF($E859="","",VLOOKUP($E859,'Data Mercado'!$A$7:$F$24,3,0)),"ND")</f>
      </c>
      <c r="K859" s="226" t="str">
        <f t="shared" si="132"/>
        <v/>
      </c>
      <c r="L859" s="225" t="str">
        <f t="shared" si="133"/>
        <v/>
      </c>
      <c r="M859" s="230" t="str">
        <f>IFERROR(IF($E859="","",VLOOKUP($E859,'Data Mercado'!$A$7:$F$24,4,0)),"ND")</f>
      </c>
      <c r="N859" s="226" t="str">
        <f t="shared" si="134"/>
        <v/>
      </c>
      <c r="O859" s="225" t="str">
        <f t="shared" si="135"/>
        <v/>
      </c>
      <c r="P859" s="230" t="str">
        <f>IFERROR(IF($E859="","",VLOOKUP($E859,'Data Mercado'!$A$7:$F$24,5,0)),"ND")</f>
      </c>
      <c r="Q859" s="226" t="str">
        <f t="shared" si="136"/>
        <v/>
      </c>
      <c r="R859" s="225" t="str">
        <f t="shared" si="137"/>
        <v/>
      </c>
      <c r="S859" s="230" t="str">
        <f>IFERROR(IF($E859="","",VLOOKUP($E859,'Data Mercado'!$A$7:$F$24,6,0)),"ND")</f>
      </c>
      <c r="T859" s="226" t="str">
        <f t="shared" si="138"/>
        <v/>
      </c>
      <c r="U859" s="225" t="str">
        <f t="shared" si="139"/>
        <v/>
      </c>
    </row>
    <row r="860" spans="1:21" s="227" customFormat="1" ht="19" customHeight="1">
      <c r="A860" s="231"/>
      <c r="B860" s="232"/>
      <c r="C860" s="183"/>
      <c r="D860" s="183"/>
      <c r="E860" s="183"/>
      <c r="F860" s="229"/>
      <c r="G860" s="230" t="str">
        <f>IFERROR(IF($E860="","",VLOOKUP($E860,'Data Mercado'!$A$7:$F$24,2,0)),"ND")</f>
      </c>
      <c r="H860" s="226" t="str">
        <f t="shared" si="130"/>
        <v/>
      </c>
      <c r="I860" s="225" t="str">
        <f t="shared" si="131"/>
        <v/>
      </c>
      <c r="J860" s="230" t="str">
        <f>IFERROR(IF($E860="","",VLOOKUP($E860,'Data Mercado'!$A$7:$F$24,3,0)),"ND")</f>
      </c>
      <c r="K860" s="226" t="str">
        <f t="shared" si="132"/>
        <v/>
      </c>
      <c r="L860" s="225" t="str">
        <f t="shared" si="133"/>
        <v/>
      </c>
      <c r="M860" s="230" t="str">
        <f>IFERROR(IF($E860="","",VLOOKUP($E860,'Data Mercado'!$A$7:$F$24,4,0)),"ND")</f>
      </c>
      <c r="N860" s="226" t="str">
        <f t="shared" si="134"/>
        <v/>
      </c>
      <c r="O860" s="225" t="str">
        <f t="shared" si="135"/>
        <v/>
      </c>
      <c r="P860" s="230" t="str">
        <f>IFERROR(IF($E860="","",VLOOKUP($E860,'Data Mercado'!$A$7:$F$24,5,0)),"ND")</f>
      </c>
      <c r="Q860" s="226" t="str">
        <f t="shared" si="136"/>
        <v/>
      </c>
      <c r="R860" s="225" t="str">
        <f t="shared" si="137"/>
        <v/>
      </c>
      <c r="S860" s="230" t="str">
        <f>IFERROR(IF($E860="","",VLOOKUP($E860,'Data Mercado'!$A$7:$F$24,6,0)),"ND")</f>
      </c>
      <c r="T860" s="226" t="str">
        <f t="shared" si="138"/>
        <v/>
      </c>
      <c r="U860" s="225" t="str">
        <f t="shared" si="139"/>
        <v/>
      </c>
    </row>
    <row r="861" spans="1:21" s="227" customFormat="1" ht="19" customHeight="1">
      <c r="A861" s="231"/>
      <c r="B861" s="232"/>
      <c r="C861" s="183"/>
      <c r="D861" s="183"/>
      <c r="E861" s="183"/>
      <c r="F861" s="229"/>
      <c r="G861" s="230" t="str">
        <f>IFERROR(IF($E861="","",VLOOKUP($E861,'Data Mercado'!$A$7:$F$24,2,0)),"ND")</f>
      </c>
      <c r="H861" s="226" t="str">
        <f t="shared" si="130"/>
        <v/>
      </c>
      <c r="I861" s="225" t="str">
        <f t="shared" si="131"/>
        <v/>
      </c>
      <c r="J861" s="230" t="str">
        <f>IFERROR(IF($E861="","",VLOOKUP($E861,'Data Mercado'!$A$7:$F$24,3,0)),"ND")</f>
      </c>
      <c r="K861" s="226" t="str">
        <f t="shared" si="132"/>
        <v/>
      </c>
      <c r="L861" s="225" t="str">
        <f t="shared" si="133"/>
        <v/>
      </c>
      <c r="M861" s="230" t="str">
        <f>IFERROR(IF($E861="","",VLOOKUP($E861,'Data Mercado'!$A$7:$F$24,4,0)),"ND")</f>
      </c>
      <c r="N861" s="226" t="str">
        <f t="shared" si="134"/>
        <v/>
      </c>
      <c r="O861" s="225" t="str">
        <f t="shared" si="135"/>
        <v/>
      </c>
      <c r="P861" s="230" t="str">
        <f>IFERROR(IF($E861="","",VLOOKUP($E861,'Data Mercado'!$A$7:$F$24,5,0)),"ND")</f>
      </c>
      <c r="Q861" s="226" t="str">
        <f t="shared" si="136"/>
        <v/>
      </c>
      <c r="R861" s="225" t="str">
        <f t="shared" si="137"/>
        <v/>
      </c>
      <c r="S861" s="230" t="str">
        <f>IFERROR(IF($E861="","",VLOOKUP($E861,'Data Mercado'!$A$7:$F$24,6,0)),"ND")</f>
      </c>
      <c r="T861" s="226" t="str">
        <f t="shared" si="138"/>
        <v/>
      </c>
      <c r="U861" s="225" t="str">
        <f t="shared" si="139"/>
        <v/>
      </c>
    </row>
    <row r="862" spans="1:21" s="227" customFormat="1" ht="19" customHeight="1">
      <c r="A862" s="231"/>
      <c r="B862" s="232"/>
      <c r="C862" s="183"/>
      <c r="D862" s="183"/>
      <c r="E862" s="183"/>
      <c r="F862" s="229"/>
      <c r="G862" s="230" t="str">
        <f>IFERROR(IF($E862="","",VLOOKUP($E862,'Data Mercado'!$A$7:$F$24,2,0)),"ND")</f>
      </c>
      <c r="H862" s="226" t="str">
        <f t="shared" si="130"/>
        <v/>
      </c>
      <c r="I862" s="225" t="str">
        <f t="shared" si="131"/>
        <v/>
      </c>
      <c r="J862" s="230" t="str">
        <f>IFERROR(IF($E862="","",VLOOKUP($E862,'Data Mercado'!$A$7:$F$24,3,0)),"ND")</f>
      </c>
      <c r="K862" s="226" t="str">
        <f t="shared" si="132"/>
        <v/>
      </c>
      <c r="L862" s="225" t="str">
        <f t="shared" si="133"/>
        <v/>
      </c>
      <c r="M862" s="230" t="str">
        <f>IFERROR(IF($E862="","",VLOOKUP($E862,'Data Mercado'!$A$7:$F$24,4,0)),"ND")</f>
      </c>
      <c r="N862" s="226" t="str">
        <f t="shared" si="134"/>
        <v/>
      </c>
      <c r="O862" s="225" t="str">
        <f t="shared" si="135"/>
        <v/>
      </c>
      <c r="P862" s="230" t="str">
        <f>IFERROR(IF($E862="","",VLOOKUP($E862,'Data Mercado'!$A$7:$F$24,5,0)),"ND")</f>
      </c>
      <c r="Q862" s="226" t="str">
        <f t="shared" si="136"/>
        <v/>
      </c>
      <c r="R862" s="225" t="str">
        <f t="shared" si="137"/>
        <v/>
      </c>
      <c r="S862" s="230" t="str">
        <f>IFERROR(IF($E862="","",VLOOKUP($E862,'Data Mercado'!$A$7:$F$24,6,0)),"ND")</f>
      </c>
      <c r="T862" s="226" t="str">
        <f t="shared" si="138"/>
        <v/>
      </c>
      <c r="U862" s="225" t="str">
        <f t="shared" si="139"/>
        <v/>
      </c>
    </row>
    <row r="863" spans="1:21" s="227" customFormat="1" ht="19" customHeight="1">
      <c r="A863" s="231"/>
      <c r="B863" s="232"/>
      <c r="C863" s="183"/>
      <c r="D863" s="183"/>
      <c r="E863" s="183"/>
      <c r="F863" s="229"/>
      <c r="G863" s="230" t="str">
        <f>IFERROR(IF($E863="","",VLOOKUP($E863,'Data Mercado'!$A$7:$F$24,2,0)),"ND")</f>
      </c>
      <c r="H863" s="226" t="str">
        <f t="shared" si="130"/>
        <v/>
      </c>
      <c r="I863" s="225" t="str">
        <f t="shared" si="131"/>
        <v/>
      </c>
      <c r="J863" s="230" t="str">
        <f>IFERROR(IF($E863="","",VLOOKUP($E863,'Data Mercado'!$A$7:$F$24,3,0)),"ND")</f>
      </c>
      <c r="K863" s="226" t="str">
        <f t="shared" si="132"/>
        <v/>
      </c>
      <c r="L863" s="225" t="str">
        <f t="shared" si="133"/>
        <v/>
      </c>
      <c r="M863" s="230" t="str">
        <f>IFERROR(IF($E863="","",VLOOKUP($E863,'Data Mercado'!$A$7:$F$24,4,0)),"ND")</f>
      </c>
      <c r="N863" s="226" t="str">
        <f t="shared" si="134"/>
        <v/>
      </c>
      <c r="O863" s="225" t="str">
        <f t="shared" si="135"/>
        <v/>
      </c>
      <c r="P863" s="230" t="str">
        <f>IFERROR(IF($E863="","",VLOOKUP($E863,'Data Mercado'!$A$7:$F$24,5,0)),"ND")</f>
      </c>
      <c r="Q863" s="226" t="str">
        <f t="shared" si="136"/>
        <v/>
      </c>
      <c r="R863" s="225" t="str">
        <f t="shared" si="137"/>
        <v/>
      </c>
      <c r="S863" s="230" t="str">
        <f>IFERROR(IF($E863="","",VLOOKUP($E863,'Data Mercado'!$A$7:$F$24,6,0)),"ND")</f>
      </c>
      <c r="T863" s="226" t="str">
        <f t="shared" si="138"/>
        <v/>
      </c>
      <c r="U863" s="225" t="str">
        <f t="shared" si="139"/>
        <v/>
      </c>
    </row>
    <row r="864" spans="1:21" s="227" customFormat="1" ht="19" customHeight="1">
      <c r="A864" s="231"/>
      <c r="B864" s="232"/>
      <c r="C864" s="183"/>
      <c r="D864" s="183"/>
      <c r="E864" s="183"/>
      <c r="F864" s="229"/>
      <c r="G864" s="230" t="str">
        <f>IFERROR(IF($E864="","",VLOOKUP($E864,'Data Mercado'!$A$7:$F$24,2,0)),"ND")</f>
      </c>
      <c r="H864" s="226" t="str">
        <f t="shared" si="130"/>
        <v/>
      </c>
      <c r="I864" s="225" t="str">
        <f t="shared" si="131"/>
        <v/>
      </c>
      <c r="J864" s="230" t="str">
        <f>IFERROR(IF($E864="","",VLOOKUP($E864,'Data Mercado'!$A$7:$F$24,3,0)),"ND")</f>
      </c>
      <c r="K864" s="226" t="str">
        <f t="shared" si="132"/>
        <v/>
      </c>
      <c r="L864" s="225" t="str">
        <f t="shared" si="133"/>
        <v/>
      </c>
      <c r="M864" s="230" t="str">
        <f>IFERROR(IF($E864="","",VLOOKUP($E864,'Data Mercado'!$A$7:$F$24,4,0)),"ND")</f>
      </c>
      <c r="N864" s="226" t="str">
        <f t="shared" si="134"/>
        <v/>
      </c>
      <c r="O864" s="225" t="str">
        <f t="shared" si="135"/>
        <v/>
      </c>
      <c r="P864" s="230" t="str">
        <f>IFERROR(IF($E864="","",VLOOKUP($E864,'Data Mercado'!$A$7:$F$24,5,0)),"ND")</f>
      </c>
      <c r="Q864" s="226" t="str">
        <f t="shared" si="136"/>
        <v/>
      </c>
      <c r="R864" s="225" t="str">
        <f t="shared" si="137"/>
        <v/>
      </c>
      <c r="S864" s="230" t="str">
        <f>IFERROR(IF($E864="","",VLOOKUP($E864,'Data Mercado'!$A$7:$F$24,6,0)),"ND")</f>
      </c>
      <c r="T864" s="226" t="str">
        <f t="shared" si="138"/>
        <v/>
      </c>
      <c r="U864" s="225" t="str">
        <f t="shared" si="139"/>
        <v/>
      </c>
    </row>
    <row r="865" spans="1:21" s="227" customFormat="1" ht="19" customHeight="1">
      <c r="A865" s="231"/>
      <c r="B865" s="232"/>
      <c r="C865" s="183"/>
      <c r="D865" s="183"/>
      <c r="E865" s="183"/>
      <c r="F865" s="229"/>
      <c r="G865" s="230" t="str">
        <f>IFERROR(IF($E865="","",VLOOKUP($E865,'Data Mercado'!$A$7:$F$24,2,0)),"ND")</f>
      </c>
      <c r="H865" s="226" t="str">
        <f t="shared" si="130"/>
        <v/>
      </c>
      <c r="I865" s="225" t="str">
        <f t="shared" si="131"/>
        <v/>
      </c>
      <c r="J865" s="230" t="str">
        <f>IFERROR(IF($E865="","",VLOOKUP($E865,'Data Mercado'!$A$7:$F$24,3,0)),"ND")</f>
      </c>
      <c r="K865" s="226" t="str">
        <f t="shared" si="132"/>
        <v/>
      </c>
      <c r="L865" s="225" t="str">
        <f t="shared" si="133"/>
        <v/>
      </c>
      <c r="M865" s="230" t="str">
        <f>IFERROR(IF($E865="","",VLOOKUP($E865,'Data Mercado'!$A$7:$F$24,4,0)),"ND")</f>
      </c>
      <c r="N865" s="226" t="str">
        <f t="shared" si="134"/>
        <v/>
      </c>
      <c r="O865" s="225" t="str">
        <f t="shared" si="135"/>
        <v/>
      </c>
      <c r="P865" s="230" t="str">
        <f>IFERROR(IF($E865="","",VLOOKUP($E865,'Data Mercado'!$A$7:$F$24,5,0)),"ND")</f>
      </c>
      <c r="Q865" s="226" t="str">
        <f t="shared" si="136"/>
        <v/>
      </c>
      <c r="R865" s="225" t="str">
        <f t="shared" si="137"/>
        <v/>
      </c>
      <c r="S865" s="230" t="str">
        <f>IFERROR(IF($E865="","",VLOOKUP($E865,'Data Mercado'!$A$7:$F$24,6,0)),"ND")</f>
      </c>
      <c r="T865" s="226" t="str">
        <f t="shared" si="138"/>
        <v/>
      </c>
      <c r="U865" s="225" t="str">
        <f t="shared" si="139"/>
        <v/>
      </c>
    </row>
    <row r="866" spans="1:21" s="227" customFormat="1" ht="19" customHeight="1">
      <c r="A866" s="231"/>
      <c r="B866" s="232"/>
      <c r="C866" s="183"/>
      <c r="D866" s="183"/>
      <c r="E866" s="183"/>
      <c r="F866" s="229"/>
      <c r="G866" s="230" t="str">
        <f>IFERROR(IF($E866="","",VLOOKUP($E866,'Data Mercado'!$A$7:$F$24,2,0)),"ND")</f>
      </c>
      <c r="H866" s="226" t="str">
        <f t="shared" si="130"/>
        <v/>
      </c>
      <c r="I866" s="225" t="str">
        <f t="shared" si="131"/>
        <v/>
      </c>
      <c r="J866" s="230" t="str">
        <f>IFERROR(IF($E866="","",VLOOKUP($E866,'Data Mercado'!$A$7:$F$24,3,0)),"ND")</f>
      </c>
      <c r="K866" s="226" t="str">
        <f t="shared" si="132"/>
        <v/>
      </c>
      <c r="L866" s="225" t="str">
        <f t="shared" si="133"/>
        <v/>
      </c>
      <c r="M866" s="230" t="str">
        <f>IFERROR(IF($E866="","",VLOOKUP($E866,'Data Mercado'!$A$7:$F$24,4,0)),"ND")</f>
      </c>
      <c r="N866" s="226" t="str">
        <f t="shared" si="134"/>
        <v/>
      </c>
      <c r="O866" s="225" t="str">
        <f t="shared" si="135"/>
        <v/>
      </c>
      <c r="P866" s="230" t="str">
        <f>IFERROR(IF($E866="","",VLOOKUP($E866,'Data Mercado'!$A$7:$F$24,5,0)),"ND")</f>
      </c>
      <c r="Q866" s="226" t="str">
        <f t="shared" si="136"/>
        <v/>
      </c>
      <c r="R866" s="225" t="str">
        <f t="shared" si="137"/>
        <v/>
      </c>
      <c r="S866" s="230" t="str">
        <f>IFERROR(IF($E866="","",VLOOKUP($E866,'Data Mercado'!$A$7:$F$24,6,0)),"ND")</f>
      </c>
      <c r="T866" s="226" t="str">
        <f t="shared" si="138"/>
        <v/>
      </c>
      <c r="U866" s="225" t="str">
        <f t="shared" si="139"/>
        <v/>
      </c>
    </row>
    <row r="867" spans="1:21" s="227" customFormat="1" ht="19" customHeight="1">
      <c r="A867" s="231"/>
      <c r="B867" s="232"/>
      <c r="C867" s="183"/>
      <c r="D867" s="183"/>
      <c r="E867" s="183"/>
      <c r="F867" s="229"/>
      <c r="G867" s="230" t="str">
        <f>IFERROR(IF($E867="","",VLOOKUP($E867,'Data Mercado'!$A$7:$F$24,2,0)),"ND")</f>
      </c>
      <c r="H867" s="226" t="str">
        <f t="shared" si="130"/>
        <v/>
      </c>
      <c r="I867" s="225" t="str">
        <f t="shared" si="131"/>
        <v/>
      </c>
      <c r="J867" s="230" t="str">
        <f>IFERROR(IF($E867="","",VLOOKUP($E867,'Data Mercado'!$A$7:$F$24,3,0)),"ND")</f>
      </c>
      <c r="K867" s="226" t="str">
        <f t="shared" si="132"/>
        <v/>
      </c>
      <c r="L867" s="225" t="str">
        <f t="shared" si="133"/>
        <v/>
      </c>
      <c r="M867" s="230" t="str">
        <f>IFERROR(IF($E867="","",VLOOKUP($E867,'Data Mercado'!$A$7:$F$24,4,0)),"ND")</f>
      </c>
      <c r="N867" s="226" t="str">
        <f t="shared" si="134"/>
        <v/>
      </c>
      <c r="O867" s="225" t="str">
        <f t="shared" si="135"/>
        <v/>
      </c>
      <c r="P867" s="230" t="str">
        <f>IFERROR(IF($E867="","",VLOOKUP($E867,'Data Mercado'!$A$7:$F$24,5,0)),"ND")</f>
      </c>
      <c r="Q867" s="226" t="str">
        <f t="shared" si="136"/>
        <v/>
      </c>
      <c r="R867" s="225" t="str">
        <f t="shared" si="137"/>
        <v/>
      </c>
      <c r="S867" s="230" t="str">
        <f>IFERROR(IF($E867="","",VLOOKUP($E867,'Data Mercado'!$A$7:$F$24,6,0)),"ND")</f>
      </c>
      <c r="T867" s="226" t="str">
        <f t="shared" si="138"/>
        <v/>
      </c>
      <c r="U867" s="225" t="str">
        <f t="shared" si="139"/>
        <v/>
      </c>
    </row>
    <row r="868" spans="1:21" s="227" customFormat="1" ht="19" customHeight="1">
      <c r="A868" s="231"/>
      <c r="B868" s="232"/>
      <c r="C868" s="183"/>
      <c r="D868" s="183"/>
      <c r="E868" s="183"/>
      <c r="F868" s="229"/>
      <c r="G868" s="230" t="str">
        <f>IFERROR(IF($E868="","",VLOOKUP($E868,'Data Mercado'!$A$7:$F$24,2,0)),"ND")</f>
      </c>
      <c r="H868" s="226" t="str">
        <f t="shared" si="130"/>
        <v/>
      </c>
      <c r="I868" s="225" t="str">
        <f t="shared" si="131"/>
        <v/>
      </c>
      <c r="J868" s="230" t="str">
        <f>IFERROR(IF($E868="","",VLOOKUP($E868,'Data Mercado'!$A$7:$F$24,3,0)),"ND")</f>
      </c>
      <c r="K868" s="226" t="str">
        <f t="shared" si="132"/>
        <v/>
      </c>
      <c r="L868" s="225" t="str">
        <f t="shared" si="133"/>
        <v/>
      </c>
      <c r="M868" s="230" t="str">
        <f>IFERROR(IF($E868="","",VLOOKUP($E868,'Data Mercado'!$A$7:$F$24,4,0)),"ND")</f>
      </c>
      <c r="N868" s="226" t="str">
        <f t="shared" si="134"/>
        <v/>
      </c>
      <c r="O868" s="225" t="str">
        <f t="shared" si="135"/>
        <v/>
      </c>
      <c r="P868" s="230" t="str">
        <f>IFERROR(IF($E868="","",VLOOKUP($E868,'Data Mercado'!$A$7:$F$24,5,0)),"ND")</f>
      </c>
      <c r="Q868" s="226" t="str">
        <f t="shared" si="136"/>
        <v/>
      </c>
      <c r="R868" s="225" t="str">
        <f t="shared" si="137"/>
        <v/>
      </c>
      <c r="S868" s="230" t="str">
        <f>IFERROR(IF($E868="","",VLOOKUP($E868,'Data Mercado'!$A$7:$F$24,6,0)),"ND")</f>
      </c>
      <c r="T868" s="226" t="str">
        <f t="shared" si="138"/>
        <v/>
      </c>
      <c r="U868" s="225" t="str">
        <f t="shared" si="139"/>
        <v/>
      </c>
    </row>
    <row r="869" spans="1:21" s="227" customFormat="1" ht="19" customHeight="1">
      <c r="A869" s="231"/>
      <c r="B869" s="232"/>
      <c r="C869" s="183"/>
      <c r="D869" s="183"/>
      <c r="E869" s="183"/>
      <c r="F869" s="229"/>
      <c r="G869" s="230" t="str">
        <f>IFERROR(IF($E869="","",VLOOKUP($E869,'Data Mercado'!$A$7:$F$24,2,0)),"ND")</f>
      </c>
      <c r="H869" s="226" t="str">
        <f t="shared" si="130"/>
        <v/>
      </c>
      <c r="I869" s="225" t="str">
        <f t="shared" si="131"/>
        <v/>
      </c>
      <c r="J869" s="230" t="str">
        <f>IFERROR(IF($E869="","",VLOOKUP($E869,'Data Mercado'!$A$7:$F$24,3,0)),"ND")</f>
      </c>
      <c r="K869" s="226" t="str">
        <f t="shared" si="132"/>
        <v/>
      </c>
      <c r="L869" s="225" t="str">
        <f t="shared" si="133"/>
        <v/>
      </c>
      <c r="M869" s="230" t="str">
        <f>IFERROR(IF($E869="","",VLOOKUP($E869,'Data Mercado'!$A$7:$F$24,4,0)),"ND")</f>
      </c>
      <c r="N869" s="226" t="str">
        <f t="shared" si="134"/>
        <v/>
      </c>
      <c r="O869" s="225" t="str">
        <f t="shared" si="135"/>
        <v/>
      </c>
      <c r="P869" s="230" t="str">
        <f>IFERROR(IF($E869="","",VLOOKUP($E869,'Data Mercado'!$A$7:$F$24,5,0)),"ND")</f>
      </c>
      <c r="Q869" s="226" t="str">
        <f t="shared" si="136"/>
        <v/>
      </c>
      <c r="R869" s="225" t="str">
        <f t="shared" si="137"/>
        <v/>
      </c>
      <c r="S869" s="230" t="str">
        <f>IFERROR(IF($E869="","",VLOOKUP($E869,'Data Mercado'!$A$7:$F$24,6,0)),"ND")</f>
      </c>
      <c r="T869" s="226" t="str">
        <f t="shared" si="138"/>
        <v/>
      </c>
      <c r="U869" s="225" t="str">
        <f t="shared" si="139"/>
        <v/>
      </c>
    </row>
    <row r="870" spans="1:21" s="227" customFormat="1" ht="19" customHeight="1">
      <c r="A870" s="231"/>
      <c r="B870" s="232"/>
      <c r="C870" s="183"/>
      <c r="D870" s="183"/>
      <c r="E870" s="183"/>
      <c r="F870" s="229"/>
      <c r="G870" s="230" t="str">
        <f>IFERROR(IF($E870="","",VLOOKUP($E870,'Data Mercado'!$A$7:$F$24,2,0)),"ND")</f>
      </c>
      <c r="H870" s="226" t="str">
        <f t="shared" si="130"/>
        <v/>
      </c>
      <c r="I870" s="225" t="str">
        <f t="shared" si="131"/>
        <v/>
      </c>
      <c r="J870" s="230" t="str">
        <f>IFERROR(IF($E870="","",VLOOKUP($E870,'Data Mercado'!$A$7:$F$24,3,0)),"ND")</f>
      </c>
      <c r="K870" s="226" t="str">
        <f t="shared" si="132"/>
        <v/>
      </c>
      <c r="L870" s="225" t="str">
        <f t="shared" si="133"/>
        <v/>
      </c>
      <c r="M870" s="230" t="str">
        <f>IFERROR(IF($E870="","",VLOOKUP($E870,'Data Mercado'!$A$7:$F$24,4,0)),"ND")</f>
      </c>
      <c r="N870" s="226" t="str">
        <f t="shared" si="134"/>
        <v/>
      </c>
      <c r="O870" s="225" t="str">
        <f t="shared" si="135"/>
        <v/>
      </c>
      <c r="P870" s="230" t="str">
        <f>IFERROR(IF($E870="","",VLOOKUP($E870,'Data Mercado'!$A$7:$F$24,5,0)),"ND")</f>
      </c>
      <c r="Q870" s="226" t="str">
        <f t="shared" si="136"/>
        <v/>
      </c>
      <c r="R870" s="225" t="str">
        <f t="shared" si="137"/>
        <v/>
      </c>
      <c r="S870" s="230" t="str">
        <f>IFERROR(IF($E870="","",VLOOKUP($E870,'Data Mercado'!$A$7:$F$24,6,0)),"ND")</f>
      </c>
      <c r="T870" s="226" t="str">
        <f t="shared" si="138"/>
        <v/>
      </c>
      <c r="U870" s="225" t="str">
        <f t="shared" si="139"/>
        <v/>
      </c>
    </row>
    <row r="871" spans="1:21" s="227" customFormat="1" ht="19" customHeight="1">
      <c r="A871" s="231"/>
      <c r="B871" s="232"/>
      <c r="C871" s="183"/>
      <c r="D871" s="183"/>
      <c r="E871" s="183"/>
      <c r="F871" s="229"/>
      <c r="G871" s="230" t="str">
        <f>IFERROR(IF($E871="","",VLOOKUP($E871,'Data Mercado'!$A$7:$F$24,2,0)),"ND")</f>
      </c>
      <c r="H871" s="226" t="str">
        <f t="shared" si="130"/>
        <v/>
      </c>
      <c r="I871" s="225" t="str">
        <f t="shared" si="131"/>
        <v/>
      </c>
      <c r="J871" s="230" t="str">
        <f>IFERROR(IF($E871="","",VLOOKUP($E871,'Data Mercado'!$A$7:$F$24,3,0)),"ND")</f>
      </c>
      <c r="K871" s="226" t="str">
        <f t="shared" si="132"/>
        <v/>
      </c>
      <c r="L871" s="225" t="str">
        <f t="shared" si="133"/>
        <v/>
      </c>
      <c r="M871" s="230" t="str">
        <f>IFERROR(IF($E871="","",VLOOKUP($E871,'Data Mercado'!$A$7:$F$24,4,0)),"ND")</f>
      </c>
      <c r="N871" s="226" t="str">
        <f t="shared" si="134"/>
        <v/>
      </c>
      <c r="O871" s="225" t="str">
        <f t="shared" si="135"/>
        <v/>
      </c>
      <c r="P871" s="230" t="str">
        <f>IFERROR(IF($E871="","",VLOOKUP($E871,'Data Mercado'!$A$7:$F$24,5,0)),"ND")</f>
      </c>
      <c r="Q871" s="226" t="str">
        <f t="shared" si="136"/>
        <v/>
      </c>
      <c r="R871" s="225" t="str">
        <f t="shared" si="137"/>
        <v/>
      </c>
      <c r="S871" s="230" t="str">
        <f>IFERROR(IF($E871="","",VLOOKUP($E871,'Data Mercado'!$A$7:$F$24,6,0)),"ND")</f>
      </c>
      <c r="T871" s="226" t="str">
        <f t="shared" si="138"/>
        <v/>
      </c>
      <c r="U871" s="225" t="str">
        <f t="shared" si="139"/>
        <v/>
      </c>
    </row>
    <row r="872" spans="1:21" s="227" customFormat="1" ht="19" customHeight="1">
      <c r="A872" s="231"/>
      <c r="B872" s="232"/>
      <c r="C872" s="183"/>
      <c r="D872" s="183"/>
      <c r="E872" s="183"/>
      <c r="F872" s="229"/>
      <c r="G872" s="230" t="str">
        <f>IFERROR(IF($E872="","",VLOOKUP($E872,'Data Mercado'!$A$7:$F$24,2,0)),"ND")</f>
      </c>
      <c r="H872" s="226" t="str">
        <f t="shared" si="130"/>
        <v/>
      </c>
      <c r="I872" s="225" t="str">
        <f t="shared" si="131"/>
        <v/>
      </c>
      <c r="J872" s="230" t="str">
        <f>IFERROR(IF($E872="","",VLOOKUP($E872,'Data Mercado'!$A$7:$F$24,3,0)),"ND")</f>
      </c>
      <c r="K872" s="226" t="str">
        <f t="shared" si="132"/>
        <v/>
      </c>
      <c r="L872" s="225" t="str">
        <f t="shared" si="133"/>
        <v/>
      </c>
      <c r="M872" s="230" t="str">
        <f>IFERROR(IF($E872="","",VLOOKUP($E872,'Data Mercado'!$A$7:$F$24,4,0)),"ND")</f>
      </c>
      <c r="N872" s="226" t="str">
        <f t="shared" si="134"/>
        <v/>
      </c>
      <c r="O872" s="225" t="str">
        <f t="shared" si="135"/>
        <v/>
      </c>
      <c r="P872" s="230" t="str">
        <f>IFERROR(IF($E872="","",VLOOKUP($E872,'Data Mercado'!$A$7:$F$24,5,0)),"ND")</f>
      </c>
      <c r="Q872" s="226" t="str">
        <f t="shared" si="136"/>
        <v/>
      </c>
      <c r="R872" s="225" t="str">
        <f t="shared" si="137"/>
        <v/>
      </c>
      <c r="S872" s="230" t="str">
        <f>IFERROR(IF($E872="","",VLOOKUP($E872,'Data Mercado'!$A$7:$F$24,6,0)),"ND")</f>
      </c>
      <c r="T872" s="226" t="str">
        <f t="shared" si="138"/>
        <v/>
      </c>
      <c r="U872" s="225" t="str">
        <f t="shared" si="139"/>
        <v/>
      </c>
    </row>
    <row r="873" spans="1:21" s="227" customFormat="1" ht="19" customHeight="1">
      <c r="A873" s="231"/>
      <c r="B873" s="232"/>
      <c r="C873" s="183"/>
      <c r="D873" s="183"/>
      <c r="E873" s="183"/>
      <c r="F873" s="229"/>
      <c r="G873" s="230" t="str">
        <f>IFERROR(IF($E873="","",VLOOKUP($E873,'Data Mercado'!$A$7:$F$24,2,0)),"ND")</f>
      </c>
      <c r="H873" s="226" t="str">
        <f t="shared" si="130"/>
        <v/>
      </c>
      <c r="I873" s="225" t="str">
        <f t="shared" si="131"/>
        <v/>
      </c>
      <c r="J873" s="230" t="str">
        <f>IFERROR(IF($E873="","",VLOOKUP($E873,'Data Mercado'!$A$7:$F$24,3,0)),"ND")</f>
      </c>
      <c r="K873" s="226" t="str">
        <f t="shared" si="132"/>
        <v/>
      </c>
      <c r="L873" s="225" t="str">
        <f t="shared" si="133"/>
        <v/>
      </c>
      <c r="M873" s="230" t="str">
        <f>IFERROR(IF($E873="","",VLOOKUP($E873,'Data Mercado'!$A$7:$F$24,4,0)),"ND")</f>
      </c>
      <c r="N873" s="226" t="str">
        <f t="shared" si="134"/>
        <v/>
      </c>
      <c r="O873" s="225" t="str">
        <f t="shared" si="135"/>
        <v/>
      </c>
      <c r="P873" s="230" t="str">
        <f>IFERROR(IF($E873="","",VLOOKUP($E873,'Data Mercado'!$A$7:$F$24,5,0)),"ND")</f>
      </c>
      <c r="Q873" s="226" t="str">
        <f t="shared" si="136"/>
        <v/>
      </c>
      <c r="R873" s="225" t="str">
        <f t="shared" si="137"/>
        <v/>
      </c>
      <c r="S873" s="230" t="str">
        <f>IFERROR(IF($E873="","",VLOOKUP($E873,'Data Mercado'!$A$7:$F$24,6,0)),"ND")</f>
      </c>
      <c r="T873" s="226" t="str">
        <f t="shared" si="138"/>
        <v/>
      </c>
      <c r="U873" s="225" t="str">
        <f t="shared" si="139"/>
        <v/>
      </c>
    </row>
    <row r="874" spans="1:21" s="227" customFormat="1" ht="19" customHeight="1">
      <c r="A874" s="231"/>
      <c r="B874" s="232"/>
      <c r="C874" s="183"/>
      <c r="D874" s="183"/>
      <c r="E874" s="183"/>
      <c r="F874" s="229"/>
      <c r="G874" s="230" t="str">
        <f>IFERROR(IF($E874="","",VLOOKUP($E874,'Data Mercado'!$A$7:$F$24,2,0)),"ND")</f>
      </c>
      <c r="H874" s="226" t="str">
        <f t="shared" si="130"/>
        <v/>
      </c>
      <c r="I874" s="225" t="str">
        <f t="shared" si="131"/>
        <v/>
      </c>
      <c r="J874" s="230" t="str">
        <f>IFERROR(IF($E874="","",VLOOKUP($E874,'Data Mercado'!$A$7:$F$24,3,0)),"ND")</f>
      </c>
      <c r="K874" s="226" t="str">
        <f t="shared" si="132"/>
        <v/>
      </c>
      <c r="L874" s="225" t="str">
        <f t="shared" si="133"/>
        <v/>
      </c>
      <c r="M874" s="230" t="str">
        <f>IFERROR(IF($E874="","",VLOOKUP($E874,'Data Mercado'!$A$7:$F$24,4,0)),"ND")</f>
      </c>
      <c r="N874" s="226" t="str">
        <f t="shared" si="134"/>
        <v/>
      </c>
      <c r="O874" s="225" t="str">
        <f t="shared" si="135"/>
        <v/>
      </c>
      <c r="P874" s="230" t="str">
        <f>IFERROR(IF($E874="","",VLOOKUP($E874,'Data Mercado'!$A$7:$F$24,5,0)),"ND")</f>
      </c>
      <c r="Q874" s="226" t="str">
        <f t="shared" si="136"/>
        <v/>
      </c>
      <c r="R874" s="225" t="str">
        <f t="shared" si="137"/>
        <v/>
      </c>
      <c r="S874" s="230" t="str">
        <f>IFERROR(IF($E874="","",VLOOKUP($E874,'Data Mercado'!$A$7:$F$24,6,0)),"ND")</f>
      </c>
      <c r="T874" s="226" t="str">
        <f t="shared" si="138"/>
        <v/>
      </c>
      <c r="U874" s="225" t="str">
        <f t="shared" si="139"/>
        <v/>
      </c>
    </row>
    <row r="875" spans="1:21" s="227" customFormat="1" ht="19" customHeight="1">
      <c r="A875" s="231"/>
      <c r="B875" s="232"/>
      <c r="C875" s="183"/>
      <c r="D875" s="183"/>
      <c r="E875" s="183"/>
      <c r="F875" s="229"/>
      <c r="G875" s="230" t="str">
        <f>IFERROR(IF($E875="","",VLOOKUP($E875,'Data Mercado'!$A$7:$F$24,2,0)),"ND")</f>
      </c>
      <c r="H875" s="226" t="str">
        <f t="shared" si="130"/>
        <v/>
      </c>
      <c r="I875" s="225" t="str">
        <f t="shared" si="131"/>
        <v/>
      </c>
      <c r="J875" s="230" t="str">
        <f>IFERROR(IF($E875="","",VLOOKUP($E875,'Data Mercado'!$A$7:$F$24,3,0)),"ND")</f>
      </c>
      <c r="K875" s="226" t="str">
        <f t="shared" si="132"/>
        <v/>
      </c>
      <c r="L875" s="225" t="str">
        <f t="shared" si="133"/>
        <v/>
      </c>
      <c r="M875" s="230" t="str">
        <f>IFERROR(IF($E875="","",VLOOKUP($E875,'Data Mercado'!$A$7:$F$24,4,0)),"ND")</f>
      </c>
      <c r="N875" s="226" t="str">
        <f t="shared" si="134"/>
        <v/>
      </c>
      <c r="O875" s="225" t="str">
        <f t="shared" si="135"/>
        <v/>
      </c>
      <c r="P875" s="230" t="str">
        <f>IFERROR(IF($E875="","",VLOOKUP($E875,'Data Mercado'!$A$7:$F$24,5,0)),"ND")</f>
      </c>
      <c r="Q875" s="226" t="str">
        <f t="shared" si="136"/>
        <v/>
      </c>
      <c r="R875" s="225" t="str">
        <f t="shared" si="137"/>
        <v/>
      </c>
      <c r="S875" s="230" t="str">
        <f>IFERROR(IF($E875="","",VLOOKUP($E875,'Data Mercado'!$A$7:$F$24,6,0)),"ND")</f>
      </c>
      <c r="T875" s="226" t="str">
        <f t="shared" si="138"/>
        <v/>
      </c>
      <c r="U875" s="225" t="str">
        <f t="shared" si="139"/>
        <v/>
      </c>
    </row>
    <row r="876" spans="1:21" s="227" customFormat="1" ht="19" customHeight="1">
      <c r="A876" s="231"/>
      <c r="B876" s="232"/>
      <c r="C876" s="183"/>
      <c r="D876" s="183"/>
      <c r="E876" s="183"/>
      <c r="F876" s="229"/>
      <c r="G876" s="230" t="str">
        <f>IFERROR(IF($E876="","",VLOOKUP($E876,'Data Mercado'!$A$7:$F$24,2,0)),"ND")</f>
      </c>
      <c r="H876" s="226" t="str">
        <f t="shared" si="130"/>
        <v/>
      </c>
      <c r="I876" s="225" t="str">
        <f t="shared" si="131"/>
        <v/>
      </c>
      <c r="J876" s="230" t="str">
        <f>IFERROR(IF($E876="","",VLOOKUP($E876,'Data Mercado'!$A$7:$F$24,3,0)),"ND")</f>
      </c>
      <c r="K876" s="226" t="str">
        <f t="shared" si="132"/>
        <v/>
      </c>
      <c r="L876" s="225" t="str">
        <f t="shared" si="133"/>
        <v/>
      </c>
      <c r="M876" s="230" t="str">
        <f>IFERROR(IF($E876="","",VLOOKUP($E876,'Data Mercado'!$A$7:$F$24,4,0)),"ND")</f>
      </c>
      <c r="N876" s="226" t="str">
        <f t="shared" si="134"/>
        <v/>
      </c>
      <c r="O876" s="225" t="str">
        <f t="shared" si="135"/>
        <v/>
      </c>
      <c r="P876" s="230" t="str">
        <f>IFERROR(IF($E876="","",VLOOKUP($E876,'Data Mercado'!$A$7:$F$24,5,0)),"ND")</f>
      </c>
      <c r="Q876" s="226" t="str">
        <f t="shared" si="136"/>
        <v/>
      </c>
      <c r="R876" s="225" t="str">
        <f t="shared" si="137"/>
        <v/>
      </c>
      <c r="S876" s="230" t="str">
        <f>IFERROR(IF($E876="","",VLOOKUP($E876,'Data Mercado'!$A$7:$F$24,6,0)),"ND")</f>
      </c>
      <c r="T876" s="226" t="str">
        <f t="shared" si="138"/>
        <v/>
      </c>
      <c r="U876" s="225" t="str">
        <f t="shared" si="139"/>
        <v/>
      </c>
    </row>
    <row r="877" spans="1:21" s="227" customFormat="1" ht="19" customHeight="1">
      <c r="A877" s="231"/>
      <c r="B877" s="232"/>
      <c r="C877" s="183"/>
      <c r="D877" s="183"/>
      <c r="E877" s="183"/>
      <c r="F877" s="229"/>
      <c r="G877" s="230" t="str">
        <f>IFERROR(IF($E877="","",VLOOKUP($E877,'Data Mercado'!$A$7:$F$24,2,0)),"ND")</f>
      </c>
      <c r="H877" s="226" t="str">
        <f t="shared" si="130"/>
        <v/>
      </c>
      <c r="I877" s="225" t="str">
        <f t="shared" si="131"/>
        <v/>
      </c>
      <c r="J877" s="230" t="str">
        <f>IFERROR(IF($E877="","",VLOOKUP($E877,'Data Mercado'!$A$7:$F$24,3,0)),"ND")</f>
      </c>
      <c r="K877" s="226" t="str">
        <f t="shared" si="132"/>
        <v/>
      </c>
      <c r="L877" s="225" t="str">
        <f t="shared" si="133"/>
        <v/>
      </c>
      <c r="M877" s="230" t="str">
        <f>IFERROR(IF($E877="","",VLOOKUP($E877,'Data Mercado'!$A$7:$F$24,4,0)),"ND")</f>
      </c>
      <c r="N877" s="226" t="str">
        <f t="shared" si="134"/>
        <v/>
      </c>
      <c r="O877" s="225" t="str">
        <f t="shared" si="135"/>
        <v/>
      </c>
      <c r="P877" s="230" t="str">
        <f>IFERROR(IF($E877="","",VLOOKUP($E877,'Data Mercado'!$A$7:$F$24,5,0)),"ND")</f>
      </c>
      <c r="Q877" s="226" t="str">
        <f t="shared" si="136"/>
        <v/>
      </c>
      <c r="R877" s="225" t="str">
        <f t="shared" si="137"/>
        <v/>
      </c>
      <c r="S877" s="230" t="str">
        <f>IFERROR(IF($E877="","",VLOOKUP($E877,'Data Mercado'!$A$7:$F$24,6,0)),"ND")</f>
      </c>
      <c r="T877" s="226" t="str">
        <f t="shared" si="138"/>
        <v/>
      </c>
      <c r="U877" s="225" t="str">
        <f t="shared" si="139"/>
        <v/>
      </c>
    </row>
    <row r="878" spans="1:21" s="227" customFormat="1" ht="19" customHeight="1">
      <c r="A878" s="231"/>
      <c r="B878" s="232"/>
      <c r="C878" s="183"/>
      <c r="D878" s="183"/>
      <c r="E878" s="183"/>
      <c r="F878" s="229"/>
      <c r="G878" s="230" t="str">
        <f>IFERROR(IF($E878="","",VLOOKUP($E878,'Data Mercado'!$A$7:$F$24,2,0)),"ND")</f>
      </c>
      <c r="H878" s="226" t="str">
        <f t="shared" si="130"/>
        <v/>
      </c>
      <c r="I878" s="225" t="str">
        <f t="shared" si="131"/>
        <v/>
      </c>
      <c r="J878" s="230" t="str">
        <f>IFERROR(IF($E878="","",VLOOKUP($E878,'Data Mercado'!$A$7:$F$24,3,0)),"ND")</f>
      </c>
      <c r="K878" s="226" t="str">
        <f t="shared" si="132"/>
        <v/>
      </c>
      <c r="L878" s="225" t="str">
        <f t="shared" si="133"/>
        <v/>
      </c>
      <c r="M878" s="230" t="str">
        <f>IFERROR(IF($E878="","",VLOOKUP($E878,'Data Mercado'!$A$7:$F$24,4,0)),"ND")</f>
      </c>
      <c r="N878" s="226" t="str">
        <f t="shared" si="134"/>
        <v/>
      </c>
      <c r="O878" s="225" t="str">
        <f t="shared" si="135"/>
        <v/>
      </c>
      <c r="P878" s="230" t="str">
        <f>IFERROR(IF($E878="","",VLOOKUP($E878,'Data Mercado'!$A$7:$F$24,5,0)),"ND")</f>
      </c>
      <c r="Q878" s="226" t="str">
        <f t="shared" si="136"/>
        <v/>
      </c>
      <c r="R878" s="225" t="str">
        <f t="shared" si="137"/>
        <v/>
      </c>
      <c r="S878" s="230" t="str">
        <f>IFERROR(IF($E878="","",VLOOKUP($E878,'Data Mercado'!$A$7:$F$24,6,0)),"ND")</f>
      </c>
      <c r="T878" s="226" t="str">
        <f t="shared" si="138"/>
        <v/>
      </c>
      <c r="U878" s="225" t="str">
        <f t="shared" si="139"/>
        <v/>
      </c>
    </row>
    <row r="879" spans="1:21" s="227" customFormat="1" ht="19" customHeight="1">
      <c r="A879" s="231"/>
      <c r="B879" s="232"/>
      <c r="C879" s="183"/>
      <c r="D879" s="183"/>
      <c r="E879" s="183"/>
      <c r="F879" s="229"/>
      <c r="G879" s="230" t="str">
        <f>IFERROR(IF($E879="","",VLOOKUP($E879,'Data Mercado'!$A$7:$F$24,2,0)),"ND")</f>
      </c>
      <c r="H879" s="226" t="str">
        <f t="shared" si="130"/>
        <v/>
      </c>
      <c r="I879" s="225" t="str">
        <f t="shared" si="131"/>
        <v/>
      </c>
      <c r="J879" s="230" t="str">
        <f>IFERROR(IF($E879="","",VLOOKUP($E879,'Data Mercado'!$A$7:$F$24,3,0)),"ND")</f>
      </c>
      <c r="K879" s="226" t="str">
        <f t="shared" si="132"/>
        <v/>
      </c>
      <c r="L879" s="225" t="str">
        <f t="shared" si="133"/>
        <v/>
      </c>
      <c r="M879" s="230" t="str">
        <f>IFERROR(IF($E879="","",VLOOKUP($E879,'Data Mercado'!$A$7:$F$24,4,0)),"ND")</f>
      </c>
      <c r="N879" s="226" t="str">
        <f t="shared" si="134"/>
        <v/>
      </c>
      <c r="O879" s="225" t="str">
        <f t="shared" si="135"/>
        <v/>
      </c>
      <c r="P879" s="230" t="str">
        <f>IFERROR(IF($E879="","",VLOOKUP($E879,'Data Mercado'!$A$7:$F$24,5,0)),"ND")</f>
      </c>
      <c r="Q879" s="226" t="str">
        <f t="shared" si="136"/>
        <v/>
      </c>
      <c r="R879" s="225" t="str">
        <f t="shared" si="137"/>
        <v/>
      </c>
      <c r="S879" s="230" t="str">
        <f>IFERROR(IF($E879="","",VLOOKUP($E879,'Data Mercado'!$A$7:$F$24,6,0)),"ND")</f>
      </c>
      <c r="T879" s="226" t="str">
        <f t="shared" si="138"/>
        <v/>
      </c>
      <c r="U879" s="225" t="str">
        <f t="shared" si="139"/>
        <v/>
      </c>
    </row>
    <row r="880" spans="1:21" s="227" customFormat="1" ht="19" customHeight="1">
      <c r="A880" s="231"/>
      <c r="B880" s="232"/>
      <c r="C880" s="183"/>
      <c r="D880" s="183"/>
      <c r="E880" s="183"/>
      <c r="F880" s="229"/>
      <c r="G880" s="230" t="str">
        <f>IFERROR(IF($E880="","",VLOOKUP($E880,'Data Mercado'!$A$7:$F$24,2,0)),"ND")</f>
      </c>
      <c r="H880" s="226" t="str">
        <f t="shared" si="130"/>
        <v/>
      </c>
      <c r="I880" s="225" t="str">
        <f t="shared" si="131"/>
        <v/>
      </c>
      <c r="J880" s="230" t="str">
        <f>IFERROR(IF($E880="","",VLOOKUP($E880,'Data Mercado'!$A$7:$F$24,3,0)),"ND")</f>
      </c>
      <c r="K880" s="226" t="str">
        <f t="shared" si="132"/>
        <v/>
      </c>
      <c r="L880" s="225" t="str">
        <f t="shared" si="133"/>
        <v/>
      </c>
      <c r="M880" s="230" t="str">
        <f>IFERROR(IF($E880="","",VLOOKUP($E880,'Data Mercado'!$A$7:$F$24,4,0)),"ND")</f>
      </c>
      <c r="N880" s="226" t="str">
        <f t="shared" si="134"/>
        <v/>
      </c>
      <c r="O880" s="225" t="str">
        <f t="shared" si="135"/>
        <v/>
      </c>
      <c r="P880" s="230" t="str">
        <f>IFERROR(IF($E880="","",VLOOKUP($E880,'Data Mercado'!$A$7:$F$24,5,0)),"ND")</f>
      </c>
      <c r="Q880" s="226" t="str">
        <f t="shared" si="136"/>
        <v/>
      </c>
      <c r="R880" s="225" t="str">
        <f t="shared" si="137"/>
        <v/>
      </c>
      <c r="S880" s="230" t="str">
        <f>IFERROR(IF($E880="","",VLOOKUP($E880,'Data Mercado'!$A$7:$F$24,6,0)),"ND")</f>
      </c>
      <c r="T880" s="226" t="str">
        <f t="shared" si="138"/>
        <v/>
      </c>
      <c r="U880" s="225" t="str">
        <f t="shared" si="139"/>
        <v/>
      </c>
    </row>
    <row r="881" spans="1:21" s="227" customFormat="1" ht="19" customHeight="1">
      <c r="A881" s="231"/>
      <c r="B881" s="232"/>
      <c r="C881" s="183"/>
      <c r="D881" s="183"/>
      <c r="E881" s="183"/>
      <c r="F881" s="229"/>
      <c r="G881" s="230" t="str">
        <f>IFERROR(IF($E881="","",VLOOKUP($E881,'Data Mercado'!$A$7:$F$24,2,0)),"ND")</f>
      </c>
      <c r="H881" s="226" t="str">
        <f t="shared" si="130"/>
        <v/>
      </c>
      <c r="I881" s="225" t="str">
        <f t="shared" si="131"/>
        <v/>
      </c>
      <c r="J881" s="230" t="str">
        <f>IFERROR(IF($E881="","",VLOOKUP($E881,'Data Mercado'!$A$7:$F$24,3,0)),"ND")</f>
      </c>
      <c r="K881" s="226" t="str">
        <f t="shared" si="132"/>
        <v/>
      </c>
      <c r="L881" s="225" t="str">
        <f t="shared" si="133"/>
        <v/>
      </c>
      <c r="M881" s="230" t="str">
        <f>IFERROR(IF($E881="","",VLOOKUP($E881,'Data Mercado'!$A$7:$F$24,4,0)),"ND")</f>
      </c>
      <c r="N881" s="226" t="str">
        <f t="shared" si="134"/>
        <v/>
      </c>
      <c r="O881" s="225" t="str">
        <f t="shared" si="135"/>
        <v/>
      </c>
      <c r="P881" s="230" t="str">
        <f>IFERROR(IF($E881="","",VLOOKUP($E881,'Data Mercado'!$A$7:$F$24,5,0)),"ND")</f>
      </c>
      <c r="Q881" s="226" t="str">
        <f t="shared" si="136"/>
        <v/>
      </c>
      <c r="R881" s="225" t="str">
        <f t="shared" si="137"/>
        <v/>
      </c>
      <c r="S881" s="230" t="str">
        <f>IFERROR(IF($E881="","",VLOOKUP($E881,'Data Mercado'!$A$7:$F$24,6,0)),"ND")</f>
      </c>
      <c r="T881" s="226" t="str">
        <f t="shared" si="138"/>
        <v/>
      </c>
      <c r="U881" s="225" t="str">
        <f t="shared" si="139"/>
        <v/>
      </c>
    </row>
    <row r="882" spans="1:21" s="227" customFormat="1" ht="19" customHeight="1">
      <c r="A882" s="231"/>
      <c r="B882" s="232"/>
      <c r="C882" s="183"/>
      <c r="D882" s="183"/>
      <c r="E882" s="183"/>
      <c r="F882" s="229"/>
      <c r="G882" s="230" t="str">
        <f>IFERROR(IF($E882="","",VLOOKUP($E882,'Data Mercado'!$A$7:$F$24,2,0)),"ND")</f>
      </c>
      <c r="H882" s="226" t="str">
        <f t="shared" si="130"/>
        <v/>
      </c>
      <c r="I882" s="225" t="str">
        <f t="shared" si="131"/>
        <v/>
      </c>
      <c r="J882" s="230" t="str">
        <f>IFERROR(IF($E882="","",VLOOKUP($E882,'Data Mercado'!$A$7:$F$24,3,0)),"ND")</f>
      </c>
      <c r="K882" s="226" t="str">
        <f t="shared" si="132"/>
        <v/>
      </c>
      <c r="L882" s="225" t="str">
        <f t="shared" si="133"/>
        <v/>
      </c>
      <c r="M882" s="230" t="str">
        <f>IFERROR(IF($E882="","",VLOOKUP($E882,'Data Mercado'!$A$7:$F$24,4,0)),"ND")</f>
      </c>
      <c r="N882" s="226" t="str">
        <f t="shared" si="134"/>
        <v/>
      </c>
      <c r="O882" s="225" t="str">
        <f t="shared" si="135"/>
        <v/>
      </c>
      <c r="P882" s="230" t="str">
        <f>IFERROR(IF($E882="","",VLOOKUP($E882,'Data Mercado'!$A$7:$F$24,5,0)),"ND")</f>
      </c>
      <c r="Q882" s="226" t="str">
        <f t="shared" si="136"/>
        <v/>
      </c>
      <c r="R882" s="225" t="str">
        <f t="shared" si="137"/>
        <v/>
      </c>
      <c r="S882" s="230" t="str">
        <f>IFERROR(IF($E882="","",VLOOKUP($E882,'Data Mercado'!$A$7:$F$24,6,0)),"ND")</f>
      </c>
      <c r="T882" s="226" t="str">
        <f t="shared" si="138"/>
        <v/>
      </c>
      <c r="U882" s="225" t="str">
        <f t="shared" si="139"/>
        <v/>
      </c>
    </row>
    <row r="883" spans="1:21" s="227" customFormat="1" ht="19" customHeight="1">
      <c r="A883" s="231"/>
      <c r="B883" s="232"/>
      <c r="C883" s="183"/>
      <c r="D883" s="183"/>
      <c r="E883" s="183"/>
      <c r="F883" s="229"/>
      <c r="G883" s="230" t="str">
        <f>IFERROR(IF($E883="","",VLOOKUP($E883,'Data Mercado'!$A$7:$F$24,2,0)),"ND")</f>
      </c>
      <c r="H883" s="226" t="str">
        <f t="shared" si="130"/>
        <v/>
      </c>
      <c r="I883" s="225" t="str">
        <f t="shared" si="131"/>
        <v/>
      </c>
      <c r="J883" s="230" t="str">
        <f>IFERROR(IF($E883="","",VLOOKUP($E883,'Data Mercado'!$A$7:$F$24,3,0)),"ND")</f>
      </c>
      <c r="K883" s="226" t="str">
        <f t="shared" si="132"/>
        <v/>
      </c>
      <c r="L883" s="225" t="str">
        <f t="shared" si="133"/>
        <v/>
      </c>
      <c r="M883" s="230" t="str">
        <f>IFERROR(IF($E883="","",VLOOKUP($E883,'Data Mercado'!$A$7:$F$24,4,0)),"ND")</f>
      </c>
      <c r="N883" s="226" t="str">
        <f t="shared" si="134"/>
        <v/>
      </c>
      <c r="O883" s="225" t="str">
        <f t="shared" si="135"/>
        <v/>
      </c>
      <c r="P883" s="230" t="str">
        <f>IFERROR(IF($E883="","",VLOOKUP($E883,'Data Mercado'!$A$7:$F$24,5,0)),"ND")</f>
      </c>
      <c r="Q883" s="226" t="str">
        <f t="shared" si="136"/>
        <v/>
      </c>
      <c r="R883" s="225" t="str">
        <f t="shared" si="137"/>
        <v/>
      </c>
      <c r="S883" s="230" t="str">
        <f>IFERROR(IF($E883="","",VLOOKUP($E883,'Data Mercado'!$A$7:$F$24,6,0)),"ND")</f>
      </c>
      <c r="T883" s="226" t="str">
        <f t="shared" si="138"/>
        <v/>
      </c>
      <c r="U883" s="225" t="str">
        <f t="shared" si="139"/>
        <v/>
      </c>
    </row>
    <row r="884" spans="1:21" s="227" customFormat="1" ht="19" customHeight="1">
      <c r="A884" s="231"/>
      <c r="B884" s="232"/>
      <c r="C884" s="183"/>
      <c r="D884" s="183"/>
      <c r="E884" s="183"/>
      <c r="F884" s="229"/>
      <c r="G884" s="230" t="str">
        <f>IFERROR(IF($E884="","",VLOOKUP($E884,'Data Mercado'!$A$7:$F$24,2,0)),"ND")</f>
      </c>
      <c r="H884" s="226" t="str">
        <f t="shared" si="130"/>
        <v/>
      </c>
      <c r="I884" s="225" t="str">
        <f t="shared" si="131"/>
        <v/>
      </c>
      <c r="J884" s="230" t="str">
        <f>IFERROR(IF($E884="","",VLOOKUP($E884,'Data Mercado'!$A$7:$F$24,3,0)),"ND")</f>
      </c>
      <c r="K884" s="226" t="str">
        <f t="shared" si="132"/>
        <v/>
      </c>
      <c r="L884" s="225" t="str">
        <f t="shared" si="133"/>
        <v/>
      </c>
      <c r="M884" s="230" t="str">
        <f>IFERROR(IF($E884="","",VLOOKUP($E884,'Data Mercado'!$A$7:$F$24,4,0)),"ND")</f>
      </c>
      <c r="N884" s="226" t="str">
        <f t="shared" si="134"/>
        <v/>
      </c>
      <c r="O884" s="225" t="str">
        <f t="shared" si="135"/>
        <v/>
      </c>
      <c r="P884" s="230" t="str">
        <f>IFERROR(IF($E884="","",VLOOKUP($E884,'Data Mercado'!$A$7:$F$24,5,0)),"ND")</f>
      </c>
      <c r="Q884" s="226" t="str">
        <f t="shared" si="136"/>
        <v/>
      </c>
      <c r="R884" s="225" t="str">
        <f t="shared" si="137"/>
        <v/>
      </c>
      <c r="S884" s="230" t="str">
        <f>IFERROR(IF($E884="","",VLOOKUP($E884,'Data Mercado'!$A$7:$F$24,6,0)),"ND")</f>
      </c>
      <c r="T884" s="226" t="str">
        <f t="shared" si="138"/>
        <v/>
      </c>
      <c r="U884" s="225" t="str">
        <f t="shared" si="139"/>
        <v/>
      </c>
    </row>
    <row r="885" spans="1:21" s="227" customFormat="1" ht="19" customHeight="1">
      <c r="A885" s="231"/>
      <c r="B885" s="232"/>
      <c r="C885" s="183"/>
      <c r="D885" s="183"/>
      <c r="E885" s="183"/>
      <c r="F885" s="229"/>
      <c r="G885" s="230" t="str">
        <f>IFERROR(IF($E885="","",VLOOKUP($E885,'Data Mercado'!$A$7:$F$24,2,0)),"ND")</f>
      </c>
      <c r="H885" s="226" t="str">
        <f t="shared" si="130"/>
        <v/>
      </c>
      <c r="I885" s="225" t="str">
        <f t="shared" si="131"/>
        <v/>
      </c>
      <c r="J885" s="230" t="str">
        <f>IFERROR(IF($E885="","",VLOOKUP($E885,'Data Mercado'!$A$7:$F$24,3,0)),"ND")</f>
      </c>
      <c r="K885" s="226" t="str">
        <f t="shared" si="132"/>
        <v/>
      </c>
      <c r="L885" s="225" t="str">
        <f t="shared" si="133"/>
        <v/>
      </c>
      <c r="M885" s="230" t="str">
        <f>IFERROR(IF($E885="","",VLOOKUP($E885,'Data Mercado'!$A$7:$F$24,4,0)),"ND")</f>
      </c>
      <c r="N885" s="226" t="str">
        <f t="shared" si="134"/>
        <v/>
      </c>
      <c r="O885" s="225" t="str">
        <f t="shared" si="135"/>
        <v/>
      </c>
      <c r="P885" s="230" t="str">
        <f>IFERROR(IF($E885="","",VLOOKUP($E885,'Data Mercado'!$A$7:$F$24,5,0)),"ND")</f>
      </c>
      <c r="Q885" s="226" t="str">
        <f t="shared" si="136"/>
        <v/>
      </c>
      <c r="R885" s="225" t="str">
        <f t="shared" si="137"/>
        <v/>
      </c>
      <c r="S885" s="230" t="str">
        <f>IFERROR(IF($E885="","",VLOOKUP($E885,'Data Mercado'!$A$7:$F$24,6,0)),"ND")</f>
      </c>
      <c r="T885" s="226" t="str">
        <f t="shared" si="138"/>
        <v/>
      </c>
      <c r="U885" s="225" t="str">
        <f t="shared" si="139"/>
        <v/>
      </c>
    </row>
    <row r="886" spans="1:21" s="227" customFormat="1" ht="19" customHeight="1">
      <c r="A886" s="231"/>
      <c r="B886" s="232"/>
      <c r="C886" s="183"/>
      <c r="D886" s="183"/>
      <c r="E886" s="183"/>
      <c r="F886" s="229"/>
      <c r="G886" s="230" t="str">
        <f>IFERROR(IF($E886="","",VLOOKUP($E886,'Data Mercado'!$A$7:$F$24,2,0)),"ND")</f>
      </c>
      <c r="H886" s="226" t="str">
        <f t="shared" si="130"/>
        <v/>
      </c>
      <c r="I886" s="225" t="str">
        <f t="shared" si="131"/>
        <v/>
      </c>
      <c r="J886" s="230" t="str">
        <f>IFERROR(IF($E886="","",VLOOKUP($E886,'Data Mercado'!$A$7:$F$24,3,0)),"ND")</f>
      </c>
      <c r="K886" s="226" t="str">
        <f t="shared" si="132"/>
        <v/>
      </c>
      <c r="L886" s="225" t="str">
        <f t="shared" si="133"/>
        <v/>
      </c>
      <c r="M886" s="230" t="str">
        <f>IFERROR(IF($E886="","",VLOOKUP($E886,'Data Mercado'!$A$7:$F$24,4,0)),"ND")</f>
      </c>
      <c r="N886" s="226" t="str">
        <f t="shared" si="134"/>
        <v/>
      </c>
      <c r="O886" s="225" t="str">
        <f t="shared" si="135"/>
        <v/>
      </c>
      <c r="P886" s="230" t="str">
        <f>IFERROR(IF($E886="","",VLOOKUP($E886,'Data Mercado'!$A$7:$F$24,5,0)),"ND")</f>
      </c>
      <c r="Q886" s="226" t="str">
        <f t="shared" si="136"/>
        <v/>
      </c>
      <c r="R886" s="225" t="str">
        <f t="shared" si="137"/>
        <v/>
      </c>
      <c r="S886" s="230" t="str">
        <f>IFERROR(IF($E886="","",VLOOKUP($E886,'Data Mercado'!$A$7:$F$24,6,0)),"ND")</f>
      </c>
      <c r="T886" s="226" t="str">
        <f t="shared" si="138"/>
        <v/>
      </c>
      <c r="U886" s="225" t="str">
        <f t="shared" si="139"/>
        <v/>
      </c>
    </row>
    <row r="887" spans="1:21" s="227" customFormat="1" ht="19" customHeight="1">
      <c r="A887" s="231"/>
      <c r="B887" s="232"/>
      <c r="C887" s="183"/>
      <c r="D887" s="183"/>
      <c r="E887" s="183"/>
      <c r="F887" s="229"/>
      <c r="G887" s="230" t="str">
        <f>IFERROR(IF($E887="","",VLOOKUP($E887,'Data Mercado'!$A$7:$F$24,2,0)),"ND")</f>
      </c>
      <c r="H887" s="226" t="str">
        <f t="shared" si="130"/>
        <v/>
      </c>
      <c r="I887" s="225" t="str">
        <f t="shared" si="131"/>
        <v/>
      </c>
      <c r="J887" s="230" t="str">
        <f>IFERROR(IF($E887="","",VLOOKUP($E887,'Data Mercado'!$A$7:$F$24,3,0)),"ND")</f>
      </c>
      <c r="K887" s="226" t="str">
        <f t="shared" si="132"/>
        <v/>
      </c>
      <c r="L887" s="225" t="str">
        <f t="shared" si="133"/>
        <v/>
      </c>
      <c r="M887" s="230" t="str">
        <f>IFERROR(IF($E887="","",VLOOKUP($E887,'Data Mercado'!$A$7:$F$24,4,0)),"ND")</f>
      </c>
      <c r="N887" s="226" t="str">
        <f t="shared" si="134"/>
        <v/>
      </c>
      <c r="O887" s="225" t="str">
        <f t="shared" si="135"/>
        <v/>
      </c>
      <c r="P887" s="230" t="str">
        <f>IFERROR(IF($E887="","",VLOOKUP($E887,'Data Mercado'!$A$7:$F$24,5,0)),"ND")</f>
      </c>
      <c r="Q887" s="226" t="str">
        <f t="shared" si="136"/>
        <v/>
      </c>
      <c r="R887" s="225" t="str">
        <f t="shared" si="137"/>
        <v/>
      </c>
      <c r="S887" s="230" t="str">
        <f>IFERROR(IF($E887="","",VLOOKUP($E887,'Data Mercado'!$A$7:$F$24,6,0)),"ND")</f>
      </c>
      <c r="T887" s="226" t="str">
        <f t="shared" si="138"/>
        <v/>
      </c>
      <c r="U887" s="225" t="str">
        <f t="shared" si="139"/>
        <v/>
      </c>
    </row>
    <row r="888" spans="1:21" s="227" customFormat="1" ht="19" customHeight="1">
      <c r="A888" s="231"/>
      <c r="B888" s="232"/>
      <c r="C888" s="183"/>
      <c r="D888" s="183"/>
      <c r="E888" s="183"/>
      <c r="F888" s="229"/>
      <c r="G888" s="230" t="str">
        <f>IFERROR(IF($E888="","",VLOOKUP($E888,'Data Mercado'!$A$7:$F$24,2,0)),"ND")</f>
      </c>
      <c r="H888" s="226" t="str">
        <f t="shared" si="130"/>
        <v/>
      </c>
      <c r="I888" s="225" t="str">
        <f t="shared" si="131"/>
        <v/>
      </c>
      <c r="J888" s="230" t="str">
        <f>IFERROR(IF($E888="","",VLOOKUP($E888,'Data Mercado'!$A$7:$F$24,3,0)),"ND")</f>
      </c>
      <c r="K888" s="226" t="str">
        <f t="shared" si="132"/>
        <v/>
      </c>
      <c r="L888" s="225" t="str">
        <f t="shared" si="133"/>
        <v/>
      </c>
      <c r="M888" s="230" t="str">
        <f>IFERROR(IF($E888="","",VLOOKUP($E888,'Data Mercado'!$A$7:$F$24,4,0)),"ND")</f>
      </c>
      <c r="N888" s="226" t="str">
        <f t="shared" si="134"/>
        <v/>
      </c>
      <c r="O888" s="225" t="str">
        <f t="shared" si="135"/>
        <v/>
      </c>
      <c r="P888" s="230" t="str">
        <f>IFERROR(IF($E888="","",VLOOKUP($E888,'Data Mercado'!$A$7:$F$24,5,0)),"ND")</f>
      </c>
      <c r="Q888" s="226" t="str">
        <f t="shared" si="136"/>
        <v/>
      </c>
      <c r="R888" s="225" t="str">
        <f t="shared" si="137"/>
        <v/>
      </c>
      <c r="S888" s="230" t="str">
        <f>IFERROR(IF($E888="","",VLOOKUP($E888,'Data Mercado'!$A$7:$F$24,6,0)),"ND")</f>
      </c>
      <c r="T888" s="226" t="str">
        <f t="shared" si="138"/>
        <v/>
      </c>
      <c r="U888" s="225" t="str">
        <f t="shared" si="139"/>
        <v/>
      </c>
    </row>
    <row r="889" spans="1:21" s="227" customFormat="1" ht="19" customHeight="1">
      <c r="A889" s="231"/>
      <c r="B889" s="232"/>
      <c r="C889" s="183"/>
      <c r="D889" s="183"/>
      <c r="E889" s="183"/>
      <c r="F889" s="229"/>
      <c r="G889" s="230" t="str">
        <f>IFERROR(IF($E889="","",VLOOKUP($E889,'Data Mercado'!$A$7:$F$24,2,0)),"ND")</f>
      </c>
      <c r="H889" s="226" t="str">
        <f t="shared" si="130"/>
        <v/>
      </c>
      <c r="I889" s="225" t="str">
        <f t="shared" si="131"/>
        <v/>
      </c>
      <c r="J889" s="230" t="str">
        <f>IFERROR(IF($E889="","",VLOOKUP($E889,'Data Mercado'!$A$7:$F$24,3,0)),"ND")</f>
      </c>
      <c r="K889" s="226" t="str">
        <f t="shared" si="132"/>
        <v/>
      </c>
      <c r="L889" s="225" t="str">
        <f t="shared" si="133"/>
        <v/>
      </c>
      <c r="M889" s="230" t="str">
        <f>IFERROR(IF($E889="","",VLOOKUP($E889,'Data Mercado'!$A$7:$F$24,4,0)),"ND")</f>
      </c>
      <c r="N889" s="226" t="str">
        <f t="shared" si="134"/>
        <v/>
      </c>
      <c r="O889" s="225" t="str">
        <f t="shared" si="135"/>
        <v/>
      </c>
      <c r="P889" s="230" t="str">
        <f>IFERROR(IF($E889="","",VLOOKUP($E889,'Data Mercado'!$A$7:$F$24,5,0)),"ND")</f>
      </c>
      <c r="Q889" s="226" t="str">
        <f t="shared" si="136"/>
        <v/>
      </c>
      <c r="R889" s="225" t="str">
        <f t="shared" si="137"/>
        <v/>
      </c>
      <c r="S889" s="230" t="str">
        <f>IFERROR(IF($E889="","",VLOOKUP($E889,'Data Mercado'!$A$7:$F$24,6,0)),"ND")</f>
      </c>
      <c r="T889" s="226" t="str">
        <f t="shared" si="138"/>
        <v/>
      </c>
      <c r="U889" s="225" t="str">
        <f t="shared" si="139"/>
        <v/>
      </c>
    </row>
    <row r="890" spans="1:21" s="227" customFormat="1" ht="19" customHeight="1">
      <c r="A890" s="231"/>
      <c r="B890" s="232"/>
      <c r="C890" s="183"/>
      <c r="D890" s="183"/>
      <c r="E890" s="183"/>
      <c r="F890" s="229"/>
      <c r="G890" s="230" t="str">
        <f>IFERROR(IF($E890="","",VLOOKUP($E890,'Data Mercado'!$A$7:$F$24,2,0)),"ND")</f>
      </c>
      <c r="H890" s="226" t="str">
        <f t="shared" si="130"/>
        <v/>
      </c>
      <c r="I890" s="225" t="str">
        <f t="shared" si="131"/>
        <v/>
      </c>
      <c r="J890" s="230" t="str">
        <f>IFERROR(IF($E890="","",VLOOKUP($E890,'Data Mercado'!$A$7:$F$24,3,0)),"ND")</f>
      </c>
      <c r="K890" s="226" t="str">
        <f t="shared" si="132"/>
        <v/>
      </c>
      <c r="L890" s="225" t="str">
        <f t="shared" si="133"/>
        <v/>
      </c>
      <c r="M890" s="230" t="str">
        <f>IFERROR(IF($E890="","",VLOOKUP($E890,'Data Mercado'!$A$7:$F$24,4,0)),"ND")</f>
      </c>
      <c r="N890" s="226" t="str">
        <f t="shared" si="134"/>
        <v/>
      </c>
      <c r="O890" s="225" t="str">
        <f t="shared" si="135"/>
        <v/>
      </c>
      <c r="P890" s="230" t="str">
        <f>IFERROR(IF($E890="","",VLOOKUP($E890,'Data Mercado'!$A$7:$F$24,5,0)),"ND")</f>
      </c>
      <c r="Q890" s="226" t="str">
        <f t="shared" si="136"/>
        <v/>
      </c>
      <c r="R890" s="225" t="str">
        <f t="shared" si="137"/>
        <v/>
      </c>
      <c r="S890" s="230" t="str">
        <f>IFERROR(IF($E890="","",VLOOKUP($E890,'Data Mercado'!$A$7:$F$24,6,0)),"ND")</f>
      </c>
      <c r="T890" s="226" t="str">
        <f t="shared" si="138"/>
        <v/>
      </c>
      <c r="U890" s="225" t="str">
        <f t="shared" si="139"/>
        <v/>
      </c>
    </row>
    <row r="891" spans="1:21" s="227" customFormat="1" ht="19" customHeight="1">
      <c r="A891" s="231"/>
      <c r="B891" s="232"/>
      <c r="C891" s="183"/>
      <c r="D891" s="183"/>
      <c r="E891" s="183"/>
      <c r="F891" s="229"/>
      <c r="G891" s="230" t="str">
        <f>IFERROR(IF($E891="","",VLOOKUP($E891,'Data Mercado'!$A$7:$F$24,2,0)),"ND")</f>
      </c>
      <c r="H891" s="226" t="str">
        <f t="shared" si="130"/>
        <v/>
      </c>
      <c r="I891" s="225" t="str">
        <f t="shared" si="131"/>
        <v/>
      </c>
      <c r="J891" s="230" t="str">
        <f>IFERROR(IF($E891="","",VLOOKUP($E891,'Data Mercado'!$A$7:$F$24,3,0)),"ND")</f>
      </c>
      <c r="K891" s="226" t="str">
        <f t="shared" si="132"/>
        <v/>
      </c>
      <c r="L891" s="225" t="str">
        <f t="shared" si="133"/>
        <v/>
      </c>
      <c r="M891" s="230" t="str">
        <f>IFERROR(IF($E891="","",VLOOKUP($E891,'Data Mercado'!$A$7:$F$24,4,0)),"ND")</f>
      </c>
      <c r="N891" s="226" t="str">
        <f t="shared" si="134"/>
        <v/>
      </c>
      <c r="O891" s="225" t="str">
        <f t="shared" si="135"/>
        <v/>
      </c>
      <c r="P891" s="230" t="str">
        <f>IFERROR(IF($E891="","",VLOOKUP($E891,'Data Mercado'!$A$7:$F$24,5,0)),"ND")</f>
      </c>
      <c r="Q891" s="226" t="str">
        <f t="shared" si="136"/>
        <v/>
      </c>
      <c r="R891" s="225" t="str">
        <f t="shared" si="137"/>
        <v/>
      </c>
      <c r="S891" s="230" t="str">
        <f>IFERROR(IF($E891="","",VLOOKUP($E891,'Data Mercado'!$A$7:$F$24,6,0)),"ND")</f>
      </c>
      <c r="T891" s="226" t="str">
        <f t="shared" si="138"/>
        <v/>
      </c>
      <c r="U891" s="225" t="str">
        <f t="shared" si="139"/>
        <v/>
      </c>
    </row>
    <row r="892" spans="1:21" s="227" customFormat="1" ht="19" customHeight="1">
      <c r="A892" s="231"/>
      <c r="B892" s="232"/>
      <c r="C892" s="183"/>
      <c r="D892" s="183"/>
      <c r="E892" s="183"/>
      <c r="F892" s="229"/>
      <c r="G892" s="230" t="str">
        <f>IFERROR(IF($E892="","",VLOOKUP($E892,'Data Mercado'!$A$7:$F$24,2,0)),"ND")</f>
      </c>
      <c r="H892" s="226" t="str">
        <f t="shared" si="130"/>
        <v/>
      </c>
      <c r="I892" s="225" t="str">
        <f t="shared" si="131"/>
        <v/>
      </c>
      <c r="J892" s="230" t="str">
        <f>IFERROR(IF($E892="","",VLOOKUP($E892,'Data Mercado'!$A$7:$F$24,3,0)),"ND")</f>
      </c>
      <c r="K892" s="226" t="str">
        <f t="shared" si="132"/>
        <v/>
      </c>
      <c r="L892" s="225" t="str">
        <f t="shared" si="133"/>
        <v/>
      </c>
      <c r="M892" s="230" t="str">
        <f>IFERROR(IF($E892="","",VLOOKUP($E892,'Data Mercado'!$A$7:$F$24,4,0)),"ND")</f>
      </c>
      <c r="N892" s="226" t="str">
        <f t="shared" si="134"/>
        <v/>
      </c>
      <c r="O892" s="225" t="str">
        <f t="shared" si="135"/>
        <v/>
      </c>
      <c r="P892" s="230" t="str">
        <f>IFERROR(IF($E892="","",VLOOKUP($E892,'Data Mercado'!$A$7:$F$24,5,0)),"ND")</f>
      </c>
      <c r="Q892" s="226" t="str">
        <f t="shared" si="136"/>
        <v/>
      </c>
      <c r="R892" s="225" t="str">
        <f t="shared" si="137"/>
        <v/>
      </c>
      <c r="S892" s="230" t="str">
        <f>IFERROR(IF($E892="","",VLOOKUP($E892,'Data Mercado'!$A$7:$F$24,6,0)),"ND")</f>
      </c>
      <c r="T892" s="226" t="str">
        <f t="shared" si="138"/>
        <v/>
      </c>
      <c r="U892" s="225" t="str">
        <f t="shared" si="139"/>
        <v/>
      </c>
    </row>
    <row r="893" spans="1:21" s="227" customFormat="1" ht="19" customHeight="1">
      <c r="A893" s="231"/>
      <c r="B893" s="232"/>
      <c r="C893" s="183"/>
      <c r="D893" s="183"/>
      <c r="E893" s="183"/>
      <c r="F893" s="229"/>
      <c r="G893" s="230" t="str">
        <f>IFERROR(IF($E893="","",VLOOKUP($E893,'Data Mercado'!$A$7:$F$24,2,0)),"ND")</f>
      </c>
      <c r="H893" s="226" t="str">
        <f t="shared" si="130"/>
        <v/>
      </c>
      <c r="I893" s="225" t="str">
        <f t="shared" si="131"/>
        <v/>
      </c>
      <c r="J893" s="230" t="str">
        <f>IFERROR(IF($E893="","",VLOOKUP($E893,'Data Mercado'!$A$7:$F$24,3,0)),"ND")</f>
      </c>
      <c r="K893" s="226" t="str">
        <f t="shared" si="132"/>
        <v/>
      </c>
      <c r="L893" s="225" t="str">
        <f t="shared" si="133"/>
        <v/>
      </c>
      <c r="M893" s="230" t="str">
        <f>IFERROR(IF($E893="","",VLOOKUP($E893,'Data Mercado'!$A$7:$F$24,4,0)),"ND")</f>
      </c>
      <c r="N893" s="226" t="str">
        <f t="shared" si="134"/>
        <v/>
      </c>
      <c r="O893" s="225" t="str">
        <f t="shared" si="135"/>
        <v/>
      </c>
      <c r="P893" s="230" t="str">
        <f>IFERROR(IF($E893="","",VLOOKUP($E893,'Data Mercado'!$A$7:$F$24,5,0)),"ND")</f>
      </c>
      <c r="Q893" s="226" t="str">
        <f t="shared" si="136"/>
        <v/>
      </c>
      <c r="R893" s="225" t="str">
        <f t="shared" si="137"/>
        <v/>
      </c>
      <c r="S893" s="230" t="str">
        <f>IFERROR(IF($E893="","",VLOOKUP($E893,'Data Mercado'!$A$7:$F$24,6,0)),"ND")</f>
      </c>
      <c r="T893" s="226" t="str">
        <f t="shared" si="138"/>
        <v/>
      </c>
      <c r="U893" s="225" t="str">
        <f t="shared" si="139"/>
        <v/>
      </c>
    </row>
    <row r="894" spans="1:21" s="227" customFormat="1" ht="19" customHeight="1">
      <c r="A894" s="231"/>
      <c r="B894" s="232"/>
      <c r="C894" s="183"/>
      <c r="D894" s="183"/>
      <c r="E894" s="183"/>
      <c r="F894" s="229"/>
      <c r="G894" s="230" t="str">
        <f>IFERROR(IF($E894="","",VLOOKUP($E894,'Data Mercado'!$A$7:$F$24,2,0)),"ND")</f>
      </c>
      <c r="H894" s="226" t="str">
        <f t="shared" si="130"/>
        <v/>
      </c>
      <c r="I894" s="225" t="str">
        <f t="shared" si="131"/>
        <v/>
      </c>
      <c r="J894" s="230" t="str">
        <f>IFERROR(IF($E894="","",VLOOKUP($E894,'Data Mercado'!$A$7:$F$24,3,0)),"ND")</f>
      </c>
      <c r="K894" s="226" t="str">
        <f t="shared" si="132"/>
        <v/>
      </c>
      <c r="L894" s="225" t="str">
        <f t="shared" si="133"/>
        <v/>
      </c>
      <c r="M894" s="230" t="str">
        <f>IFERROR(IF($E894="","",VLOOKUP($E894,'Data Mercado'!$A$7:$F$24,4,0)),"ND")</f>
      </c>
      <c r="N894" s="226" t="str">
        <f t="shared" si="134"/>
        <v/>
      </c>
      <c r="O894" s="225" t="str">
        <f t="shared" si="135"/>
        <v/>
      </c>
      <c r="P894" s="230" t="str">
        <f>IFERROR(IF($E894="","",VLOOKUP($E894,'Data Mercado'!$A$7:$F$24,5,0)),"ND")</f>
      </c>
      <c r="Q894" s="226" t="str">
        <f t="shared" si="136"/>
        <v/>
      </c>
      <c r="R894" s="225" t="str">
        <f t="shared" si="137"/>
        <v/>
      </c>
      <c r="S894" s="230" t="str">
        <f>IFERROR(IF($E894="","",VLOOKUP($E894,'Data Mercado'!$A$7:$F$24,6,0)),"ND")</f>
      </c>
      <c r="T894" s="226" t="str">
        <f t="shared" si="138"/>
        <v/>
      </c>
      <c r="U894" s="225" t="str">
        <f t="shared" si="139"/>
        <v/>
      </c>
    </row>
    <row r="895" spans="1:21" s="227" customFormat="1" ht="19" customHeight="1">
      <c r="A895" s="231"/>
      <c r="B895" s="232"/>
      <c r="C895" s="183"/>
      <c r="D895" s="183"/>
      <c r="E895" s="183"/>
      <c r="F895" s="229"/>
      <c r="G895" s="230" t="str">
        <f>IFERROR(IF($E895="","",VLOOKUP($E895,'Data Mercado'!$A$7:$F$24,2,0)),"ND")</f>
      </c>
      <c r="H895" s="226" t="str">
        <f t="shared" si="130"/>
        <v/>
      </c>
      <c r="I895" s="225" t="str">
        <f t="shared" si="131"/>
        <v/>
      </c>
      <c r="J895" s="230" t="str">
        <f>IFERROR(IF($E895="","",VLOOKUP($E895,'Data Mercado'!$A$7:$F$24,3,0)),"ND")</f>
      </c>
      <c r="K895" s="226" t="str">
        <f t="shared" si="132"/>
        <v/>
      </c>
      <c r="L895" s="225" t="str">
        <f t="shared" si="133"/>
        <v/>
      </c>
      <c r="M895" s="230" t="str">
        <f>IFERROR(IF($E895="","",VLOOKUP($E895,'Data Mercado'!$A$7:$F$24,4,0)),"ND")</f>
      </c>
      <c r="N895" s="226" t="str">
        <f t="shared" si="134"/>
        <v/>
      </c>
      <c r="O895" s="225" t="str">
        <f t="shared" si="135"/>
        <v/>
      </c>
      <c r="P895" s="230" t="str">
        <f>IFERROR(IF($E895="","",VLOOKUP($E895,'Data Mercado'!$A$7:$F$24,5,0)),"ND")</f>
      </c>
      <c r="Q895" s="226" t="str">
        <f t="shared" si="136"/>
        <v/>
      </c>
      <c r="R895" s="225" t="str">
        <f t="shared" si="137"/>
        <v/>
      </c>
      <c r="S895" s="230" t="str">
        <f>IFERROR(IF($E895="","",VLOOKUP($E895,'Data Mercado'!$A$7:$F$24,6,0)),"ND")</f>
      </c>
      <c r="T895" s="226" t="str">
        <f t="shared" si="138"/>
        <v/>
      </c>
      <c r="U895" s="225" t="str">
        <f t="shared" si="139"/>
        <v/>
      </c>
    </row>
    <row r="896" spans="1:21" s="227" customFormat="1" ht="19" customHeight="1">
      <c r="A896" s="231"/>
      <c r="B896" s="232"/>
      <c r="C896" s="183"/>
      <c r="D896" s="183"/>
      <c r="E896" s="183"/>
      <c r="F896" s="229"/>
      <c r="G896" s="230" t="str">
        <f>IFERROR(IF($E896="","",VLOOKUP($E896,'Data Mercado'!$A$7:$F$24,2,0)),"ND")</f>
      </c>
      <c r="H896" s="226" t="str">
        <f t="shared" si="130"/>
        <v/>
      </c>
      <c r="I896" s="225" t="str">
        <f t="shared" si="131"/>
        <v/>
      </c>
      <c r="J896" s="230" t="str">
        <f>IFERROR(IF($E896="","",VLOOKUP($E896,'Data Mercado'!$A$7:$F$24,3,0)),"ND")</f>
      </c>
      <c r="K896" s="226" t="str">
        <f t="shared" si="132"/>
        <v/>
      </c>
      <c r="L896" s="225" t="str">
        <f t="shared" si="133"/>
        <v/>
      </c>
      <c r="M896" s="230" t="str">
        <f>IFERROR(IF($E896="","",VLOOKUP($E896,'Data Mercado'!$A$7:$F$24,4,0)),"ND")</f>
      </c>
      <c r="N896" s="226" t="str">
        <f t="shared" si="134"/>
        <v/>
      </c>
      <c r="O896" s="225" t="str">
        <f t="shared" si="135"/>
        <v/>
      </c>
      <c r="P896" s="230" t="str">
        <f>IFERROR(IF($E896="","",VLOOKUP($E896,'Data Mercado'!$A$7:$F$24,5,0)),"ND")</f>
      </c>
      <c r="Q896" s="226" t="str">
        <f t="shared" si="136"/>
        <v/>
      </c>
      <c r="R896" s="225" t="str">
        <f t="shared" si="137"/>
        <v/>
      </c>
      <c r="S896" s="230" t="str">
        <f>IFERROR(IF($E896="","",VLOOKUP($E896,'Data Mercado'!$A$7:$F$24,6,0)),"ND")</f>
      </c>
      <c r="T896" s="226" t="str">
        <f t="shared" si="138"/>
        <v/>
      </c>
      <c r="U896" s="225" t="str">
        <f t="shared" si="139"/>
        <v/>
      </c>
    </row>
    <row r="897" spans="1:21" s="227" customFormat="1" ht="19" customHeight="1">
      <c r="A897" s="231"/>
      <c r="B897" s="232"/>
      <c r="C897" s="183"/>
      <c r="D897" s="183"/>
      <c r="E897" s="183"/>
      <c r="F897" s="229"/>
      <c r="G897" s="230" t="str">
        <f>IFERROR(IF($E897="","",VLOOKUP($E897,'Data Mercado'!$A$7:$F$24,2,0)),"ND")</f>
      </c>
      <c r="H897" s="226" t="str">
        <f t="shared" si="130"/>
        <v/>
      </c>
      <c r="I897" s="225" t="str">
        <f t="shared" si="131"/>
        <v/>
      </c>
      <c r="J897" s="230" t="str">
        <f>IFERROR(IF($E897="","",VLOOKUP($E897,'Data Mercado'!$A$7:$F$24,3,0)),"ND")</f>
      </c>
      <c r="K897" s="226" t="str">
        <f t="shared" si="132"/>
        <v/>
      </c>
      <c r="L897" s="225" t="str">
        <f t="shared" si="133"/>
        <v/>
      </c>
      <c r="M897" s="230" t="str">
        <f>IFERROR(IF($E897="","",VLOOKUP($E897,'Data Mercado'!$A$7:$F$24,4,0)),"ND")</f>
      </c>
      <c r="N897" s="226" t="str">
        <f t="shared" si="134"/>
        <v/>
      </c>
      <c r="O897" s="225" t="str">
        <f t="shared" si="135"/>
        <v/>
      </c>
      <c r="P897" s="230" t="str">
        <f>IFERROR(IF($E897="","",VLOOKUP($E897,'Data Mercado'!$A$7:$F$24,5,0)),"ND")</f>
      </c>
      <c r="Q897" s="226" t="str">
        <f t="shared" si="136"/>
        <v/>
      </c>
      <c r="R897" s="225" t="str">
        <f t="shared" si="137"/>
        <v/>
      </c>
      <c r="S897" s="230" t="str">
        <f>IFERROR(IF($E897="","",VLOOKUP($E897,'Data Mercado'!$A$7:$F$24,6,0)),"ND")</f>
      </c>
      <c r="T897" s="226" t="str">
        <f t="shared" si="138"/>
        <v/>
      </c>
      <c r="U897" s="225" t="str">
        <f t="shared" si="139"/>
        <v/>
      </c>
    </row>
    <row r="898" spans="1:21" s="227" customFormat="1" ht="19" customHeight="1">
      <c r="A898" s="231"/>
      <c r="B898" s="232"/>
      <c r="C898" s="183"/>
      <c r="D898" s="183"/>
      <c r="E898" s="183"/>
      <c r="F898" s="229"/>
      <c r="G898" s="230" t="str">
        <f>IFERROR(IF($E898="","",VLOOKUP($E898,'Data Mercado'!$A$7:$F$24,2,0)),"ND")</f>
      </c>
      <c r="H898" s="226" t="str">
        <f t="shared" si="130"/>
        <v/>
      </c>
      <c r="I898" s="225" t="str">
        <f t="shared" si="131"/>
        <v/>
      </c>
      <c r="J898" s="230" t="str">
        <f>IFERROR(IF($E898="","",VLOOKUP($E898,'Data Mercado'!$A$7:$F$24,3,0)),"ND")</f>
      </c>
      <c r="K898" s="226" t="str">
        <f t="shared" si="132"/>
        <v/>
      </c>
      <c r="L898" s="225" t="str">
        <f t="shared" si="133"/>
        <v/>
      </c>
      <c r="M898" s="230" t="str">
        <f>IFERROR(IF($E898="","",VLOOKUP($E898,'Data Mercado'!$A$7:$F$24,4,0)),"ND")</f>
      </c>
      <c r="N898" s="226" t="str">
        <f t="shared" si="134"/>
        <v/>
      </c>
      <c r="O898" s="225" t="str">
        <f t="shared" si="135"/>
        <v/>
      </c>
      <c r="P898" s="230" t="str">
        <f>IFERROR(IF($E898="","",VLOOKUP($E898,'Data Mercado'!$A$7:$F$24,5,0)),"ND")</f>
      </c>
      <c r="Q898" s="226" t="str">
        <f t="shared" si="136"/>
        <v/>
      </c>
      <c r="R898" s="225" t="str">
        <f t="shared" si="137"/>
        <v/>
      </c>
      <c r="S898" s="230" t="str">
        <f>IFERROR(IF($E898="","",VLOOKUP($E898,'Data Mercado'!$A$7:$F$24,6,0)),"ND")</f>
      </c>
      <c r="T898" s="226" t="str">
        <f t="shared" si="138"/>
        <v/>
      </c>
      <c r="U898" s="225" t="str">
        <f t="shared" si="139"/>
        <v/>
      </c>
    </row>
    <row r="899" spans="1:21" s="227" customFormat="1" ht="19" customHeight="1">
      <c r="A899" s="231"/>
      <c r="B899" s="232"/>
      <c r="C899" s="183"/>
      <c r="D899" s="183"/>
      <c r="E899" s="183"/>
      <c r="F899" s="229"/>
      <c r="G899" s="230" t="str">
        <f>IFERROR(IF($E899="","",VLOOKUP($E899,'Data Mercado'!$A$7:$F$24,2,0)),"ND")</f>
      </c>
      <c r="H899" s="226" t="str">
        <f t="shared" si="130"/>
        <v/>
      </c>
      <c r="I899" s="225" t="str">
        <f t="shared" si="131"/>
        <v/>
      </c>
      <c r="J899" s="230" t="str">
        <f>IFERROR(IF($E899="","",VLOOKUP($E899,'Data Mercado'!$A$7:$F$24,3,0)),"ND")</f>
      </c>
      <c r="K899" s="226" t="str">
        <f t="shared" si="132"/>
        <v/>
      </c>
      <c r="L899" s="225" t="str">
        <f t="shared" si="133"/>
        <v/>
      </c>
      <c r="M899" s="230" t="str">
        <f>IFERROR(IF($E899="","",VLOOKUP($E899,'Data Mercado'!$A$7:$F$24,4,0)),"ND")</f>
      </c>
      <c r="N899" s="226" t="str">
        <f t="shared" si="134"/>
        <v/>
      </c>
      <c r="O899" s="225" t="str">
        <f t="shared" si="135"/>
        <v/>
      </c>
      <c r="P899" s="230" t="str">
        <f>IFERROR(IF($E899="","",VLOOKUP($E899,'Data Mercado'!$A$7:$F$24,5,0)),"ND")</f>
      </c>
      <c r="Q899" s="226" t="str">
        <f t="shared" si="136"/>
        <v/>
      </c>
      <c r="R899" s="225" t="str">
        <f t="shared" si="137"/>
        <v/>
      </c>
      <c r="S899" s="230" t="str">
        <f>IFERROR(IF($E899="","",VLOOKUP($E899,'Data Mercado'!$A$7:$F$24,6,0)),"ND")</f>
      </c>
      <c r="T899" s="226" t="str">
        <f t="shared" si="138"/>
        <v/>
      </c>
      <c r="U899" s="225" t="str">
        <f t="shared" si="139"/>
        <v/>
      </c>
    </row>
    <row r="900" spans="1:21" s="227" customFormat="1" ht="19" customHeight="1">
      <c r="A900" s="231"/>
      <c r="B900" s="232"/>
      <c r="C900" s="183"/>
      <c r="D900" s="183"/>
      <c r="E900" s="183"/>
      <c r="F900" s="229"/>
      <c r="G900" s="230" t="str">
        <f>IFERROR(IF($E900="","",VLOOKUP($E900,'Data Mercado'!$A$7:$F$24,2,0)),"ND")</f>
      </c>
      <c r="H900" s="226" t="str">
        <f t="shared" si="130"/>
        <v/>
      </c>
      <c r="I900" s="225" t="str">
        <f t="shared" si="131"/>
        <v/>
      </c>
      <c r="J900" s="230" t="str">
        <f>IFERROR(IF($E900="","",VLOOKUP($E900,'Data Mercado'!$A$7:$F$24,3,0)),"ND")</f>
      </c>
      <c r="K900" s="226" t="str">
        <f t="shared" si="132"/>
        <v/>
      </c>
      <c r="L900" s="225" t="str">
        <f t="shared" si="133"/>
        <v/>
      </c>
      <c r="M900" s="230" t="str">
        <f>IFERROR(IF($E900="","",VLOOKUP($E900,'Data Mercado'!$A$7:$F$24,4,0)),"ND")</f>
      </c>
      <c r="N900" s="226" t="str">
        <f t="shared" si="134"/>
        <v/>
      </c>
      <c r="O900" s="225" t="str">
        <f t="shared" si="135"/>
        <v/>
      </c>
      <c r="P900" s="230" t="str">
        <f>IFERROR(IF($E900="","",VLOOKUP($E900,'Data Mercado'!$A$7:$F$24,5,0)),"ND")</f>
      </c>
      <c r="Q900" s="226" t="str">
        <f t="shared" si="136"/>
        <v/>
      </c>
      <c r="R900" s="225" t="str">
        <f t="shared" si="137"/>
        <v/>
      </c>
      <c r="S900" s="230" t="str">
        <f>IFERROR(IF($E900="","",VLOOKUP($E900,'Data Mercado'!$A$7:$F$24,6,0)),"ND")</f>
      </c>
      <c r="T900" s="226" t="str">
        <f t="shared" si="138"/>
        <v/>
      </c>
      <c r="U900" s="225" t="str">
        <f t="shared" si="139"/>
        <v/>
      </c>
    </row>
    <row r="901" spans="1:21" s="227" customFormat="1" ht="19" customHeight="1">
      <c r="A901" s="231"/>
      <c r="B901" s="232"/>
      <c r="C901" s="183"/>
      <c r="D901" s="183"/>
      <c r="E901" s="183"/>
      <c r="F901" s="229"/>
      <c r="G901" s="230" t="str">
        <f>IFERROR(IF($E901="","",VLOOKUP($E901,'Data Mercado'!$A$7:$F$24,2,0)),"ND")</f>
      </c>
      <c r="H901" s="226" t="str">
        <f t="shared" si="130"/>
        <v/>
      </c>
      <c r="I901" s="225" t="str">
        <f t="shared" si="131"/>
        <v/>
      </c>
      <c r="J901" s="230" t="str">
        <f>IFERROR(IF($E901="","",VLOOKUP($E901,'Data Mercado'!$A$7:$F$24,3,0)),"ND")</f>
      </c>
      <c r="K901" s="226" t="str">
        <f t="shared" si="132"/>
        <v/>
      </c>
      <c r="L901" s="225" t="str">
        <f t="shared" si="133"/>
        <v/>
      </c>
      <c r="M901" s="230" t="str">
        <f>IFERROR(IF($E901="","",VLOOKUP($E901,'Data Mercado'!$A$7:$F$24,4,0)),"ND")</f>
      </c>
      <c r="N901" s="226" t="str">
        <f t="shared" si="134"/>
        <v/>
      </c>
      <c r="O901" s="225" t="str">
        <f t="shared" si="135"/>
        <v/>
      </c>
      <c r="P901" s="230" t="str">
        <f>IFERROR(IF($E901="","",VLOOKUP($E901,'Data Mercado'!$A$7:$F$24,5,0)),"ND")</f>
      </c>
      <c r="Q901" s="226" t="str">
        <f t="shared" si="136"/>
        <v/>
      </c>
      <c r="R901" s="225" t="str">
        <f t="shared" si="137"/>
        <v/>
      </c>
      <c r="S901" s="230" t="str">
        <f>IFERROR(IF($E901="","",VLOOKUP($E901,'Data Mercado'!$A$7:$F$24,6,0)),"ND")</f>
      </c>
      <c r="T901" s="226" t="str">
        <f t="shared" si="138"/>
        <v/>
      </c>
      <c r="U901" s="225" t="str">
        <f t="shared" si="139"/>
        <v/>
      </c>
    </row>
    <row r="902" spans="1:21" s="227" customFormat="1" ht="19" customHeight="1">
      <c r="A902" s="231"/>
      <c r="B902" s="232"/>
      <c r="C902" s="183"/>
      <c r="D902" s="183"/>
      <c r="E902" s="183"/>
      <c r="F902" s="229"/>
      <c r="G902" s="230" t="str">
        <f>IFERROR(IF($E902="","",VLOOKUP($E902,'Data Mercado'!$A$7:$F$24,2,0)),"ND")</f>
      </c>
      <c r="H902" s="226" t="str">
        <f t="shared" si="130"/>
        <v/>
      </c>
      <c r="I902" s="225" t="str">
        <f t="shared" si="131"/>
        <v/>
      </c>
      <c r="J902" s="230" t="str">
        <f>IFERROR(IF($E902="","",VLOOKUP($E902,'Data Mercado'!$A$7:$F$24,3,0)),"ND")</f>
      </c>
      <c r="K902" s="226" t="str">
        <f t="shared" si="132"/>
        <v/>
      </c>
      <c r="L902" s="225" t="str">
        <f t="shared" si="133"/>
        <v/>
      </c>
      <c r="M902" s="230" t="str">
        <f>IFERROR(IF($E902="","",VLOOKUP($E902,'Data Mercado'!$A$7:$F$24,4,0)),"ND")</f>
      </c>
      <c r="N902" s="226" t="str">
        <f t="shared" si="134"/>
        <v/>
      </c>
      <c r="O902" s="225" t="str">
        <f t="shared" si="135"/>
        <v/>
      </c>
      <c r="P902" s="230" t="str">
        <f>IFERROR(IF($E902="","",VLOOKUP($E902,'Data Mercado'!$A$7:$F$24,5,0)),"ND")</f>
      </c>
      <c r="Q902" s="226" t="str">
        <f t="shared" si="136"/>
        <v/>
      </c>
      <c r="R902" s="225" t="str">
        <f t="shared" si="137"/>
        <v/>
      </c>
      <c r="S902" s="230" t="str">
        <f>IFERROR(IF($E902="","",VLOOKUP($E902,'Data Mercado'!$A$7:$F$24,6,0)),"ND")</f>
      </c>
      <c r="T902" s="226" t="str">
        <f t="shared" si="138"/>
        <v/>
      </c>
      <c r="U902" s="225" t="str">
        <f t="shared" si="139"/>
        <v/>
      </c>
    </row>
    <row r="903" spans="1:21" s="227" customFormat="1" ht="19" customHeight="1">
      <c r="A903" s="231"/>
      <c r="B903" s="232"/>
      <c r="C903" s="183"/>
      <c r="D903" s="183"/>
      <c r="E903" s="183"/>
      <c r="F903" s="229"/>
      <c r="G903" s="230" t="str">
        <f>IFERROR(IF($E903="","",VLOOKUP($E903,'Data Mercado'!$A$7:$F$24,2,0)),"ND")</f>
      </c>
      <c r="H903" s="226" t="str">
        <f t="shared" si="130"/>
        <v/>
      </c>
      <c r="I903" s="225" t="str">
        <f t="shared" si="131"/>
        <v/>
      </c>
      <c r="J903" s="230" t="str">
        <f>IFERROR(IF($E903="","",VLOOKUP($E903,'Data Mercado'!$A$7:$F$24,3,0)),"ND")</f>
      </c>
      <c r="K903" s="226" t="str">
        <f t="shared" si="132"/>
        <v/>
      </c>
      <c r="L903" s="225" t="str">
        <f t="shared" si="133"/>
        <v/>
      </c>
      <c r="M903" s="230" t="str">
        <f>IFERROR(IF($E903="","",VLOOKUP($E903,'Data Mercado'!$A$7:$F$24,4,0)),"ND")</f>
      </c>
      <c r="N903" s="226" t="str">
        <f t="shared" si="134"/>
        <v/>
      </c>
      <c r="O903" s="225" t="str">
        <f t="shared" si="135"/>
        <v/>
      </c>
      <c r="P903" s="230" t="str">
        <f>IFERROR(IF($E903="","",VLOOKUP($E903,'Data Mercado'!$A$7:$F$24,5,0)),"ND")</f>
      </c>
      <c r="Q903" s="226" t="str">
        <f t="shared" si="136"/>
        <v/>
      </c>
      <c r="R903" s="225" t="str">
        <f t="shared" si="137"/>
        <v/>
      </c>
      <c r="S903" s="230" t="str">
        <f>IFERROR(IF($E903="","",VLOOKUP($E903,'Data Mercado'!$A$7:$F$24,6,0)),"ND")</f>
      </c>
      <c r="T903" s="226" t="str">
        <f t="shared" si="138"/>
        <v/>
      </c>
      <c r="U903" s="225" t="str">
        <f t="shared" si="139"/>
        <v/>
      </c>
    </row>
    <row r="904" spans="1:21" s="227" customFormat="1" ht="19" customHeight="1">
      <c r="A904" s="231"/>
      <c r="B904" s="232"/>
      <c r="C904" s="183"/>
      <c r="D904" s="183"/>
      <c r="E904" s="183"/>
      <c r="F904" s="229"/>
      <c r="G904" s="230" t="str">
        <f>IFERROR(IF($E904="","",VLOOKUP($E904,'Data Mercado'!$A$7:$F$24,2,0)),"ND")</f>
      </c>
      <c r="H904" s="226" t="str">
        <f t="shared" si="130"/>
        <v/>
      </c>
      <c r="I904" s="225" t="str">
        <f t="shared" si="131"/>
        <v/>
      </c>
      <c r="J904" s="230" t="str">
        <f>IFERROR(IF($E904="","",VLOOKUP($E904,'Data Mercado'!$A$7:$F$24,3,0)),"ND")</f>
      </c>
      <c r="K904" s="226" t="str">
        <f t="shared" si="132"/>
        <v/>
      </c>
      <c r="L904" s="225" t="str">
        <f t="shared" si="133"/>
        <v/>
      </c>
      <c r="M904" s="230" t="str">
        <f>IFERROR(IF($E904="","",VLOOKUP($E904,'Data Mercado'!$A$7:$F$24,4,0)),"ND")</f>
      </c>
      <c r="N904" s="226" t="str">
        <f t="shared" si="134"/>
        <v/>
      </c>
      <c r="O904" s="225" t="str">
        <f t="shared" si="135"/>
        <v/>
      </c>
      <c r="P904" s="230" t="str">
        <f>IFERROR(IF($E904="","",VLOOKUP($E904,'Data Mercado'!$A$7:$F$24,5,0)),"ND")</f>
      </c>
      <c r="Q904" s="226" t="str">
        <f t="shared" si="136"/>
        <v/>
      </c>
      <c r="R904" s="225" t="str">
        <f t="shared" si="137"/>
        <v/>
      </c>
      <c r="S904" s="230" t="str">
        <f>IFERROR(IF($E904="","",VLOOKUP($E904,'Data Mercado'!$A$7:$F$24,6,0)),"ND")</f>
      </c>
      <c r="T904" s="226" t="str">
        <f t="shared" si="138"/>
        <v/>
      </c>
      <c r="U904" s="225" t="str">
        <f t="shared" si="139"/>
        <v/>
      </c>
    </row>
    <row r="905" spans="1:21" s="227" customFormat="1" ht="19" customHeight="1">
      <c r="A905" s="231"/>
      <c r="B905" s="232"/>
      <c r="C905" s="183"/>
      <c r="D905" s="183"/>
      <c r="E905" s="183"/>
      <c r="F905" s="229"/>
      <c r="G905" s="230" t="str">
        <f>IFERROR(IF($E905="","",VLOOKUP($E905,'Data Mercado'!$A$7:$F$24,2,0)),"ND")</f>
      </c>
      <c r="H905" s="226" t="str">
        <f t="shared" si="130"/>
        <v/>
      </c>
      <c r="I905" s="225" t="str">
        <f t="shared" si="131"/>
        <v/>
      </c>
      <c r="J905" s="230" t="str">
        <f>IFERROR(IF($E905="","",VLOOKUP($E905,'Data Mercado'!$A$7:$F$24,3,0)),"ND")</f>
      </c>
      <c r="K905" s="226" t="str">
        <f t="shared" si="132"/>
        <v/>
      </c>
      <c r="L905" s="225" t="str">
        <f t="shared" si="133"/>
        <v/>
      </c>
      <c r="M905" s="230" t="str">
        <f>IFERROR(IF($E905="","",VLOOKUP($E905,'Data Mercado'!$A$7:$F$24,4,0)),"ND")</f>
      </c>
      <c r="N905" s="226" t="str">
        <f t="shared" si="134"/>
        <v/>
      </c>
      <c r="O905" s="225" t="str">
        <f t="shared" si="135"/>
        <v/>
      </c>
      <c r="P905" s="230" t="str">
        <f>IFERROR(IF($E905="","",VLOOKUP($E905,'Data Mercado'!$A$7:$F$24,5,0)),"ND")</f>
      </c>
      <c r="Q905" s="226" t="str">
        <f t="shared" si="136"/>
        <v/>
      </c>
      <c r="R905" s="225" t="str">
        <f t="shared" si="137"/>
        <v/>
      </c>
      <c r="S905" s="230" t="str">
        <f>IFERROR(IF($E905="","",VLOOKUP($E905,'Data Mercado'!$A$7:$F$24,6,0)),"ND")</f>
      </c>
      <c r="T905" s="226" t="str">
        <f t="shared" si="138"/>
        <v/>
      </c>
      <c r="U905" s="225" t="str">
        <f t="shared" si="139"/>
        <v/>
      </c>
    </row>
    <row r="906" spans="1:21" s="227" customFormat="1" ht="19" customHeight="1">
      <c r="A906" s="231"/>
      <c r="B906" s="232"/>
      <c r="C906" s="183"/>
      <c r="D906" s="183"/>
      <c r="E906" s="183"/>
      <c r="F906" s="229"/>
      <c r="G906" s="230" t="str">
        <f>IFERROR(IF($E906="","",VLOOKUP($E906,'Data Mercado'!$A$7:$F$24,2,0)),"ND")</f>
      </c>
      <c r="H906" s="226" t="str">
        <f t="shared" si="130"/>
        <v/>
      </c>
      <c r="I906" s="225" t="str">
        <f t="shared" si="131"/>
        <v/>
      </c>
      <c r="J906" s="230" t="str">
        <f>IFERROR(IF($E906="","",VLOOKUP($E906,'Data Mercado'!$A$7:$F$24,3,0)),"ND")</f>
      </c>
      <c r="K906" s="226" t="str">
        <f t="shared" si="132"/>
        <v/>
      </c>
      <c r="L906" s="225" t="str">
        <f t="shared" si="133"/>
        <v/>
      </c>
      <c r="M906" s="230" t="str">
        <f>IFERROR(IF($E906="","",VLOOKUP($E906,'Data Mercado'!$A$7:$F$24,4,0)),"ND")</f>
      </c>
      <c r="N906" s="226" t="str">
        <f t="shared" si="134"/>
        <v/>
      </c>
      <c r="O906" s="225" t="str">
        <f t="shared" si="135"/>
        <v/>
      </c>
      <c r="P906" s="230" t="str">
        <f>IFERROR(IF($E906="","",VLOOKUP($E906,'Data Mercado'!$A$7:$F$24,5,0)),"ND")</f>
      </c>
      <c r="Q906" s="226" t="str">
        <f t="shared" si="136"/>
        <v/>
      </c>
      <c r="R906" s="225" t="str">
        <f t="shared" si="137"/>
        <v/>
      </c>
      <c r="S906" s="230" t="str">
        <f>IFERROR(IF($E906="","",VLOOKUP($E906,'Data Mercado'!$A$7:$F$24,6,0)),"ND")</f>
      </c>
      <c r="T906" s="226" t="str">
        <f t="shared" si="138"/>
        <v/>
      </c>
      <c r="U906" s="225" t="str">
        <f t="shared" si="139"/>
        <v/>
      </c>
    </row>
    <row r="907" spans="1:21" s="227" customFormat="1" ht="19" customHeight="1">
      <c r="A907" s="231"/>
      <c r="B907" s="232"/>
      <c r="C907" s="183"/>
      <c r="D907" s="183"/>
      <c r="E907" s="183"/>
      <c r="F907" s="229"/>
      <c r="G907" s="230" t="str">
        <f>IFERROR(IF($E907="","",VLOOKUP($E907,'Data Mercado'!$A$7:$F$24,2,0)),"ND")</f>
      </c>
      <c r="H907" s="226" t="str">
        <f t="shared" si="130"/>
        <v/>
      </c>
      <c r="I907" s="225" t="str">
        <f t="shared" si="131"/>
        <v/>
      </c>
      <c r="J907" s="230" t="str">
        <f>IFERROR(IF($E907="","",VLOOKUP($E907,'Data Mercado'!$A$7:$F$24,3,0)),"ND")</f>
      </c>
      <c r="K907" s="226" t="str">
        <f t="shared" si="132"/>
        <v/>
      </c>
      <c r="L907" s="225" t="str">
        <f t="shared" si="133"/>
        <v/>
      </c>
      <c r="M907" s="230" t="str">
        <f>IFERROR(IF($E907="","",VLOOKUP($E907,'Data Mercado'!$A$7:$F$24,4,0)),"ND")</f>
      </c>
      <c r="N907" s="226" t="str">
        <f t="shared" si="134"/>
        <v/>
      </c>
      <c r="O907" s="225" t="str">
        <f t="shared" si="135"/>
        <v/>
      </c>
      <c r="P907" s="230" t="str">
        <f>IFERROR(IF($E907="","",VLOOKUP($E907,'Data Mercado'!$A$7:$F$24,5,0)),"ND")</f>
      </c>
      <c r="Q907" s="226" t="str">
        <f t="shared" si="136"/>
        <v/>
      </c>
      <c r="R907" s="225" t="str">
        <f t="shared" si="137"/>
        <v/>
      </c>
      <c r="S907" s="230" t="str">
        <f>IFERROR(IF($E907="","",VLOOKUP($E907,'Data Mercado'!$A$7:$F$24,6,0)),"ND")</f>
      </c>
      <c r="T907" s="226" t="str">
        <f t="shared" si="138"/>
        <v/>
      </c>
      <c r="U907" s="225" t="str">
        <f t="shared" si="139"/>
        <v/>
      </c>
    </row>
    <row r="908" spans="1:21" s="227" customFormat="1" ht="19" customHeight="1">
      <c r="A908" s="231"/>
      <c r="B908" s="232"/>
      <c r="C908" s="183"/>
      <c r="D908" s="183"/>
      <c r="E908" s="183"/>
      <c r="F908" s="229"/>
      <c r="G908" s="230" t="str">
        <f>IFERROR(IF($E908="","",VLOOKUP($E908,'Data Mercado'!$A$7:$F$24,2,0)),"ND")</f>
      </c>
      <c r="H908" s="226" t="str">
        <f>IFERROR(IF($E908="","",IF($G908&gt;$F908,($F908/$G908)-1,"")),"")</f>
      </c>
      <c r="I908" s="225" t="str">
        <f t="shared" ref="I908:I971" si="141">IF(AND($F908&lt;&gt;"",$G908&lt;&gt;""),IF($H908="","",$G908-$F908),"")</f>
        <v/>
      </c>
      <c r="J908" s="230" t="str">
        <f>IFERROR(IF($E908="","",VLOOKUP($E908,'Data Mercado'!$A$7:$F$24,3,0)),"ND")</f>
      </c>
      <c r="K908" s="226" t="str">
        <f>IFERROR(IF($E908="","",IF($J908&gt;$F908,($F908/$J908)-1,"")),"")</f>
      </c>
      <c r="L908" s="225" t="str">
        <f t="shared" ref="L908:L971" si="143">IF(AND($F908&lt;&gt;"",$J908&lt;&gt;""),IF($K908="","",$J908-$F908),"")</f>
        <v/>
      </c>
      <c r="M908" s="230" t="str">
        <f>IFERROR(IF($E908="","",VLOOKUP($E908,'Data Mercado'!$A$7:$F$24,4,0)),"ND")</f>
      </c>
      <c r="N908" s="226" t="str">
        <f>IFERROR(IF($E908="","",IF($M908&gt;$F908,($F908/$M908)-1,"")),"")</f>
      </c>
      <c r="O908" s="225" t="str">
        <f t="shared" ref="O908:O971" si="145">IF(AND($F908&lt;&gt;"",$M908&lt;&gt;""),IF($N908="","",$M908-$F908),"")</f>
        <v/>
      </c>
      <c r="P908" s="230" t="str">
        <f>IFERROR(IF($E908="","",VLOOKUP($E908,'Data Mercado'!$A$7:$F$24,5,0)),"ND")</f>
      </c>
      <c r="Q908" s="226" t="str">
        <f>IFERROR(IF($E908="","",IF($P908&gt;$F908,($F908/$P908)-1,"")),"")</f>
      </c>
      <c r="R908" s="225" t="str">
        <f t="shared" ref="R908:R971" si="147">IF(AND($F908&lt;&gt;"",$P908&lt;&gt;""),IF($Q908="","",$P908-$F908),"")</f>
        <v/>
      </c>
      <c r="S908" s="230" t="str">
        <f>IFERROR(IF($E908="","",VLOOKUP($E908,'Data Mercado'!$A$7:$F$24,6,0)),"ND")</f>
      </c>
      <c r="T908" s="226" t="str">
        <f>IFERROR(IF($E908="","",IF($S908&gt;$F908,($F908/$S908)-1,"")),"")</f>
      </c>
      <c r="U908" s="225" t="str">
        <f t="shared" ref="U908:U971" si="149">IF(AND($F908&lt;&gt;"",$S908&lt;&gt;""),IF($T908="","",$S908-$F908),"")</f>
        <v/>
      </c>
    </row>
    <row r="909" spans="1:21" s="227" customFormat="1" ht="19" customHeight="1">
      <c r="A909" s="231"/>
      <c r="B909" s="232"/>
      <c r="C909" s="183"/>
      <c r="D909" s="183"/>
      <c r="E909" s="183"/>
      <c r="F909" s="229"/>
      <c r="G909" s="230" t="str">
        <f>IFERROR(IF($E909="","",VLOOKUP($E909,'Data Mercado'!$A$7:$F$24,2,0)),"ND")</f>
      </c>
      <c r="H909" s="226" t="str">
        <f t="shared" si="140"/>
        <v/>
      </c>
      <c r="I909" s="225" t="str">
        <f t="shared" si="141"/>
        <v/>
      </c>
      <c r="J909" s="230" t="str">
        <f>IFERROR(IF($E909="","",VLOOKUP($E909,'Data Mercado'!$A$7:$F$24,3,0)),"ND")</f>
      </c>
      <c r="K909" s="226" t="str">
        <f t="shared" si="142"/>
        <v/>
      </c>
      <c r="L909" s="225" t="str">
        <f t="shared" si="143"/>
        <v/>
      </c>
      <c r="M909" s="230" t="str">
        <f>IFERROR(IF($E909="","",VLOOKUP($E909,'Data Mercado'!$A$7:$F$24,4,0)),"ND")</f>
      </c>
      <c r="N909" s="226" t="str">
        <f t="shared" si="144"/>
        <v/>
      </c>
      <c r="O909" s="225" t="str">
        <f t="shared" si="145"/>
        <v/>
      </c>
      <c r="P909" s="230" t="str">
        <f>IFERROR(IF($E909="","",VLOOKUP($E909,'Data Mercado'!$A$7:$F$24,5,0)),"ND")</f>
      </c>
      <c r="Q909" s="226" t="str">
        <f t="shared" si="146"/>
        <v/>
      </c>
      <c r="R909" s="225" t="str">
        <f t="shared" si="147"/>
        <v/>
      </c>
      <c r="S909" s="230" t="str">
        <f>IFERROR(IF($E909="","",VLOOKUP($E909,'Data Mercado'!$A$7:$F$24,6,0)),"ND")</f>
      </c>
      <c r="T909" s="226" t="str">
        <f t="shared" si="148"/>
        <v/>
      </c>
      <c r="U909" s="225" t="str">
        <f t="shared" si="149"/>
        <v/>
      </c>
    </row>
    <row r="910" spans="1:21" s="227" customFormat="1" ht="19" customHeight="1">
      <c r="A910" s="231"/>
      <c r="B910" s="232"/>
      <c r="C910" s="183"/>
      <c r="D910" s="183"/>
      <c r="E910" s="183"/>
      <c r="F910" s="229"/>
      <c r="G910" s="230" t="str">
        <f>IFERROR(IF($E910="","",VLOOKUP($E910,'Data Mercado'!$A$7:$F$24,2,0)),"ND")</f>
      </c>
      <c r="H910" s="226" t="str">
        <f t="shared" si="140"/>
        <v/>
      </c>
      <c r="I910" s="225" t="str">
        <f t="shared" si="141"/>
        <v/>
      </c>
      <c r="J910" s="230" t="str">
        <f>IFERROR(IF($E910="","",VLOOKUP($E910,'Data Mercado'!$A$7:$F$24,3,0)),"ND")</f>
      </c>
      <c r="K910" s="226" t="str">
        <f t="shared" si="142"/>
        <v/>
      </c>
      <c r="L910" s="225" t="str">
        <f t="shared" si="143"/>
        <v/>
      </c>
      <c r="M910" s="230" t="str">
        <f>IFERROR(IF($E910="","",VLOOKUP($E910,'Data Mercado'!$A$7:$F$24,4,0)),"ND")</f>
      </c>
      <c r="N910" s="226" t="str">
        <f t="shared" si="144"/>
        <v/>
      </c>
      <c r="O910" s="225" t="str">
        <f t="shared" si="145"/>
        <v/>
      </c>
      <c r="P910" s="230" t="str">
        <f>IFERROR(IF($E910="","",VLOOKUP($E910,'Data Mercado'!$A$7:$F$24,5,0)),"ND")</f>
      </c>
      <c r="Q910" s="226" t="str">
        <f t="shared" si="146"/>
        <v/>
      </c>
      <c r="R910" s="225" t="str">
        <f t="shared" si="147"/>
        <v/>
      </c>
      <c r="S910" s="230" t="str">
        <f>IFERROR(IF($E910="","",VLOOKUP($E910,'Data Mercado'!$A$7:$F$24,6,0)),"ND")</f>
      </c>
      <c r="T910" s="226" t="str">
        <f t="shared" si="148"/>
        <v/>
      </c>
      <c r="U910" s="225" t="str">
        <f t="shared" si="149"/>
        <v/>
      </c>
    </row>
    <row r="911" spans="1:21" s="227" customFormat="1" ht="19" customHeight="1">
      <c r="A911" s="231"/>
      <c r="B911" s="232"/>
      <c r="C911" s="183"/>
      <c r="D911" s="183"/>
      <c r="E911" s="183"/>
      <c r="F911" s="229"/>
      <c r="G911" s="230" t="str">
        <f>IFERROR(IF($E911="","",VLOOKUP($E911,'Data Mercado'!$A$7:$F$24,2,0)),"ND")</f>
      </c>
      <c r="H911" s="226" t="str">
        <f t="shared" si="140"/>
        <v/>
      </c>
      <c r="I911" s="225" t="str">
        <f t="shared" si="141"/>
        <v/>
      </c>
      <c r="J911" s="230" t="str">
        <f>IFERROR(IF($E911="","",VLOOKUP($E911,'Data Mercado'!$A$7:$F$24,3,0)),"ND")</f>
      </c>
      <c r="K911" s="226" t="str">
        <f t="shared" si="142"/>
        <v/>
      </c>
      <c r="L911" s="225" t="str">
        <f t="shared" si="143"/>
        <v/>
      </c>
      <c r="M911" s="230" t="str">
        <f>IFERROR(IF($E911="","",VLOOKUP($E911,'Data Mercado'!$A$7:$F$24,4,0)),"ND")</f>
      </c>
      <c r="N911" s="226" t="str">
        <f t="shared" si="144"/>
        <v/>
      </c>
      <c r="O911" s="225" t="str">
        <f t="shared" si="145"/>
        <v/>
      </c>
      <c r="P911" s="230" t="str">
        <f>IFERROR(IF($E911="","",VLOOKUP($E911,'Data Mercado'!$A$7:$F$24,5,0)),"ND")</f>
      </c>
      <c r="Q911" s="226" t="str">
        <f t="shared" si="146"/>
        <v/>
      </c>
      <c r="R911" s="225" t="str">
        <f t="shared" si="147"/>
        <v/>
      </c>
      <c r="S911" s="230" t="str">
        <f>IFERROR(IF($E911="","",VLOOKUP($E911,'Data Mercado'!$A$7:$F$24,6,0)),"ND")</f>
      </c>
      <c r="T911" s="226" t="str">
        <f t="shared" si="148"/>
        <v/>
      </c>
      <c r="U911" s="225" t="str">
        <f t="shared" si="149"/>
        <v/>
      </c>
    </row>
    <row r="912" spans="1:21" s="227" customFormat="1" ht="19" customHeight="1">
      <c r="A912" s="231"/>
      <c r="B912" s="232"/>
      <c r="C912" s="183"/>
      <c r="D912" s="183"/>
      <c r="E912" s="183"/>
      <c r="F912" s="229"/>
      <c r="G912" s="230" t="str">
        <f>IFERROR(IF($E912="","",VLOOKUP($E912,'Data Mercado'!$A$7:$F$24,2,0)),"ND")</f>
      </c>
      <c r="H912" s="226" t="str">
        <f t="shared" si="140"/>
        <v/>
      </c>
      <c r="I912" s="225" t="str">
        <f t="shared" si="141"/>
        <v/>
      </c>
      <c r="J912" s="230" t="str">
        <f>IFERROR(IF($E912="","",VLOOKUP($E912,'Data Mercado'!$A$7:$F$24,3,0)),"ND")</f>
      </c>
      <c r="K912" s="226" t="str">
        <f t="shared" si="142"/>
        <v/>
      </c>
      <c r="L912" s="225" t="str">
        <f t="shared" si="143"/>
        <v/>
      </c>
      <c r="M912" s="230" t="str">
        <f>IFERROR(IF($E912="","",VLOOKUP($E912,'Data Mercado'!$A$7:$F$24,4,0)),"ND")</f>
      </c>
      <c r="N912" s="226" t="str">
        <f t="shared" si="144"/>
        <v/>
      </c>
      <c r="O912" s="225" t="str">
        <f t="shared" si="145"/>
        <v/>
      </c>
      <c r="P912" s="230" t="str">
        <f>IFERROR(IF($E912="","",VLOOKUP($E912,'Data Mercado'!$A$7:$F$24,5,0)),"ND")</f>
      </c>
      <c r="Q912" s="226" t="str">
        <f t="shared" si="146"/>
        <v/>
      </c>
      <c r="R912" s="225" t="str">
        <f t="shared" si="147"/>
        <v/>
      </c>
      <c r="S912" s="230" t="str">
        <f>IFERROR(IF($E912="","",VLOOKUP($E912,'Data Mercado'!$A$7:$F$24,6,0)),"ND")</f>
      </c>
      <c r="T912" s="226" t="str">
        <f t="shared" si="148"/>
        <v/>
      </c>
      <c r="U912" s="225" t="str">
        <f t="shared" si="149"/>
        <v/>
      </c>
    </row>
    <row r="913" spans="1:21" s="227" customFormat="1" ht="19" customHeight="1">
      <c r="A913" s="231"/>
      <c r="B913" s="232"/>
      <c r="C913" s="183"/>
      <c r="D913" s="183"/>
      <c r="E913" s="183"/>
      <c r="F913" s="229"/>
      <c r="G913" s="230" t="str">
        <f>IFERROR(IF($E913="","",VLOOKUP($E913,'Data Mercado'!$A$7:$F$24,2,0)),"ND")</f>
      </c>
      <c r="H913" s="226" t="str">
        <f t="shared" si="140"/>
        <v/>
      </c>
      <c r="I913" s="225" t="str">
        <f t="shared" si="141"/>
        <v/>
      </c>
      <c r="J913" s="230" t="str">
        <f>IFERROR(IF($E913="","",VLOOKUP($E913,'Data Mercado'!$A$7:$F$24,3,0)),"ND")</f>
      </c>
      <c r="K913" s="226" t="str">
        <f t="shared" si="142"/>
        <v/>
      </c>
      <c r="L913" s="225" t="str">
        <f t="shared" si="143"/>
        <v/>
      </c>
      <c r="M913" s="230" t="str">
        <f>IFERROR(IF($E913="","",VLOOKUP($E913,'Data Mercado'!$A$7:$F$24,4,0)),"ND")</f>
      </c>
      <c r="N913" s="226" t="str">
        <f t="shared" si="144"/>
        <v/>
      </c>
      <c r="O913" s="225" t="str">
        <f t="shared" si="145"/>
        <v/>
      </c>
      <c r="P913" s="230" t="str">
        <f>IFERROR(IF($E913="","",VLOOKUP($E913,'Data Mercado'!$A$7:$F$24,5,0)),"ND")</f>
      </c>
      <c r="Q913" s="226" t="str">
        <f t="shared" si="146"/>
        <v/>
      </c>
      <c r="R913" s="225" t="str">
        <f t="shared" si="147"/>
        <v/>
      </c>
      <c r="S913" s="230" t="str">
        <f>IFERROR(IF($E913="","",VLOOKUP($E913,'Data Mercado'!$A$7:$F$24,6,0)),"ND")</f>
      </c>
      <c r="T913" s="226" t="str">
        <f t="shared" si="148"/>
        <v/>
      </c>
      <c r="U913" s="225" t="str">
        <f t="shared" si="149"/>
        <v/>
      </c>
    </row>
    <row r="914" spans="1:21" s="227" customFormat="1" ht="19" customHeight="1">
      <c r="A914" s="231"/>
      <c r="B914" s="232"/>
      <c r="C914" s="183"/>
      <c r="D914" s="183"/>
      <c r="E914" s="183"/>
      <c r="F914" s="229"/>
      <c r="G914" s="230" t="str">
        <f>IFERROR(IF($E914="","",VLOOKUP($E914,'Data Mercado'!$A$7:$F$24,2,0)),"ND")</f>
      </c>
      <c r="H914" s="226" t="str">
        <f t="shared" si="140"/>
        <v/>
      </c>
      <c r="I914" s="225" t="str">
        <f t="shared" si="141"/>
        <v/>
      </c>
      <c r="J914" s="230" t="str">
        <f>IFERROR(IF($E914="","",VLOOKUP($E914,'Data Mercado'!$A$7:$F$24,3,0)),"ND")</f>
      </c>
      <c r="K914" s="226" t="str">
        <f t="shared" si="142"/>
        <v/>
      </c>
      <c r="L914" s="225" t="str">
        <f t="shared" si="143"/>
        <v/>
      </c>
      <c r="M914" s="230" t="str">
        <f>IFERROR(IF($E914="","",VLOOKUP($E914,'Data Mercado'!$A$7:$F$24,4,0)),"ND")</f>
      </c>
      <c r="N914" s="226" t="str">
        <f t="shared" si="144"/>
        <v/>
      </c>
      <c r="O914" s="225" t="str">
        <f t="shared" si="145"/>
        <v/>
      </c>
      <c r="P914" s="230" t="str">
        <f>IFERROR(IF($E914="","",VLOOKUP($E914,'Data Mercado'!$A$7:$F$24,5,0)),"ND")</f>
      </c>
      <c r="Q914" s="226" t="str">
        <f t="shared" si="146"/>
        <v/>
      </c>
      <c r="R914" s="225" t="str">
        <f t="shared" si="147"/>
        <v/>
      </c>
      <c r="S914" s="230" t="str">
        <f>IFERROR(IF($E914="","",VLOOKUP($E914,'Data Mercado'!$A$7:$F$24,6,0)),"ND")</f>
      </c>
      <c r="T914" s="226" t="str">
        <f t="shared" si="148"/>
        <v/>
      </c>
      <c r="U914" s="225" t="str">
        <f t="shared" si="149"/>
        <v/>
      </c>
    </row>
    <row r="915" spans="1:21" s="227" customFormat="1" ht="19" customHeight="1">
      <c r="A915" s="231"/>
      <c r="B915" s="232"/>
      <c r="C915" s="183"/>
      <c r="D915" s="183"/>
      <c r="E915" s="183"/>
      <c r="F915" s="229"/>
      <c r="G915" s="230" t="str">
        <f>IFERROR(IF($E915="","",VLOOKUP($E915,'Data Mercado'!$A$7:$F$24,2,0)),"ND")</f>
      </c>
      <c r="H915" s="226" t="str">
        <f t="shared" si="140"/>
        <v/>
      </c>
      <c r="I915" s="225" t="str">
        <f t="shared" si="141"/>
        <v/>
      </c>
      <c r="J915" s="230" t="str">
        <f>IFERROR(IF($E915="","",VLOOKUP($E915,'Data Mercado'!$A$7:$F$24,3,0)),"ND")</f>
      </c>
      <c r="K915" s="226" t="str">
        <f t="shared" si="142"/>
        <v/>
      </c>
      <c r="L915" s="225" t="str">
        <f t="shared" si="143"/>
        <v/>
      </c>
      <c r="M915" s="230" t="str">
        <f>IFERROR(IF($E915="","",VLOOKUP($E915,'Data Mercado'!$A$7:$F$24,4,0)),"ND")</f>
      </c>
      <c r="N915" s="226" t="str">
        <f t="shared" si="144"/>
        <v/>
      </c>
      <c r="O915" s="225" t="str">
        <f t="shared" si="145"/>
        <v/>
      </c>
      <c r="P915" s="230" t="str">
        <f>IFERROR(IF($E915="","",VLOOKUP($E915,'Data Mercado'!$A$7:$F$24,5,0)),"ND")</f>
      </c>
      <c r="Q915" s="226" t="str">
        <f t="shared" si="146"/>
        <v/>
      </c>
      <c r="R915" s="225" t="str">
        <f t="shared" si="147"/>
        <v/>
      </c>
      <c r="S915" s="230" t="str">
        <f>IFERROR(IF($E915="","",VLOOKUP($E915,'Data Mercado'!$A$7:$F$24,6,0)),"ND")</f>
      </c>
      <c r="T915" s="226" t="str">
        <f t="shared" si="148"/>
        <v/>
      </c>
      <c r="U915" s="225" t="str">
        <f t="shared" si="149"/>
        <v/>
      </c>
    </row>
    <row r="916" spans="1:21" s="227" customFormat="1" ht="19" customHeight="1">
      <c r="A916" s="231"/>
      <c r="B916" s="232"/>
      <c r="C916" s="183"/>
      <c r="D916" s="183"/>
      <c r="E916" s="183"/>
      <c r="F916" s="229"/>
      <c r="G916" s="230" t="str">
        <f>IFERROR(IF($E916="","",VLOOKUP($E916,'Data Mercado'!$A$7:$F$24,2,0)),"ND")</f>
      </c>
      <c r="H916" s="226" t="str">
        <f t="shared" si="140"/>
        <v/>
      </c>
      <c r="I916" s="225" t="str">
        <f t="shared" si="141"/>
        <v/>
      </c>
      <c r="J916" s="230" t="str">
        <f>IFERROR(IF($E916="","",VLOOKUP($E916,'Data Mercado'!$A$7:$F$24,3,0)),"ND")</f>
      </c>
      <c r="K916" s="226" t="str">
        <f t="shared" si="142"/>
        <v/>
      </c>
      <c r="L916" s="225" t="str">
        <f t="shared" si="143"/>
        <v/>
      </c>
      <c r="M916" s="230" t="str">
        <f>IFERROR(IF($E916="","",VLOOKUP($E916,'Data Mercado'!$A$7:$F$24,4,0)),"ND")</f>
      </c>
      <c r="N916" s="226" t="str">
        <f t="shared" si="144"/>
        <v/>
      </c>
      <c r="O916" s="225" t="str">
        <f t="shared" si="145"/>
        <v/>
      </c>
      <c r="P916" s="230" t="str">
        <f>IFERROR(IF($E916="","",VLOOKUP($E916,'Data Mercado'!$A$7:$F$24,5,0)),"ND")</f>
      </c>
      <c r="Q916" s="226" t="str">
        <f t="shared" si="146"/>
        <v/>
      </c>
      <c r="R916" s="225" t="str">
        <f t="shared" si="147"/>
        <v/>
      </c>
      <c r="S916" s="230" t="str">
        <f>IFERROR(IF($E916="","",VLOOKUP($E916,'Data Mercado'!$A$7:$F$24,6,0)),"ND")</f>
      </c>
      <c r="T916" s="226" t="str">
        <f t="shared" si="148"/>
        <v/>
      </c>
      <c r="U916" s="225" t="str">
        <f t="shared" si="149"/>
        <v/>
      </c>
    </row>
    <row r="917" spans="1:21" s="227" customFormat="1" ht="19" customHeight="1">
      <c r="A917" s="231"/>
      <c r="B917" s="232"/>
      <c r="C917" s="183"/>
      <c r="D917" s="183"/>
      <c r="E917" s="183"/>
      <c r="F917" s="229"/>
      <c r="G917" s="230" t="str">
        <f>IFERROR(IF($E917="","",VLOOKUP($E917,'Data Mercado'!$A$7:$F$24,2,0)),"ND")</f>
      </c>
      <c r="H917" s="226" t="str">
        <f t="shared" si="140"/>
        <v/>
      </c>
      <c r="I917" s="225" t="str">
        <f t="shared" si="141"/>
        <v/>
      </c>
      <c r="J917" s="230" t="str">
        <f>IFERROR(IF($E917="","",VLOOKUP($E917,'Data Mercado'!$A$7:$F$24,3,0)),"ND")</f>
      </c>
      <c r="K917" s="226" t="str">
        <f t="shared" si="142"/>
        <v/>
      </c>
      <c r="L917" s="225" t="str">
        <f t="shared" si="143"/>
        <v/>
      </c>
      <c r="M917" s="230" t="str">
        <f>IFERROR(IF($E917="","",VLOOKUP($E917,'Data Mercado'!$A$7:$F$24,4,0)),"ND")</f>
      </c>
      <c r="N917" s="226" t="str">
        <f t="shared" si="144"/>
        <v/>
      </c>
      <c r="O917" s="225" t="str">
        <f t="shared" si="145"/>
        <v/>
      </c>
      <c r="P917" s="230" t="str">
        <f>IFERROR(IF($E917="","",VLOOKUP($E917,'Data Mercado'!$A$7:$F$24,5,0)),"ND")</f>
      </c>
      <c r="Q917" s="226" t="str">
        <f t="shared" si="146"/>
        <v/>
      </c>
      <c r="R917" s="225" t="str">
        <f t="shared" si="147"/>
        <v/>
      </c>
      <c r="S917" s="230" t="str">
        <f>IFERROR(IF($E917="","",VLOOKUP($E917,'Data Mercado'!$A$7:$F$24,6,0)),"ND")</f>
      </c>
      <c r="T917" s="226" t="str">
        <f t="shared" si="148"/>
        <v/>
      </c>
      <c r="U917" s="225" t="str">
        <f t="shared" si="149"/>
        <v/>
      </c>
    </row>
    <row r="918" spans="1:21" s="227" customFormat="1" ht="19" customHeight="1">
      <c r="A918" s="231"/>
      <c r="B918" s="232"/>
      <c r="C918" s="183"/>
      <c r="D918" s="183"/>
      <c r="E918" s="183"/>
      <c r="F918" s="229"/>
      <c r="G918" s="230" t="str">
        <f>IFERROR(IF($E918="","",VLOOKUP($E918,'Data Mercado'!$A$7:$F$24,2,0)),"ND")</f>
      </c>
      <c r="H918" s="226" t="str">
        <f t="shared" si="140"/>
        <v/>
      </c>
      <c r="I918" s="225" t="str">
        <f t="shared" si="141"/>
        <v/>
      </c>
      <c r="J918" s="230" t="str">
        <f>IFERROR(IF($E918="","",VLOOKUP($E918,'Data Mercado'!$A$7:$F$24,3,0)),"ND")</f>
      </c>
      <c r="K918" s="226" t="str">
        <f t="shared" si="142"/>
        <v/>
      </c>
      <c r="L918" s="225" t="str">
        <f t="shared" si="143"/>
        <v/>
      </c>
      <c r="M918" s="230" t="str">
        <f>IFERROR(IF($E918="","",VLOOKUP($E918,'Data Mercado'!$A$7:$F$24,4,0)),"ND")</f>
      </c>
      <c r="N918" s="226" t="str">
        <f t="shared" si="144"/>
        <v/>
      </c>
      <c r="O918" s="225" t="str">
        <f t="shared" si="145"/>
        <v/>
      </c>
      <c r="P918" s="230" t="str">
        <f>IFERROR(IF($E918="","",VLOOKUP($E918,'Data Mercado'!$A$7:$F$24,5,0)),"ND")</f>
      </c>
      <c r="Q918" s="226" t="str">
        <f t="shared" si="146"/>
        <v/>
      </c>
      <c r="R918" s="225" t="str">
        <f t="shared" si="147"/>
        <v/>
      </c>
      <c r="S918" s="230" t="str">
        <f>IFERROR(IF($E918="","",VLOOKUP($E918,'Data Mercado'!$A$7:$F$24,6,0)),"ND")</f>
      </c>
      <c r="T918" s="226" t="str">
        <f t="shared" si="148"/>
        <v/>
      </c>
      <c r="U918" s="225" t="str">
        <f t="shared" si="149"/>
        <v/>
      </c>
    </row>
    <row r="919" spans="1:21" s="227" customFormat="1" ht="19" customHeight="1">
      <c r="A919" s="231"/>
      <c r="B919" s="232"/>
      <c r="C919" s="183"/>
      <c r="D919" s="183"/>
      <c r="E919" s="183"/>
      <c r="F919" s="229"/>
      <c r="G919" s="230" t="str">
        <f>IFERROR(IF($E919="","",VLOOKUP($E919,'Data Mercado'!$A$7:$F$24,2,0)),"ND")</f>
      </c>
      <c r="H919" s="226" t="str">
        <f t="shared" si="140"/>
        <v/>
      </c>
      <c r="I919" s="225" t="str">
        <f t="shared" si="141"/>
        <v/>
      </c>
      <c r="J919" s="230" t="str">
        <f>IFERROR(IF($E919="","",VLOOKUP($E919,'Data Mercado'!$A$7:$F$24,3,0)),"ND")</f>
      </c>
      <c r="K919" s="226" t="str">
        <f t="shared" si="142"/>
        <v/>
      </c>
      <c r="L919" s="225" t="str">
        <f t="shared" si="143"/>
        <v/>
      </c>
      <c r="M919" s="230" t="str">
        <f>IFERROR(IF($E919="","",VLOOKUP($E919,'Data Mercado'!$A$7:$F$24,4,0)),"ND")</f>
      </c>
      <c r="N919" s="226" t="str">
        <f t="shared" si="144"/>
        <v/>
      </c>
      <c r="O919" s="225" t="str">
        <f t="shared" si="145"/>
        <v/>
      </c>
      <c r="P919" s="230" t="str">
        <f>IFERROR(IF($E919="","",VLOOKUP($E919,'Data Mercado'!$A$7:$F$24,5,0)),"ND")</f>
      </c>
      <c r="Q919" s="226" t="str">
        <f t="shared" si="146"/>
        <v/>
      </c>
      <c r="R919" s="225" t="str">
        <f t="shared" si="147"/>
        <v/>
      </c>
      <c r="S919" s="230" t="str">
        <f>IFERROR(IF($E919="","",VLOOKUP($E919,'Data Mercado'!$A$7:$F$24,6,0)),"ND")</f>
      </c>
      <c r="T919" s="226" t="str">
        <f t="shared" si="148"/>
        <v/>
      </c>
      <c r="U919" s="225" t="str">
        <f t="shared" si="149"/>
        <v/>
      </c>
    </row>
    <row r="920" spans="1:21" s="227" customFormat="1" ht="19" customHeight="1">
      <c r="A920" s="231"/>
      <c r="B920" s="232"/>
      <c r="C920" s="183"/>
      <c r="D920" s="183"/>
      <c r="E920" s="183"/>
      <c r="F920" s="229"/>
      <c r="G920" s="230" t="str">
        <f>IFERROR(IF($E920="","",VLOOKUP($E920,'Data Mercado'!$A$7:$F$24,2,0)),"ND")</f>
      </c>
      <c r="H920" s="226" t="str">
        <f t="shared" si="140"/>
        <v/>
      </c>
      <c r="I920" s="225" t="str">
        <f t="shared" si="141"/>
        <v/>
      </c>
      <c r="J920" s="230" t="str">
        <f>IFERROR(IF($E920="","",VLOOKUP($E920,'Data Mercado'!$A$7:$F$24,3,0)),"ND")</f>
      </c>
      <c r="K920" s="226" t="str">
        <f t="shared" si="142"/>
        <v/>
      </c>
      <c r="L920" s="225" t="str">
        <f t="shared" si="143"/>
        <v/>
      </c>
      <c r="M920" s="230" t="str">
        <f>IFERROR(IF($E920="","",VLOOKUP($E920,'Data Mercado'!$A$7:$F$24,4,0)),"ND")</f>
      </c>
      <c r="N920" s="226" t="str">
        <f t="shared" si="144"/>
        <v/>
      </c>
      <c r="O920" s="225" t="str">
        <f t="shared" si="145"/>
        <v/>
      </c>
      <c r="P920" s="230" t="str">
        <f>IFERROR(IF($E920="","",VLOOKUP($E920,'Data Mercado'!$A$7:$F$24,5,0)),"ND")</f>
      </c>
      <c r="Q920" s="226" t="str">
        <f t="shared" si="146"/>
        <v/>
      </c>
      <c r="R920" s="225" t="str">
        <f t="shared" si="147"/>
        <v/>
      </c>
      <c r="S920" s="230" t="str">
        <f>IFERROR(IF($E920="","",VLOOKUP($E920,'Data Mercado'!$A$7:$F$24,6,0)),"ND")</f>
      </c>
      <c r="T920" s="226" t="str">
        <f t="shared" si="148"/>
        <v/>
      </c>
      <c r="U920" s="225" t="str">
        <f t="shared" si="149"/>
        <v/>
      </c>
    </row>
    <row r="921" spans="1:21" s="227" customFormat="1" ht="19" customHeight="1">
      <c r="A921" s="231"/>
      <c r="B921" s="232"/>
      <c r="C921" s="183"/>
      <c r="D921" s="183"/>
      <c r="E921" s="183"/>
      <c r="F921" s="229"/>
      <c r="G921" s="230" t="str">
        <f>IFERROR(IF($E921="","",VLOOKUP($E921,'Data Mercado'!$A$7:$F$24,2,0)),"ND")</f>
      </c>
      <c r="H921" s="226" t="str">
        <f t="shared" si="140"/>
        <v/>
      </c>
      <c r="I921" s="225" t="str">
        <f t="shared" si="141"/>
        <v/>
      </c>
      <c r="J921" s="230" t="str">
        <f>IFERROR(IF($E921="","",VLOOKUP($E921,'Data Mercado'!$A$7:$F$24,3,0)),"ND")</f>
      </c>
      <c r="K921" s="226" t="str">
        <f t="shared" si="142"/>
        <v/>
      </c>
      <c r="L921" s="225" t="str">
        <f t="shared" si="143"/>
        <v/>
      </c>
      <c r="M921" s="230" t="str">
        <f>IFERROR(IF($E921="","",VLOOKUP($E921,'Data Mercado'!$A$7:$F$24,4,0)),"ND")</f>
      </c>
      <c r="N921" s="226" t="str">
        <f t="shared" si="144"/>
        <v/>
      </c>
      <c r="O921" s="225" t="str">
        <f t="shared" si="145"/>
        <v/>
      </c>
      <c r="P921" s="230" t="str">
        <f>IFERROR(IF($E921="","",VLOOKUP($E921,'Data Mercado'!$A$7:$F$24,5,0)),"ND")</f>
      </c>
      <c r="Q921" s="226" t="str">
        <f t="shared" si="146"/>
        <v/>
      </c>
      <c r="R921" s="225" t="str">
        <f t="shared" si="147"/>
        <v/>
      </c>
      <c r="S921" s="230" t="str">
        <f>IFERROR(IF($E921="","",VLOOKUP($E921,'Data Mercado'!$A$7:$F$24,6,0)),"ND")</f>
      </c>
      <c r="T921" s="226" t="str">
        <f t="shared" si="148"/>
        <v/>
      </c>
      <c r="U921" s="225" t="str">
        <f t="shared" si="149"/>
        <v/>
      </c>
    </row>
    <row r="922" spans="1:21" s="227" customFormat="1" ht="19" customHeight="1">
      <c r="A922" s="231"/>
      <c r="B922" s="232"/>
      <c r="C922" s="183"/>
      <c r="D922" s="183"/>
      <c r="E922" s="183"/>
      <c r="F922" s="229"/>
      <c r="G922" s="230" t="str">
        <f>IFERROR(IF($E922="","",VLOOKUP($E922,'Data Mercado'!$A$7:$F$24,2,0)),"ND")</f>
      </c>
      <c r="H922" s="226" t="str">
        <f t="shared" si="140"/>
        <v/>
      </c>
      <c r="I922" s="225" t="str">
        <f t="shared" si="141"/>
        <v/>
      </c>
      <c r="J922" s="230" t="str">
        <f>IFERROR(IF($E922="","",VLOOKUP($E922,'Data Mercado'!$A$7:$F$24,3,0)),"ND")</f>
      </c>
      <c r="K922" s="226" t="str">
        <f t="shared" si="142"/>
        <v/>
      </c>
      <c r="L922" s="225" t="str">
        <f t="shared" si="143"/>
        <v/>
      </c>
      <c r="M922" s="230" t="str">
        <f>IFERROR(IF($E922="","",VLOOKUP($E922,'Data Mercado'!$A$7:$F$24,4,0)),"ND")</f>
      </c>
      <c r="N922" s="226" t="str">
        <f t="shared" si="144"/>
        <v/>
      </c>
      <c r="O922" s="225" t="str">
        <f t="shared" si="145"/>
        <v/>
      </c>
      <c r="P922" s="230" t="str">
        <f>IFERROR(IF($E922="","",VLOOKUP($E922,'Data Mercado'!$A$7:$F$24,5,0)),"ND")</f>
      </c>
      <c r="Q922" s="226" t="str">
        <f t="shared" si="146"/>
        <v/>
      </c>
      <c r="R922" s="225" t="str">
        <f t="shared" si="147"/>
        <v/>
      </c>
      <c r="S922" s="230" t="str">
        <f>IFERROR(IF($E922="","",VLOOKUP($E922,'Data Mercado'!$A$7:$F$24,6,0)),"ND")</f>
      </c>
      <c r="T922" s="226" t="str">
        <f t="shared" si="148"/>
        <v/>
      </c>
      <c r="U922" s="225" t="str">
        <f t="shared" si="149"/>
        <v/>
      </c>
    </row>
    <row r="923" spans="1:21" s="227" customFormat="1" ht="19" customHeight="1">
      <c r="A923" s="231"/>
      <c r="B923" s="232"/>
      <c r="C923" s="183"/>
      <c r="D923" s="183"/>
      <c r="E923" s="183"/>
      <c r="F923" s="229"/>
      <c r="G923" s="230" t="str">
        <f>IFERROR(IF($E923="","",VLOOKUP($E923,'Data Mercado'!$A$7:$F$24,2,0)),"ND")</f>
      </c>
      <c r="H923" s="226" t="str">
        <f t="shared" si="140"/>
        <v/>
      </c>
      <c r="I923" s="225" t="str">
        <f t="shared" si="141"/>
        <v/>
      </c>
      <c r="J923" s="230" t="str">
        <f>IFERROR(IF($E923="","",VLOOKUP($E923,'Data Mercado'!$A$7:$F$24,3,0)),"ND")</f>
      </c>
      <c r="K923" s="226" t="str">
        <f t="shared" si="142"/>
        <v/>
      </c>
      <c r="L923" s="225" t="str">
        <f t="shared" si="143"/>
        <v/>
      </c>
      <c r="M923" s="230" t="str">
        <f>IFERROR(IF($E923="","",VLOOKUP($E923,'Data Mercado'!$A$7:$F$24,4,0)),"ND")</f>
      </c>
      <c r="N923" s="226" t="str">
        <f t="shared" si="144"/>
        <v/>
      </c>
      <c r="O923" s="225" t="str">
        <f t="shared" si="145"/>
        <v/>
      </c>
      <c r="P923" s="230" t="str">
        <f>IFERROR(IF($E923="","",VLOOKUP($E923,'Data Mercado'!$A$7:$F$24,5,0)),"ND")</f>
      </c>
      <c r="Q923" s="226" t="str">
        <f t="shared" si="146"/>
        <v/>
      </c>
      <c r="R923" s="225" t="str">
        <f t="shared" si="147"/>
        <v/>
      </c>
      <c r="S923" s="230" t="str">
        <f>IFERROR(IF($E923="","",VLOOKUP($E923,'Data Mercado'!$A$7:$F$24,6,0)),"ND")</f>
      </c>
      <c r="T923" s="226" t="str">
        <f t="shared" si="148"/>
        <v/>
      </c>
      <c r="U923" s="225" t="str">
        <f t="shared" si="149"/>
        <v/>
      </c>
    </row>
    <row r="924" spans="1:21" s="227" customFormat="1" ht="19" customHeight="1">
      <c r="A924" s="231"/>
      <c r="B924" s="232"/>
      <c r="C924" s="183"/>
      <c r="D924" s="183"/>
      <c r="E924" s="183"/>
      <c r="F924" s="229"/>
      <c r="G924" s="230" t="str">
        <f>IFERROR(IF($E924="","",VLOOKUP($E924,'Data Mercado'!$A$7:$F$24,2,0)),"ND")</f>
      </c>
      <c r="H924" s="226" t="str">
        <f t="shared" si="140"/>
        <v/>
      </c>
      <c r="I924" s="225" t="str">
        <f t="shared" si="141"/>
        <v/>
      </c>
      <c r="J924" s="230" t="str">
        <f>IFERROR(IF($E924="","",VLOOKUP($E924,'Data Mercado'!$A$7:$F$24,3,0)),"ND")</f>
      </c>
      <c r="K924" s="226" t="str">
        <f t="shared" si="142"/>
        <v/>
      </c>
      <c r="L924" s="225" t="str">
        <f t="shared" si="143"/>
        <v/>
      </c>
      <c r="M924" s="230" t="str">
        <f>IFERROR(IF($E924="","",VLOOKUP($E924,'Data Mercado'!$A$7:$F$24,4,0)),"ND")</f>
      </c>
      <c r="N924" s="226" t="str">
        <f t="shared" si="144"/>
        <v/>
      </c>
      <c r="O924" s="225" t="str">
        <f t="shared" si="145"/>
        <v/>
      </c>
      <c r="P924" s="230" t="str">
        <f>IFERROR(IF($E924="","",VLOOKUP($E924,'Data Mercado'!$A$7:$F$24,5,0)),"ND")</f>
      </c>
      <c r="Q924" s="226" t="str">
        <f t="shared" si="146"/>
        <v/>
      </c>
      <c r="R924" s="225" t="str">
        <f t="shared" si="147"/>
        <v/>
      </c>
      <c r="S924" s="230" t="str">
        <f>IFERROR(IF($E924="","",VLOOKUP($E924,'Data Mercado'!$A$7:$F$24,6,0)),"ND")</f>
      </c>
      <c r="T924" s="226" t="str">
        <f t="shared" si="148"/>
        <v/>
      </c>
      <c r="U924" s="225" t="str">
        <f t="shared" si="149"/>
        <v/>
      </c>
    </row>
    <row r="925" spans="1:21" s="227" customFormat="1" ht="19" customHeight="1">
      <c r="A925" s="231"/>
      <c r="B925" s="232"/>
      <c r="C925" s="183"/>
      <c r="D925" s="183"/>
      <c r="E925" s="183"/>
      <c r="F925" s="229"/>
      <c r="G925" s="230" t="str">
        <f>IFERROR(IF($E925="","",VLOOKUP($E925,'Data Mercado'!$A$7:$F$24,2,0)),"ND")</f>
      </c>
      <c r="H925" s="226" t="str">
        <f t="shared" si="140"/>
        <v/>
      </c>
      <c r="I925" s="225" t="str">
        <f t="shared" si="141"/>
        <v/>
      </c>
      <c r="J925" s="230" t="str">
        <f>IFERROR(IF($E925="","",VLOOKUP($E925,'Data Mercado'!$A$7:$F$24,3,0)),"ND")</f>
      </c>
      <c r="K925" s="226" t="str">
        <f t="shared" si="142"/>
        <v/>
      </c>
      <c r="L925" s="225" t="str">
        <f t="shared" si="143"/>
        <v/>
      </c>
      <c r="M925" s="230" t="str">
        <f>IFERROR(IF($E925="","",VLOOKUP($E925,'Data Mercado'!$A$7:$F$24,4,0)),"ND")</f>
      </c>
      <c r="N925" s="226" t="str">
        <f t="shared" si="144"/>
        <v/>
      </c>
      <c r="O925" s="225" t="str">
        <f t="shared" si="145"/>
        <v/>
      </c>
      <c r="P925" s="230" t="str">
        <f>IFERROR(IF($E925="","",VLOOKUP($E925,'Data Mercado'!$A$7:$F$24,5,0)),"ND")</f>
      </c>
      <c r="Q925" s="226" t="str">
        <f t="shared" si="146"/>
        <v/>
      </c>
      <c r="R925" s="225" t="str">
        <f t="shared" si="147"/>
        <v/>
      </c>
      <c r="S925" s="230" t="str">
        <f>IFERROR(IF($E925="","",VLOOKUP($E925,'Data Mercado'!$A$7:$F$24,6,0)),"ND")</f>
      </c>
      <c r="T925" s="226" t="str">
        <f t="shared" si="148"/>
        <v/>
      </c>
      <c r="U925" s="225" t="str">
        <f t="shared" si="149"/>
        <v/>
      </c>
    </row>
    <row r="926" spans="1:21" s="227" customFormat="1" ht="19" customHeight="1">
      <c r="A926" s="231"/>
      <c r="B926" s="232"/>
      <c r="C926" s="183"/>
      <c r="D926" s="183"/>
      <c r="E926" s="183"/>
      <c r="F926" s="229"/>
      <c r="G926" s="230" t="str">
        <f>IFERROR(IF($E926="","",VLOOKUP($E926,'Data Mercado'!$A$7:$F$24,2,0)),"ND")</f>
      </c>
      <c r="H926" s="226" t="str">
        <f t="shared" si="140"/>
        <v/>
      </c>
      <c r="I926" s="225" t="str">
        <f t="shared" si="141"/>
        <v/>
      </c>
      <c r="J926" s="230" t="str">
        <f>IFERROR(IF($E926="","",VLOOKUP($E926,'Data Mercado'!$A$7:$F$24,3,0)),"ND")</f>
      </c>
      <c r="K926" s="226" t="str">
        <f t="shared" si="142"/>
        <v/>
      </c>
      <c r="L926" s="225" t="str">
        <f t="shared" si="143"/>
        <v/>
      </c>
      <c r="M926" s="230" t="str">
        <f>IFERROR(IF($E926="","",VLOOKUP($E926,'Data Mercado'!$A$7:$F$24,4,0)),"ND")</f>
      </c>
      <c r="N926" s="226" t="str">
        <f t="shared" si="144"/>
        <v/>
      </c>
      <c r="O926" s="225" t="str">
        <f t="shared" si="145"/>
        <v/>
      </c>
      <c r="P926" s="230" t="str">
        <f>IFERROR(IF($E926="","",VLOOKUP($E926,'Data Mercado'!$A$7:$F$24,5,0)),"ND")</f>
      </c>
      <c r="Q926" s="226" t="str">
        <f t="shared" si="146"/>
        <v/>
      </c>
      <c r="R926" s="225" t="str">
        <f t="shared" si="147"/>
        <v/>
      </c>
      <c r="S926" s="230" t="str">
        <f>IFERROR(IF($E926="","",VLOOKUP($E926,'Data Mercado'!$A$7:$F$24,6,0)),"ND")</f>
      </c>
      <c r="T926" s="226" t="str">
        <f t="shared" si="148"/>
        <v/>
      </c>
      <c r="U926" s="225" t="str">
        <f t="shared" si="149"/>
        <v/>
      </c>
    </row>
    <row r="927" spans="1:21" s="227" customFormat="1" ht="19" customHeight="1">
      <c r="A927" s="231"/>
      <c r="B927" s="232"/>
      <c r="C927" s="183"/>
      <c r="D927" s="183"/>
      <c r="E927" s="183"/>
      <c r="F927" s="229"/>
      <c r="G927" s="230" t="str">
        <f>IFERROR(IF($E927="","",VLOOKUP($E927,'Data Mercado'!$A$7:$F$24,2,0)),"ND")</f>
      </c>
      <c r="H927" s="226" t="str">
        <f t="shared" si="140"/>
        <v/>
      </c>
      <c r="I927" s="225" t="str">
        <f t="shared" si="141"/>
        <v/>
      </c>
      <c r="J927" s="230" t="str">
        <f>IFERROR(IF($E927="","",VLOOKUP($E927,'Data Mercado'!$A$7:$F$24,3,0)),"ND")</f>
      </c>
      <c r="K927" s="226" t="str">
        <f t="shared" si="142"/>
        <v/>
      </c>
      <c r="L927" s="225" t="str">
        <f t="shared" si="143"/>
        <v/>
      </c>
      <c r="M927" s="230" t="str">
        <f>IFERROR(IF($E927="","",VLOOKUP($E927,'Data Mercado'!$A$7:$F$24,4,0)),"ND")</f>
      </c>
      <c r="N927" s="226" t="str">
        <f t="shared" si="144"/>
        <v/>
      </c>
      <c r="O927" s="225" t="str">
        <f t="shared" si="145"/>
        <v/>
      </c>
      <c r="P927" s="230" t="str">
        <f>IFERROR(IF($E927="","",VLOOKUP($E927,'Data Mercado'!$A$7:$F$24,5,0)),"ND")</f>
      </c>
      <c r="Q927" s="226" t="str">
        <f t="shared" si="146"/>
        <v/>
      </c>
      <c r="R927" s="225" t="str">
        <f t="shared" si="147"/>
        <v/>
      </c>
      <c r="S927" s="230" t="str">
        <f>IFERROR(IF($E927="","",VLOOKUP($E927,'Data Mercado'!$A$7:$F$24,6,0)),"ND")</f>
      </c>
      <c r="T927" s="226" t="str">
        <f t="shared" si="148"/>
        <v/>
      </c>
      <c r="U927" s="225" t="str">
        <f t="shared" si="149"/>
        <v/>
      </c>
    </row>
    <row r="928" spans="1:21" s="227" customFormat="1" ht="19" customHeight="1">
      <c r="A928" s="231"/>
      <c r="B928" s="232"/>
      <c r="C928" s="183"/>
      <c r="D928" s="183"/>
      <c r="E928" s="183"/>
      <c r="F928" s="229"/>
      <c r="G928" s="230" t="str">
        <f>IFERROR(IF($E928="","",VLOOKUP($E928,'Data Mercado'!$A$7:$F$24,2,0)),"ND")</f>
      </c>
      <c r="H928" s="226" t="str">
        <f t="shared" si="140"/>
        <v/>
      </c>
      <c r="I928" s="225" t="str">
        <f t="shared" si="141"/>
        <v/>
      </c>
      <c r="J928" s="230" t="str">
        <f>IFERROR(IF($E928="","",VLOOKUP($E928,'Data Mercado'!$A$7:$F$24,3,0)),"ND")</f>
      </c>
      <c r="K928" s="226" t="str">
        <f t="shared" si="142"/>
        <v/>
      </c>
      <c r="L928" s="225" t="str">
        <f t="shared" si="143"/>
        <v/>
      </c>
      <c r="M928" s="230" t="str">
        <f>IFERROR(IF($E928="","",VLOOKUP($E928,'Data Mercado'!$A$7:$F$24,4,0)),"ND")</f>
      </c>
      <c r="N928" s="226" t="str">
        <f t="shared" si="144"/>
        <v/>
      </c>
      <c r="O928" s="225" t="str">
        <f t="shared" si="145"/>
        <v/>
      </c>
      <c r="P928" s="230" t="str">
        <f>IFERROR(IF($E928="","",VLOOKUP($E928,'Data Mercado'!$A$7:$F$24,5,0)),"ND")</f>
      </c>
      <c r="Q928" s="226" t="str">
        <f t="shared" si="146"/>
        <v/>
      </c>
      <c r="R928" s="225" t="str">
        <f t="shared" si="147"/>
        <v/>
      </c>
      <c r="S928" s="230" t="str">
        <f>IFERROR(IF($E928="","",VLOOKUP($E928,'Data Mercado'!$A$7:$F$24,6,0)),"ND")</f>
      </c>
      <c r="T928" s="226" t="str">
        <f t="shared" si="148"/>
        <v/>
      </c>
      <c r="U928" s="225" t="str">
        <f t="shared" si="149"/>
        <v/>
      </c>
    </row>
    <row r="929" spans="1:21" s="227" customFormat="1" ht="19" customHeight="1">
      <c r="A929" s="231"/>
      <c r="B929" s="232"/>
      <c r="C929" s="183"/>
      <c r="D929" s="183"/>
      <c r="E929" s="183"/>
      <c r="F929" s="229"/>
      <c r="G929" s="230" t="str">
        <f>IFERROR(IF($E929="","",VLOOKUP($E929,'Data Mercado'!$A$7:$F$24,2,0)),"ND")</f>
      </c>
      <c r="H929" s="226" t="str">
        <f t="shared" si="140"/>
        <v/>
      </c>
      <c r="I929" s="225" t="str">
        <f t="shared" si="141"/>
        <v/>
      </c>
      <c r="J929" s="230" t="str">
        <f>IFERROR(IF($E929="","",VLOOKUP($E929,'Data Mercado'!$A$7:$F$24,3,0)),"ND")</f>
      </c>
      <c r="K929" s="226" t="str">
        <f t="shared" si="142"/>
        <v/>
      </c>
      <c r="L929" s="225" t="str">
        <f t="shared" si="143"/>
        <v/>
      </c>
      <c r="M929" s="230" t="str">
        <f>IFERROR(IF($E929="","",VLOOKUP($E929,'Data Mercado'!$A$7:$F$24,4,0)),"ND")</f>
      </c>
      <c r="N929" s="226" t="str">
        <f t="shared" si="144"/>
        <v/>
      </c>
      <c r="O929" s="225" t="str">
        <f t="shared" si="145"/>
        <v/>
      </c>
      <c r="P929" s="230" t="str">
        <f>IFERROR(IF($E929="","",VLOOKUP($E929,'Data Mercado'!$A$7:$F$24,5,0)),"ND")</f>
      </c>
      <c r="Q929" s="226" t="str">
        <f t="shared" si="146"/>
        <v/>
      </c>
      <c r="R929" s="225" t="str">
        <f t="shared" si="147"/>
        <v/>
      </c>
      <c r="S929" s="230" t="str">
        <f>IFERROR(IF($E929="","",VLOOKUP($E929,'Data Mercado'!$A$7:$F$24,6,0)),"ND")</f>
      </c>
      <c r="T929" s="226" t="str">
        <f t="shared" si="148"/>
        <v/>
      </c>
      <c r="U929" s="225" t="str">
        <f t="shared" si="149"/>
        <v/>
      </c>
    </row>
    <row r="930" spans="1:21" s="227" customFormat="1" ht="19" customHeight="1">
      <c r="A930" s="231"/>
      <c r="B930" s="232"/>
      <c r="C930" s="183"/>
      <c r="D930" s="183"/>
      <c r="E930" s="183"/>
      <c r="F930" s="229"/>
      <c r="G930" s="230" t="str">
        <f>IFERROR(IF($E930="","",VLOOKUP($E930,'Data Mercado'!$A$7:$F$24,2,0)),"ND")</f>
      </c>
      <c r="H930" s="226" t="str">
        <f t="shared" si="140"/>
        <v/>
      </c>
      <c r="I930" s="225" t="str">
        <f t="shared" si="141"/>
        <v/>
      </c>
      <c r="J930" s="230" t="str">
        <f>IFERROR(IF($E930="","",VLOOKUP($E930,'Data Mercado'!$A$7:$F$24,3,0)),"ND")</f>
      </c>
      <c r="K930" s="226" t="str">
        <f t="shared" si="142"/>
        <v/>
      </c>
      <c r="L930" s="225" t="str">
        <f t="shared" si="143"/>
        <v/>
      </c>
      <c r="M930" s="230" t="str">
        <f>IFERROR(IF($E930="","",VLOOKUP($E930,'Data Mercado'!$A$7:$F$24,4,0)),"ND")</f>
      </c>
      <c r="N930" s="226" t="str">
        <f t="shared" si="144"/>
        <v/>
      </c>
      <c r="O930" s="225" t="str">
        <f t="shared" si="145"/>
        <v/>
      </c>
      <c r="P930" s="230" t="str">
        <f>IFERROR(IF($E930="","",VLOOKUP($E930,'Data Mercado'!$A$7:$F$24,5,0)),"ND")</f>
      </c>
      <c r="Q930" s="226" t="str">
        <f t="shared" si="146"/>
        <v/>
      </c>
      <c r="R930" s="225" t="str">
        <f t="shared" si="147"/>
        <v/>
      </c>
      <c r="S930" s="230" t="str">
        <f>IFERROR(IF($E930="","",VLOOKUP($E930,'Data Mercado'!$A$7:$F$24,6,0)),"ND")</f>
      </c>
      <c r="T930" s="226" t="str">
        <f t="shared" si="148"/>
        <v/>
      </c>
      <c r="U930" s="225" t="str">
        <f t="shared" si="149"/>
        <v/>
      </c>
    </row>
    <row r="931" spans="1:21" s="227" customFormat="1" ht="19" customHeight="1">
      <c r="A931" s="231"/>
      <c r="B931" s="232"/>
      <c r="C931" s="183"/>
      <c r="D931" s="183"/>
      <c r="E931" s="183"/>
      <c r="F931" s="229"/>
      <c r="G931" s="230" t="str">
        <f>IFERROR(IF($E931="","",VLOOKUP($E931,'Data Mercado'!$A$7:$F$24,2,0)),"ND")</f>
      </c>
      <c r="H931" s="226" t="str">
        <f t="shared" si="140"/>
        <v/>
      </c>
      <c r="I931" s="225" t="str">
        <f t="shared" si="141"/>
        <v/>
      </c>
      <c r="J931" s="230" t="str">
        <f>IFERROR(IF($E931="","",VLOOKUP($E931,'Data Mercado'!$A$7:$F$24,3,0)),"ND")</f>
      </c>
      <c r="K931" s="226" t="str">
        <f t="shared" si="142"/>
        <v/>
      </c>
      <c r="L931" s="225" t="str">
        <f t="shared" si="143"/>
        <v/>
      </c>
      <c r="M931" s="230" t="str">
        <f>IFERROR(IF($E931="","",VLOOKUP($E931,'Data Mercado'!$A$7:$F$24,4,0)),"ND")</f>
      </c>
      <c r="N931" s="226" t="str">
        <f t="shared" si="144"/>
        <v/>
      </c>
      <c r="O931" s="225" t="str">
        <f t="shared" si="145"/>
        <v/>
      </c>
      <c r="P931" s="230" t="str">
        <f>IFERROR(IF($E931="","",VLOOKUP($E931,'Data Mercado'!$A$7:$F$24,5,0)),"ND")</f>
      </c>
      <c r="Q931" s="226" t="str">
        <f t="shared" si="146"/>
        <v/>
      </c>
      <c r="R931" s="225" t="str">
        <f t="shared" si="147"/>
        <v/>
      </c>
      <c r="S931" s="230" t="str">
        <f>IFERROR(IF($E931="","",VLOOKUP($E931,'Data Mercado'!$A$7:$F$24,6,0)),"ND")</f>
      </c>
      <c r="T931" s="226" t="str">
        <f t="shared" si="148"/>
        <v/>
      </c>
      <c r="U931" s="225" t="str">
        <f t="shared" si="149"/>
        <v/>
      </c>
    </row>
    <row r="932" spans="1:21" s="227" customFormat="1" ht="19" customHeight="1">
      <c r="A932" s="231"/>
      <c r="B932" s="232"/>
      <c r="C932" s="183"/>
      <c r="D932" s="183"/>
      <c r="E932" s="183"/>
      <c r="F932" s="229"/>
      <c r="G932" s="230" t="str">
        <f>IFERROR(IF($E932="","",VLOOKUP($E932,'Data Mercado'!$A$7:$F$24,2,0)),"ND")</f>
      </c>
      <c r="H932" s="226" t="str">
        <f t="shared" si="140"/>
        <v/>
      </c>
      <c r="I932" s="225" t="str">
        <f t="shared" si="141"/>
        <v/>
      </c>
      <c r="J932" s="230" t="str">
        <f>IFERROR(IF($E932="","",VLOOKUP($E932,'Data Mercado'!$A$7:$F$24,3,0)),"ND")</f>
      </c>
      <c r="K932" s="226" t="str">
        <f t="shared" si="142"/>
        <v/>
      </c>
      <c r="L932" s="225" t="str">
        <f t="shared" si="143"/>
        <v/>
      </c>
      <c r="M932" s="230" t="str">
        <f>IFERROR(IF($E932="","",VLOOKUP($E932,'Data Mercado'!$A$7:$F$24,4,0)),"ND")</f>
      </c>
      <c r="N932" s="226" t="str">
        <f t="shared" si="144"/>
        <v/>
      </c>
      <c r="O932" s="225" t="str">
        <f t="shared" si="145"/>
        <v/>
      </c>
      <c r="P932" s="230" t="str">
        <f>IFERROR(IF($E932="","",VLOOKUP($E932,'Data Mercado'!$A$7:$F$24,5,0)),"ND")</f>
      </c>
      <c r="Q932" s="226" t="str">
        <f t="shared" si="146"/>
        <v/>
      </c>
      <c r="R932" s="225" t="str">
        <f t="shared" si="147"/>
        <v/>
      </c>
      <c r="S932" s="230" t="str">
        <f>IFERROR(IF($E932="","",VLOOKUP($E932,'Data Mercado'!$A$7:$F$24,6,0)),"ND")</f>
      </c>
      <c r="T932" s="226" t="str">
        <f t="shared" si="148"/>
        <v/>
      </c>
      <c r="U932" s="225" t="str">
        <f t="shared" si="149"/>
        <v/>
      </c>
    </row>
    <row r="933" spans="1:21" s="227" customFormat="1" ht="19" customHeight="1">
      <c r="A933" s="231"/>
      <c r="B933" s="232"/>
      <c r="C933" s="183"/>
      <c r="D933" s="183"/>
      <c r="E933" s="183"/>
      <c r="F933" s="229"/>
      <c r="G933" s="230" t="str">
        <f>IFERROR(IF($E933="","",VLOOKUP($E933,'Data Mercado'!$A$7:$F$24,2,0)),"ND")</f>
      </c>
      <c r="H933" s="226" t="str">
        <f t="shared" si="140"/>
        <v/>
      </c>
      <c r="I933" s="225" t="str">
        <f t="shared" si="141"/>
        <v/>
      </c>
      <c r="J933" s="230" t="str">
        <f>IFERROR(IF($E933="","",VLOOKUP($E933,'Data Mercado'!$A$7:$F$24,3,0)),"ND")</f>
      </c>
      <c r="K933" s="226" t="str">
        <f t="shared" si="142"/>
        <v/>
      </c>
      <c r="L933" s="225" t="str">
        <f t="shared" si="143"/>
        <v/>
      </c>
      <c r="M933" s="230" t="str">
        <f>IFERROR(IF($E933="","",VLOOKUP($E933,'Data Mercado'!$A$7:$F$24,4,0)),"ND")</f>
      </c>
      <c r="N933" s="226" t="str">
        <f t="shared" si="144"/>
        <v/>
      </c>
      <c r="O933" s="225" t="str">
        <f t="shared" si="145"/>
        <v/>
      </c>
      <c r="P933" s="230" t="str">
        <f>IFERROR(IF($E933="","",VLOOKUP($E933,'Data Mercado'!$A$7:$F$24,5,0)),"ND")</f>
      </c>
      <c r="Q933" s="226" t="str">
        <f t="shared" si="146"/>
        <v/>
      </c>
      <c r="R933" s="225" t="str">
        <f t="shared" si="147"/>
        <v/>
      </c>
      <c r="S933" s="230" t="str">
        <f>IFERROR(IF($E933="","",VLOOKUP($E933,'Data Mercado'!$A$7:$F$24,6,0)),"ND")</f>
      </c>
      <c r="T933" s="226" t="str">
        <f t="shared" si="148"/>
        <v/>
      </c>
      <c r="U933" s="225" t="str">
        <f t="shared" si="149"/>
        <v/>
      </c>
    </row>
    <row r="934" spans="1:21" s="227" customFormat="1" ht="19" customHeight="1">
      <c r="A934" s="231"/>
      <c r="B934" s="232"/>
      <c r="C934" s="183"/>
      <c r="D934" s="183"/>
      <c r="E934" s="183"/>
      <c r="F934" s="229"/>
      <c r="G934" s="230" t="str">
        <f>IFERROR(IF($E934="","",VLOOKUP($E934,'Data Mercado'!$A$7:$F$24,2,0)),"ND")</f>
      </c>
      <c r="H934" s="226" t="str">
        <f t="shared" si="140"/>
        <v/>
      </c>
      <c r="I934" s="225" t="str">
        <f t="shared" si="141"/>
        <v/>
      </c>
      <c r="J934" s="230" t="str">
        <f>IFERROR(IF($E934="","",VLOOKUP($E934,'Data Mercado'!$A$7:$F$24,3,0)),"ND")</f>
      </c>
      <c r="K934" s="226" t="str">
        <f t="shared" si="142"/>
        <v/>
      </c>
      <c r="L934" s="225" t="str">
        <f t="shared" si="143"/>
        <v/>
      </c>
      <c r="M934" s="230" t="str">
        <f>IFERROR(IF($E934="","",VLOOKUP($E934,'Data Mercado'!$A$7:$F$24,4,0)),"ND")</f>
      </c>
      <c r="N934" s="226" t="str">
        <f t="shared" si="144"/>
        <v/>
      </c>
      <c r="O934" s="225" t="str">
        <f t="shared" si="145"/>
        <v/>
      </c>
      <c r="P934" s="230" t="str">
        <f>IFERROR(IF($E934="","",VLOOKUP($E934,'Data Mercado'!$A$7:$F$24,5,0)),"ND")</f>
      </c>
      <c r="Q934" s="226" t="str">
        <f t="shared" si="146"/>
        <v/>
      </c>
      <c r="R934" s="225" t="str">
        <f t="shared" si="147"/>
        <v/>
      </c>
      <c r="S934" s="230" t="str">
        <f>IFERROR(IF($E934="","",VLOOKUP($E934,'Data Mercado'!$A$7:$F$24,6,0)),"ND")</f>
      </c>
      <c r="T934" s="226" t="str">
        <f t="shared" si="148"/>
        <v/>
      </c>
      <c r="U934" s="225" t="str">
        <f t="shared" si="149"/>
        <v/>
      </c>
    </row>
    <row r="935" spans="1:21" s="227" customFormat="1" ht="19" customHeight="1">
      <c r="A935" s="231"/>
      <c r="B935" s="232"/>
      <c r="C935" s="183"/>
      <c r="D935" s="183"/>
      <c r="E935" s="183"/>
      <c r="F935" s="229"/>
      <c r="G935" s="230" t="str">
        <f>IFERROR(IF($E935="","",VLOOKUP($E935,'Data Mercado'!$A$7:$F$24,2,0)),"ND")</f>
      </c>
      <c r="H935" s="226" t="str">
        <f t="shared" si="140"/>
        <v/>
      </c>
      <c r="I935" s="225" t="str">
        <f t="shared" si="141"/>
        <v/>
      </c>
      <c r="J935" s="230" t="str">
        <f>IFERROR(IF($E935="","",VLOOKUP($E935,'Data Mercado'!$A$7:$F$24,3,0)),"ND")</f>
      </c>
      <c r="K935" s="226" t="str">
        <f t="shared" si="142"/>
        <v/>
      </c>
      <c r="L935" s="225" t="str">
        <f t="shared" si="143"/>
        <v/>
      </c>
      <c r="M935" s="230" t="str">
        <f>IFERROR(IF($E935="","",VLOOKUP($E935,'Data Mercado'!$A$7:$F$24,4,0)),"ND")</f>
      </c>
      <c r="N935" s="226" t="str">
        <f t="shared" si="144"/>
        <v/>
      </c>
      <c r="O935" s="225" t="str">
        <f t="shared" si="145"/>
        <v/>
      </c>
      <c r="P935" s="230" t="str">
        <f>IFERROR(IF($E935="","",VLOOKUP($E935,'Data Mercado'!$A$7:$F$24,5,0)),"ND")</f>
      </c>
      <c r="Q935" s="226" t="str">
        <f t="shared" si="146"/>
        <v/>
      </c>
      <c r="R935" s="225" t="str">
        <f t="shared" si="147"/>
        <v/>
      </c>
      <c r="S935" s="230" t="str">
        <f>IFERROR(IF($E935="","",VLOOKUP($E935,'Data Mercado'!$A$7:$F$24,6,0)),"ND")</f>
      </c>
      <c r="T935" s="226" t="str">
        <f t="shared" si="148"/>
        <v/>
      </c>
      <c r="U935" s="225" t="str">
        <f t="shared" si="149"/>
        <v/>
      </c>
    </row>
    <row r="936" spans="1:21" s="227" customFormat="1" ht="19" customHeight="1">
      <c r="A936" s="231"/>
      <c r="B936" s="232"/>
      <c r="C936" s="183"/>
      <c r="D936" s="183"/>
      <c r="E936" s="183"/>
      <c r="F936" s="229"/>
      <c r="G936" s="230" t="str">
        <f>IFERROR(IF($E936="","",VLOOKUP($E936,'Data Mercado'!$A$7:$F$24,2,0)),"ND")</f>
      </c>
      <c r="H936" s="226" t="str">
        <f t="shared" si="140"/>
        <v/>
      </c>
      <c r="I936" s="225" t="str">
        <f t="shared" si="141"/>
        <v/>
      </c>
      <c r="J936" s="230" t="str">
        <f>IFERROR(IF($E936="","",VLOOKUP($E936,'Data Mercado'!$A$7:$F$24,3,0)),"ND")</f>
      </c>
      <c r="K936" s="226" t="str">
        <f t="shared" si="142"/>
        <v/>
      </c>
      <c r="L936" s="225" t="str">
        <f t="shared" si="143"/>
        <v/>
      </c>
      <c r="M936" s="230" t="str">
        <f>IFERROR(IF($E936="","",VLOOKUP($E936,'Data Mercado'!$A$7:$F$24,4,0)),"ND")</f>
      </c>
      <c r="N936" s="226" t="str">
        <f t="shared" si="144"/>
        <v/>
      </c>
      <c r="O936" s="225" t="str">
        <f t="shared" si="145"/>
        <v/>
      </c>
      <c r="P936" s="230" t="str">
        <f>IFERROR(IF($E936="","",VLOOKUP($E936,'Data Mercado'!$A$7:$F$24,5,0)),"ND")</f>
      </c>
      <c r="Q936" s="226" t="str">
        <f t="shared" si="146"/>
        <v/>
      </c>
      <c r="R936" s="225" t="str">
        <f t="shared" si="147"/>
        <v/>
      </c>
      <c r="S936" s="230" t="str">
        <f>IFERROR(IF($E936="","",VLOOKUP($E936,'Data Mercado'!$A$7:$F$24,6,0)),"ND")</f>
      </c>
      <c r="T936" s="226" t="str">
        <f t="shared" si="148"/>
        <v/>
      </c>
      <c r="U936" s="225" t="str">
        <f t="shared" si="149"/>
        <v/>
      </c>
    </row>
    <row r="937" spans="1:21" s="227" customFormat="1" ht="19" customHeight="1">
      <c r="A937" s="231"/>
      <c r="B937" s="232"/>
      <c r="C937" s="183"/>
      <c r="D937" s="183"/>
      <c r="E937" s="183"/>
      <c r="F937" s="229"/>
      <c r="G937" s="230" t="str">
        <f>IFERROR(IF($E937="","",VLOOKUP($E937,'Data Mercado'!$A$7:$F$24,2,0)),"ND")</f>
      </c>
      <c r="H937" s="226" t="str">
        <f t="shared" si="140"/>
        <v/>
      </c>
      <c r="I937" s="225" t="str">
        <f t="shared" si="141"/>
        <v/>
      </c>
      <c r="J937" s="230" t="str">
        <f>IFERROR(IF($E937="","",VLOOKUP($E937,'Data Mercado'!$A$7:$F$24,3,0)),"ND")</f>
      </c>
      <c r="K937" s="226" t="str">
        <f t="shared" si="142"/>
        <v/>
      </c>
      <c r="L937" s="225" t="str">
        <f t="shared" si="143"/>
        <v/>
      </c>
      <c r="M937" s="230" t="str">
        <f>IFERROR(IF($E937="","",VLOOKUP($E937,'Data Mercado'!$A$7:$F$24,4,0)),"ND")</f>
      </c>
      <c r="N937" s="226" t="str">
        <f t="shared" si="144"/>
        <v/>
      </c>
      <c r="O937" s="225" t="str">
        <f t="shared" si="145"/>
        <v/>
      </c>
      <c r="P937" s="230" t="str">
        <f>IFERROR(IF($E937="","",VLOOKUP($E937,'Data Mercado'!$A$7:$F$24,5,0)),"ND")</f>
      </c>
      <c r="Q937" s="226" t="str">
        <f t="shared" si="146"/>
        <v/>
      </c>
      <c r="R937" s="225" t="str">
        <f t="shared" si="147"/>
        <v/>
      </c>
      <c r="S937" s="230" t="str">
        <f>IFERROR(IF($E937="","",VLOOKUP($E937,'Data Mercado'!$A$7:$F$24,6,0)),"ND")</f>
      </c>
      <c r="T937" s="226" t="str">
        <f t="shared" si="148"/>
        <v/>
      </c>
      <c r="U937" s="225" t="str">
        <f t="shared" si="149"/>
        <v/>
      </c>
    </row>
    <row r="938" spans="1:21" s="227" customFormat="1" ht="19" customHeight="1">
      <c r="A938" s="231"/>
      <c r="B938" s="232"/>
      <c r="C938" s="183"/>
      <c r="D938" s="183"/>
      <c r="E938" s="183"/>
      <c r="F938" s="229"/>
      <c r="G938" s="230" t="str">
        <f>IFERROR(IF($E938="","",VLOOKUP($E938,'Data Mercado'!$A$7:$F$24,2,0)),"ND")</f>
      </c>
      <c r="H938" s="226" t="str">
        <f t="shared" si="140"/>
        <v/>
      </c>
      <c r="I938" s="225" t="str">
        <f t="shared" si="141"/>
        <v/>
      </c>
      <c r="J938" s="230" t="str">
        <f>IFERROR(IF($E938="","",VLOOKUP($E938,'Data Mercado'!$A$7:$F$24,3,0)),"ND")</f>
      </c>
      <c r="K938" s="226" t="str">
        <f t="shared" si="142"/>
        <v/>
      </c>
      <c r="L938" s="225" t="str">
        <f t="shared" si="143"/>
        <v/>
      </c>
      <c r="M938" s="230" t="str">
        <f>IFERROR(IF($E938="","",VLOOKUP($E938,'Data Mercado'!$A$7:$F$24,4,0)),"ND")</f>
      </c>
      <c r="N938" s="226" t="str">
        <f t="shared" si="144"/>
        <v/>
      </c>
      <c r="O938" s="225" t="str">
        <f t="shared" si="145"/>
        <v/>
      </c>
      <c r="P938" s="230" t="str">
        <f>IFERROR(IF($E938="","",VLOOKUP($E938,'Data Mercado'!$A$7:$F$24,5,0)),"ND")</f>
      </c>
      <c r="Q938" s="226" t="str">
        <f t="shared" si="146"/>
        <v/>
      </c>
      <c r="R938" s="225" t="str">
        <f t="shared" si="147"/>
        <v/>
      </c>
      <c r="S938" s="230" t="str">
        <f>IFERROR(IF($E938="","",VLOOKUP($E938,'Data Mercado'!$A$7:$F$24,6,0)),"ND")</f>
      </c>
      <c r="T938" s="226" t="str">
        <f t="shared" si="148"/>
        <v/>
      </c>
      <c r="U938" s="225" t="str">
        <f t="shared" si="149"/>
        <v/>
      </c>
    </row>
    <row r="939" spans="1:21" s="227" customFormat="1" ht="19" customHeight="1">
      <c r="A939" s="231"/>
      <c r="B939" s="232"/>
      <c r="C939" s="183"/>
      <c r="D939" s="183"/>
      <c r="E939" s="183"/>
      <c r="F939" s="229"/>
      <c r="G939" s="230" t="str">
        <f>IFERROR(IF($E939="","",VLOOKUP($E939,'Data Mercado'!$A$7:$F$24,2,0)),"ND")</f>
      </c>
      <c r="H939" s="226" t="str">
        <f t="shared" si="140"/>
        <v/>
      </c>
      <c r="I939" s="225" t="str">
        <f t="shared" si="141"/>
        <v/>
      </c>
      <c r="J939" s="230" t="str">
        <f>IFERROR(IF($E939="","",VLOOKUP($E939,'Data Mercado'!$A$7:$F$24,3,0)),"ND")</f>
      </c>
      <c r="K939" s="226" t="str">
        <f t="shared" si="142"/>
        <v/>
      </c>
      <c r="L939" s="225" t="str">
        <f t="shared" si="143"/>
        <v/>
      </c>
      <c r="M939" s="230" t="str">
        <f>IFERROR(IF($E939="","",VLOOKUP($E939,'Data Mercado'!$A$7:$F$24,4,0)),"ND")</f>
      </c>
      <c r="N939" s="226" t="str">
        <f t="shared" si="144"/>
        <v/>
      </c>
      <c r="O939" s="225" t="str">
        <f t="shared" si="145"/>
        <v/>
      </c>
      <c r="P939" s="230" t="str">
        <f>IFERROR(IF($E939="","",VLOOKUP($E939,'Data Mercado'!$A$7:$F$24,5,0)),"ND")</f>
      </c>
      <c r="Q939" s="226" t="str">
        <f t="shared" si="146"/>
        <v/>
      </c>
      <c r="R939" s="225" t="str">
        <f t="shared" si="147"/>
        <v/>
      </c>
      <c r="S939" s="230" t="str">
        <f>IFERROR(IF($E939="","",VLOOKUP($E939,'Data Mercado'!$A$7:$F$24,6,0)),"ND")</f>
      </c>
      <c r="T939" s="226" t="str">
        <f t="shared" si="148"/>
        <v/>
      </c>
      <c r="U939" s="225" t="str">
        <f t="shared" si="149"/>
        <v/>
      </c>
    </row>
    <row r="940" spans="1:21" s="227" customFormat="1" ht="19" customHeight="1">
      <c r="A940" s="231"/>
      <c r="B940" s="232"/>
      <c r="C940" s="183"/>
      <c r="D940" s="183"/>
      <c r="E940" s="183"/>
      <c r="F940" s="229"/>
      <c r="G940" s="230" t="str">
        <f>IFERROR(IF($E940="","",VLOOKUP($E940,'Data Mercado'!$A$7:$F$24,2,0)),"ND")</f>
      </c>
      <c r="H940" s="226" t="str">
        <f t="shared" si="140"/>
        <v/>
      </c>
      <c r="I940" s="225" t="str">
        <f t="shared" si="141"/>
        <v/>
      </c>
      <c r="J940" s="230" t="str">
        <f>IFERROR(IF($E940="","",VLOOKUP($E940,'Data Mercado'!$A$7:$F$24,3,0)),"ND")</f>
      </c>
      <c r="K940" s="226" t="str">
        <f t="shared" si="142"/>
        <v/>
      </c>
      <c r="L940" s="225" t="str">
        <f t="shared" si="143"/>
        <v/>
      </c>
      <c r="M940" s="230" t="str">
        <f>IFERROR(IF($E940="","",VLOOKUP($E940,'Data Mercado'!$A$7:$F$24,4,0)),"ND")</f>
      </c>
      <c r="N940" s="226" t="str">
        <f t="shared" si="144"/>
        <v/>
      </c>
      <c r="O940" s="225" t="str">
        <f t="shared" si="145"/>
        <v/>
      </c>
      <c r="P940" s="230" t="str">
        <f>IFERROR(IF($E940="","",VLOOKUP($E940,'Data Mercado'!$A$7:$F$24,5,0)),"ND")</f>
      </c>
      <c r="Q940" s="226" t="str">
        <f t="shared" si="146"/>
        <v/>
      </c>
      <c r="R940" s="225" t="str">
        <f t="shared" si="147"/>
        <v/>
      </c>
      <c r="S940" s="230" t="str">
        <f>IFERROR(IF($E940="","",VLOOKUP($E940,'Data Mercado'!$A$7:$F$24,6,0)),"ND")</f>
      </c>
      <c r="T940" s="226" t="str">
        <f t="shared" si="148"/>
        <v/>
      </c>
      <c r="U940" s="225" t="str">
        <f t="shared" si="149"/>
        <v/>
      </c>
    </row>
    <row r="941" spans="1:21" s="227" customFormat="1" ht="19" customHeight="1">
      <c r="A941" s="231"/>
      <c r="B941" s="232"/>
      <c r="C941" s="183"/>
      <c r="D941" s="183"/>
      <c r="E941" s="183"/>
      <c r="F941" s="229"/>
      <c r="G941" s="230" t="str">
        <f>IFERROR(IF($E941="","",VLOOKUP($E941,'Data Mercado'!$A$7:$F$24,2,0)),"ND")</f>
      </c>
      <c r="H941" s="226" t="str">
        <f t="shared" si="140"/>
        <v/>
      </c>
      <c r="I941" s="225" t="str">
        <f t="shared" si="141"/>
        <v/>
      </c>
      <c r="J941" s="230" t="str">
        <f>IFERROR(IF($E941="","",VLOOKUP($E941,'Data Mercado'!$A$7:$F$24,3,0)),"ND")</f>
      </c>
      <c r="K941" s="226" t="str">
        <f t="shared" si="142"/>
        <v/>
      </c>
      <c r="L941" s="225" t="str">
        <f t="shared" si="143"/>
        <v/>
      </c>
      <c r="M941" s="230" t="str">
        <f>IFERROR(IF($E941="","",VLOOKUP($E941,'Data Mercado'!$A$7:$F$24,4,0)),"ND")</f>
      </c>
      <c r="N941" s="226" t="str">
        <f t="shared" si="144"/>
        <v/>
      </c>
      <c r="O941" s="225" t="str">
        <f t="shared" si="145"/>
        <v/>
      </c>
      <c r="P941" s="230" t="str">
        <f>IFERROR(IF($E941="","",VLOOKUP($E941,'Data Mercado'!$A$7:$F$24,5,0)),"ND")</f>
      </c>
      <c r="Q941" s="226" t="str">
        <f t="shared" si="146"/>
        <v/>
      </c>
      <c r="R941" s="225" t="str">
        <f t="shared" si="147"/>
        <v/>
      </c>
      <c r="S941" s="230" t="str">
        <f>IFERROR(IF($E941="","",VLOOKUP($E941,'Data Mercado'!$A$7:$F$24,6,0)),"ND")</f>
      </c>
      <c r="T941" s="226" t="str">
        <f t="shared" si="148"/>
        <v/>
      </c>
      <c r="U941" s="225" t="str">
        <f t="shared" si="149"/>
        <v/>
      </c>
    </row>
    <row r="942" spans="1:21" s="227" customFormat="1" ht="19" customHeight="1">
      <c r="A942" s="231"/>
      <c r="B942" s="232"/>
      <c r="C942" s="183"/>
      <c r="D942" s="183"/>
      <c r="E942" s="183"/>
      <c r="F942" s="229"/>
      <c r="G942" s="230" t="str">
        <f>IFERROR(IF($E942="","",VLOOKUP($E942,'Data Mercado'!$A$7:$F$24,2,0)),"ND")</f>
      </c>
      <c r="H942" s="226" t="str">
        <f t="shared" si="140"/>
        <v/>
      </c>
      <c r="I942" s="225" t="str">
        <f t="shared" si="141"/>
        <v/>
      </c>
      <c r="J942" s="230" t="str">
        <f>IFERROR(IF($E942="","",VLOOKUP($E942,'Data Mercado'!$A$7:$F$24,3,0)),"ND")</f>
      </c>
      <c r="K942" s="226" t="str">
        <f t="shared" si="142"/>
        <v/>
      </c>
      <c r="L942" s="225" t="str">
        <f t="shared" si="143"/>
        <v/>
      </c>
      <c r="M942" s="230" t="str">
        <f>IFERROR(IF($E942="","",VLOOKUP($E942,'Data Mercado'!$A$7:$F$24,4,0)),"ND")</f>
      </c>
      <c r="N942" s="226" t="str">
        <f t="shared" si="144"/>
        <v/>
      </c>
      <c r="O942" s="225" t="str">
        <f t="shared" si="145"/>
        <v/>
      </c>
      <c r="P942" s="230" t="str">
        <f>IFERROR(IF($E942="","",VLOOKUP($E942,'Data Mercado'!$A$7:$F$24,5,0)),"ND")</f>
      </c>
      <c r="Q942" s="226" t="str">
        <f t="shared" si="146"/>
        <v/>
      </c>
      <c r="R942" s="225" t="str">
        <f t="shared" si="147"/>
        <v/>
      </c>
      <c r="S942" s="230" t="str">
        <f>IFERROR(IF($E942="","",VLOOKUP($E942,'Data Mercado'!$A$7:$F$24,6,0)),"ND")</f>
      </c>
      <c r="T942" s="226" t="str">
        <f t="shared" si="148"/>
        <v/>
      </c>
      <c r="U942" s="225" t="str">
        <f t="shared" si="149"/>
        <v/>
      </c>
    </row>
    <row r="943" spans="1:21" s="227" customFormat="1" ht="19" customHeight="1">
      <c r="A943" s="231"/>
      <c r="B943" s="232"/>
      <c r="C943" s="183"/>
      <c r="D943" s="183"/>
      <c r="E943" s="183"/>
      <c r="F943" s="229"/>
      <c r="G943" s="230" t="str">
        <f>IFERROR(IF($E943="","",VLOOKUP($E943,'Data Mercado'!$A$7:$F$24,2,0)),"ND")</f>
      </c>
      <c r="H943" s="226" t="str">
        <f t="shared" si="140"/>
        <v/>
      </c>
      <c r="I943" s="225" t="str">
        <f t="shared" si="141"/>
        <v/>
      </c>
      <c r="J943" s="230" t="str">
        <f>IFERROR(IF($E943="","",VLOOKUP($E943,'Data Mercado'!$A$7:$F$24,3,0)),"ND")</f>
      </c>
      <c r="K943" s="226" t="str">
        <f t="shared" si="142"/>
        <v/>
      </c>
      <c r="L943" s="225" t="str">
        <f t="shared" si="143"/>
        <v/>
      </c>
      <c r="M943" s="230" t="str">
        <f>IFERROR(IF($E943="","",VLOOKUP($E943,'Data Mercado'!$A$7:$F$24,4,0)),"ND")</f>
      </c>
      <c r="N943" s="226" t="str">
        <f t="shared" si="144"/>
        <v/>
      </c>
      <c r="O943" s="225" t="str">
        <f t="shared" si="145"/>
        <v/>
      </c>
      <c r="P943" s="230" t="str">
        <f>IFERROR(IF($E943="","",VLOOKUP($E943,'Data Mercado'!$A$7:$F$24,5,0)),"ND")</f>
      </c>
      <c r="Q943" s="226" t="str">
        <f t="shared" si="146"/>
        <v/>
      </c>
      <c r="R943" s="225" t="str">
        <f t="shared" si="147"/>
        <v/>
      </c>
      <c r="S943" s="230" t="str">
        <f>IFERROR(IF($E943="","",VLOOKUP($E943,'Data Mercado'!$A$7:$F$24,6,0)),"ND")</f>
      </c>
      <c r="T943" s="226" t="str">
        <f t="shared" si="148"/>
        <v/>
      </c>
      <c r="U943" s="225" t="str">
        <f t="shared" si="149"/>
        <v/>
      </c>
    </row>
    <row r="944" spans="1:21" s="227" customFormat="1" ht="19" customHeight="1">
      <c r="A944" s="231"/>
      <c r="B944" s="232"/>
      <c r="C944" s="183"/>
      <c r="D944" s="183"/>
      <c r="E944" s="183"/>
      <c r="F944" s="229"/>
      <c r="G944" s="230" t="str">
        <f>IFERROR(IF($E944="","",VLOOKUP($E944,'Data Mercado'!$A$7:$F$24,2,0)),"ND")</f>
      </c>
      <c r="H944" s="226" t="str">
        <f t="shared" si="140"/>
        <v/>
      </c>
      <c r="I944" s="225" t="str">
        <f t="shared" si="141"/>
        <v/>
      </c>
      <c r="J944" s="230" t="str">
        <f>IFERROR(IF($E944="","",VLOOKUP($E944,'Data Mercado'!$A$7:$F$24,3,0)),"ND")</f>
      </c>
      <c r="K944" s="226" t="str">
        <f t="shared" si="142"/>
        <v/>
      </c>
      <c r="L944" s="225" t="str">
        <f t="shared" si="143"/>
        <v/>
      </c>
      <c r="M944" s="230" t="str">
        <f>IFERROR(IF($E944="","",VLOOKUP($E944,'Data Mercado'!$A$7:$F$24,4,0)),"ND")</f>
      </c>
      <c r="N944" s="226" t="str">
        <f t="shared" si="144"/>
        <v/>
      </c>
      <c r="O944" s="225" t="str">
        <f t="shared" si="145"/>
        <v/>
      </c>
      <c r="P944" s="230" t="str">
        <f>IFERROR(IF($E944="","",VLOOKUP($E944,'Data Mercado'!$A$7:$F$24,5,0)),"ND")</f>
      </c>
      <c r="Q944" s="226" t="str">
        <f t="shared" si="146"/>
        <v/>
      </c>
      <c r="R944" s="225" t="str">
        <f t="shared" si="147"/>
        <v/>
      </c>
      <c r="S944" s="230" t="str">
        <f>IFERROR(IF($E944="","",VLOOKUP($E944,'Data Mercado'!$A$7:$F$24,6,0)),"ND")</f>
      </c>
      <c r="T944" s="226" t="str">
        <f t="shared" si="148"/>
        <v/>
      </c>
      <c r="U944" s="225" t="str">
        <f t="shared" si="149"/>
        <v/>
      </c>
    </row>
    <row r="945" spans="1:21" s="227" customFormat="1" ht="19" customHeight="1">
      <c r="A945" s="231"/>
      <c r="B945" s="232"/>
      <c r="C945" s="183"/>
      <c r="D945" s="183"/>
      <c r="E945" s="183"/>
      <c r="F945" s="229"/>
      <c r="G945" s="230" t="str">
        <f>IFERROR(IF($E945="","",VLOOKUP($E945,'Data Mercado'!$A$7:$F$24,2,0)),"ND")</f>
      </c>
      <c r="H945" s="226" t="str">
        <f t="shared" si="140"/>
        <v/>
      </c>
      <c r="I945" s="225" t="str">
        <f t="shared" si="141"/>
        <v/>
      </c>
      <c r="J945" s="230" t="str">
        <f>IFERROR(IF($E945="","",VLOOKUP($E945,'Data Mercado'!$A$7:$F$24,3,0)),"ND")</f>
      </c>
      <c r="K945" s="226" t="str">
        <f t="shared" si="142"/>
        <v/>
      </c>
      <c r="L945" s="225" t="str">
        <f t="shared" si="143"/>
        <v/>
      </c>
      <c r="M945" s="230" t="str">
        <f>IFERROR(IF($E945="","",VLOOKUP($E945,'Data Mercado'!$A$7:$F$24,4,0)),"ND")</f>
      </c>
      <c r="N945" s="226" t="str">
        <f t="shared" si="144"/>
        <v/>
      </c>
      <c r="O945" s="225" t="str">
        <f t="shared" si="145"/>
        <v/>
      </c>
      <c r="P945" s="230" t="str">
        <f>IFERROR(IF($E945="","",VLOOKUP($E945,'Data Mercado'!$A$7:$F$24,5,0)),"ND")</f>
      </c>
      <c r="Q945" s="226" t="str">
        <f t="shared" si="146"/>
        <v/>
      </c>
      <c r="R945" s="225" t="str">
        <f t="shared" si="147"/>
        <v/>
      </c>
      <c r="S945" s="230" t="str">
        <f>IFERROR(IF($E945="","",VLOOKUP($E945,'Data Mercado'!$A$7:$F$24,6,0)),"ND")</f>
      </c>
      <c r="T945" s="226" t="str">
        <f t="shared" si="148"/>
        <v/>
      </c>
      <c r="U945" s="225" t="str">
        <f t="shared" si="149"/>
        <v/>
      </c>
    </row>
    <row r="946" spans="1:21" s="227" customFormat="1" ht="19" customHeight="1">
      <c r="A946" s="231"/>
      <c r="B946" s="232"/>
      <c r="C946" s="183"/>
      <c r="D946" s="183"/>
      <c r="E946" s="183"/>
      <c r="F946" s="229"/>
      <c r="G946" s="230" t="str">
        <f>IFERROR(IF($E946="","",VLOOKUP($E946,'Data Mercado'!$A$7:$F$24,2,0)),"ND")</f>
      </c>
      <c r="H946" s="226" t="str">
        <f t="shared" si="140"/>
        <v/>
      </c>
      <c r="I946" s="225" t="str">
        <f t="shared" si="141"/>
        <v/>
      </c>
      <c r="J946" s="230" t="str">
        <f>IFERROR(IF($E946="","",VLOOKUP($E946,'Data Mercado'!$A$7:$F$24,3,0)),"ND")</f>
      </c>
      <c r="K946" s="226" t="str">
        <f t="shared" si="142"/>
        <v/>
      </c>
      <c r="L946" s="225" t="str">
        <f t="shared" si="143"/>
        <v/>
      </c>
      <c r="M946" s="230" t="str">
        <f>IFERROR(IF($E946="","",VLOOKUP($E946,'Data Mercado'!$A$7:$F$24,4,0)),"ND")</f>
      </c>
      <c r="N946" s="226" t="str">
        <f t="shared" si="144"/>
        <v/>
      </c>
      <c r="O946" s="225" t="str">
        <f t="shared" si="145"/>
        <v/>
      </c>
      <c r="P946" s="230" t="str">
        <f>IFERROR(IF($E946="","",VLOOKUP($E946,'Data Mercado'!$A$7:$F$24,5,0)),"ND")</f>
      </c>
      <c r="Q946" s="226" t="str">
        <f t="shared" si="146"/>
        <v/>
      </c>
      <c r="R946" s="225" t="str">
        <f t="shared" si="147"/>
        <v/>
      </c>
      <c r="S946" s="230" t="str">
        <f>IFERROR(IF($E946="","",VLOOKUP($E946,'Data Mercado'!$A$7:$F$24,6,0)),"ND")</f>
      </c>
      <c r="T946" s="226" t="str">
        <f t="shared" si="148"/>
        <v/>
      </c>
      <c r="U946" s="225" t="str">
        <f t="shared" si="149"/>
        <v/>
      </c>
    </row>
    <row r="947" spans="1:21" s="227" customFormat="1" ht="19" customHeight="1">
      <c r="A947" s="231"/>
      <c r="B947" s="232"/>
      <c r="C947" s="183"/>
      <c r="D947" s="183"/>
      <c r="E947" s="183"/>
      <c r="F947" s="229"/>
      <c r="G947" s="230" t="str">
        <f>IFERROR(IF($E947="","",VLOOKUP($E947,'Data Mercado'!$A$7:$F$24,2,0)),"ND")</f>
      </c>
      <c r="H947" s="226" t="str">
        <f t="shared" si="140"/>
        <v/>
      </c>
      <c r="I947" s="225" t="str">
        <f t="shared" si="141"/>
        <v/>
      </c>
      <c r="J947" s="230" t="str">
        <f>IFERROR(IF($E947="","",VLOOKUP($E947,'Data Mercado'!$A$7:$F$24,3,0)),"ND")</f>
      </c>
      <c r="K947" s="226" t="str">
        <f t="shared" si="142"/>
        <v/>
      </c>
      <c r="L947" s="225" t="str">
        <f t="shared" si="143"/>
        <v/>
      </c>
      <c r="M947" s="230" t="str">
        <f>IFERROR(IF($E947="","",VLOOKUP($E947,'Data Mercado'!$A$7:$F$24,4,0)),"ND")</f>
      </c>
      <c r="N947" s="226" t="str">
        <f t="shared" si="144"/>
        <v/>
      </c>
      <c r="O947" s="225" t="str">
        <f t="shared" si="145"/>
        <v/>
      </c>
      <c r="P947" s="230" t="str">
        <f>IFERROR(IF($E947="","",VLOOKUP($E947,'Data Mercado'!$A$7:$F$24,5,0)),"ND")</f>
      </c>
      <c r="Q947" s="226" t="str">
        <f t="shared" si="146"/>
        <v/>
      </c>
      <c r="R947" s="225" t="str">
        <f t="shared" si="147"/>
        <v/>
      </c>
      <c r="S947" s="230" t="str">
        <f>IFERROR(IF($E947="","",VLOOKUP($E947,'Data Mercado'!$A$7:$F$24,6,0)),"ND")</f>
      </c>
      <c r="T947" s="226" t="str">
        <f t="shared" si="148"/>
        <v/>
      </c>
      <c r="U947" s="225" t="str">
        <f t="shared" si="149"/>
        <v/>
      </c>
    </row>
    <row r="948" spans="1:21" s="227" customFormat="1" ht="19" customHeight="1">
      <c r="A948" s="231"/>
      <c r="B948" s="232"/>
      <c r="C948" s="183"/>
      <c r="D948" s="183"/>
      <c r="E948" s="183"/>
      <c r="F948" s="229"/>
      <c r="G948" s="230" t="str">
        <f>IFERROR(IF($E948="","",VLOOKUP($E948,'Data Mercado'!$A$7:$F$24,2,0)),"ND")</f>
      </c>
      <c r="H948" s="226" t="str">
        <f t="shared" si="140"/>
        <v/>
      </c>
      <c r="I948" s="225" t="str">
        <f t="shared" si="141"/>
        <v/>
      </c>
      <c r="J948" s="230" t="str">
        <f>IFERROR(IF($E948="","",VLOOKUP($E948,'Data Mercado'!$A$7:$F$24,3,0)),"ND")</f>
      </c>
      <c r="K948" s="226" t="str">
        <f t="shared" si="142"/>
        <v/>
      </c>
      <c r="L948" s="225" t="str">
        <f t="shared" si="143"/>
        <v/>
      </c>
      <c r="M948" s="230" t="str">
        <f>IFERROR(IF($E948="","",VLOOKUP($E948,'Data Mercado'!$A$7:$F$24,4,0)),"ND")</f>
      </c>
      <c r="N948" s="226" t="str">
        <f t="shared" si="144"/>
        <v/>
      </c>
      <c r="O948" s="225" t="str">
        <f t="shared" si="145"/>
        <v/>
      </c>
      <c r="P948" s="230" t="str">
        <f>IFERROR(IF($E948="","",VLOOKUP($E948,'Data Mercado'!$A$7:$F$24,5,0)),"ND")</f>
      </c>
      <c r="Q948" s="226" t="str">
        <f t="shared" si="146"/>
        <v/>
      </c>
      <c r="R948" s="225" t="str">
        <f t="shared" si="147"/>
        <v/>
      </c>
      <c r="S948" s="230" t="str">
        <f>IFERROR(IF($E948="","",VLOOKUP($E948,'Data Mercado'!$A$7:$F$24,6,0)),"ND")</f>
      </c>
      <c r="T948" s="226" t="str">
        <f t="shared" si="148"/>
        <v/>
      </c>
      <c r="U948" s="225" t="str">
        <f t="shared" si="149"/>
        <v/>
      </c>
    </row>
    <row r="949" spans="1:21" s="227" customFormat="1" ht="19" customHeight="1">
      <c r="A949" s="231"/>
      <c r="B949" s="232"/>
      <c r="C949" s="183"/>
      <c r="D949" s="183"/>
      <c r="E949" s="183"/>
      <c r="F949" s="229"/>
      <c r="G949" s="230" t="str">
        <f>IFERROR(IF($E949="","",VLOOKUP($E949,'Data Mercado'!$A$7:$F$24,2,0)),"ND")</f>
      </c>
      <c r="H949" s="226" t="str">
        <f t="shared" si="140"/>
        <v/>
      </c>
      <c r="I949" s="225" t="str">
        <f t="shared" si="141"/>
        <v/>
      </c>
      <c r="J949" s="230" t="str">
        <f>IFERROR(IF($E949="","",VLOOKUP($E949,'Data Mercado'!$A$7:$F$24,3,0)),"ND")</f>
      </c>
      <c r="K949" s="226" t="str">
        <f t="shared" si="142"/>
        <v/>
      </c>
      <c r="L949" s="225" t="str">
        <f t="shared" si="143"/>
        <v/>
      </c>
      <c r="M949" s="230" t="str">
        <f>IFERROR(IF($E949="","",VLOOKUP($E949,'Data Mercado'!$A$7:$F$24,4,0)),"ND")</f>
      </c>
      <c r="N949" s="226" t="str">
        <f t="shared" si="144"/>
        <v/>
      </c>
      <c r="O949" s="225" t="str">
        <f t="shared" si="145"/>
        <v/>
      </c>
      <c r="P949" s="230" t="str">
        <f>IFERROR(IF($E949="","",VLOOKUP($E949,'Data Mercado'!$A$7:$F$24,5,0)),"ND")</f>
      </c>
      <c r="Q949" s="226" t="str">
        <f t="shared" si="146"/>
        <v/>
      </c>
      <c r="R949" s="225" t="str">
        <f t="shared" si="147"/>
        <v/>
      </c>
      <c r="S949" s="230" t="str">
        <f>IFERROR(IF($E949="","",VLOOKUP($E949,'Data Mercado'!$A$7:$F$24,6,0)),"ND")</f>
      </c>
      <c r="T949" s="226" t="str">
        <f t="shared" si="148"/>
        <v/>
      </c>
      <c r="U949" s="225" t="str">
        <f t="shared" si="149"/>
        <v/>
      </c>
    </row>
    <row r="950" spans="1:21" s="227" customFormat="1" ht="19" customHeight="1">
      <c r="A950" s="231"/>
      <c r="B950" s="232"/>
      <c r="C950" s="183"/>
      <c r="D950" s="183"/>
      <c r="E950" s="183"/>
      <c r="F950" s="229"/>
      <c r="G950" s="230" t="str">
        <f>IFERROR(IF($E950="","",VLOOKUP($E950,'Data Mercado'!$A$7:$F$24,2,0)),"ND")</f>
      </c>
      <c r="H950" s="226" t="str">
        <f t="shared" si="140"/>
        <v/>
      </c>
      <c r="I950" s="225" t="str">
        <f t="shared" si="141"/>
        <v/>
      </c>
      <c r="J950" s="230" t="str">
        <f>IFERROR(IF($E950="","",VLOOKUP($E950,'Data Mercado'!$A$7:$F$24,3,0)),"ND")</f>
      </c>
      <c r="K950" s="226" t="str">
        <f t="shared" si="142"/>
        <v/>
      </c>
      <c r="L950" s="225" t="str">
        <f t="shared" si="143"/>
        <v/>
      </c>
      <c r="M950" s="230" t="str">
        <f>IFERROR(IF($E950="","",VLOOKUP($E950,'Data Mercado'!$A$7:$F$24,4,0)),"ND")</f>
      </c>
      <c r="N950" s="226" t="str">
        <f t="shared" si="144"/>
        <v/>
      </c>
      <c r="O950" s="225" t="str">
        <f t="shared" si="145"/>
        <v/>
      </c>
      <c r="P950" s="230" t="str">
        <f>IFERROR(IF($E950="","",VLOOKUP($E950,'Data Mercado'!$A$7:$F$24,5,0)),"ND")</f>
      </c>
      <c r="Q950" s="226" t="str">
        <f t="shared" si="146"/>
        <v/>
      </c>
      <c r="R950" s="225" t="str">
        <f t="shared" si="147"/>
        <v/>
      </c>
      <c r="S950" s="230" t="str">
        <f>IFERROR(IF($E950="","",VLOOKUP($E950,'Data Mercado'!$A$7:$F$24,6,0)),"ND")</f>
      </c>
      <c r="T950" s="226" t="str">
        <f t="shared" si="148"/>
        <v/>
      </c>
      <c r="U950" s="225" t="str">
        <f t="shared" si="149"/>
        <v/>
      </c>
    </row>
    <row r="951" spans="1:21" s="227" customFormat="1" ht="19" customHeight="1">
      <c r="A951" s="231"/>
      <c r="B951" s="232"/>
      <c r="C951" s="183"/>
      <c r="D951" s="183"/>
      <c r="E951" s="183"/>
      <c r="F951" s="229"/>
      <c r="G951" s="230" t="str">
        <f>IFERROR(IF($E951="","",VLOOKUP($E951,'Data Mercado'!$A$7:$F$24,2,0)),"ND")</f>
      </c>
      <c r="H951" s="226" t="str">
        <f t="shared" si="140"/>
        <v/>
      </c>
      <c r="I951" s="225" t="str">
        <f t="shared" si="141"/>
        <v/>
      </c>
      <c r="J951" s="230" t="str">
        <f>IFERROR(IF($E951="","",VLOOKUP($E951,'Data Mercado'!$A$7:$F$24,3,0)),"ND")</f>
      </c>
      <c r="K951" s="226" t="str">
        <f t="shared" si="142"/>
        <v/>
      </c>
      <c r="L951" s="225" t="str">
        <f t="shared" si="143"/>
        <v/>
      </c>
      <c r="M951" s="230" t="str">
        <f>IFERROR(IF($E951="","",VLOOKUP($E951,'Data Mercado'!$A$7:$F$24,4,0)),"ND")</f>
      </c>
      <c r="N951" s="226" t="str">
        <f t="shared" si="144"/>
        <v/>
      </c>
      <c r="O951" s="225" t="str">
        <f t="shared" si="145"/>
        <v/>
      </c>
      <c r="P951" s="230" t="str">
        <f>IFERROR(IF($E951="","",VLOOKUP($E951,'Data Mercado'!$A$7:$F$24,5,0)),"ND")</f>
      </c>
      <c r="Q951" s="226" t="str">
        <f t="shared" si="146"/>
        <v/>
      </c>
      <c r="R951" s="225" t="str">
        <f t="shared" si="147"/>
        <v/>
      </c>
      <c r="S951" s="230" t="str">
        <f>IFERROR(IF($E951="","",VLOOKUP($E951,'Data Mercado'!$A$7:$F$24,6,0)),"ND")</f>
      </c>
      <c r="T951" s="226" t="str">
        <f t="shared" si="148"/>
        <v/>
      </c>
      <c r="U951" s="225" t="str">
        <f t="shared" si="149"/>
        <v/>
      </c>
    </row>
    <row r="952" spans="1:21" s="227" customFormat="1" ht="19" customHeight="1">
      <c r="A952" s="231"/>
      <c r="B952" s="232"/>
      <c r="C952" s="183"/>
      <c r="D952" s="183"/>
      <c r="E952" s="183"/>
      <c r="F952" s="229"/>
      <c r="G952" s="230" t="str">
        <f>IFERROR(IF($E952="","",VLOOKUP($E952,'Data Mercado'!$A$7:$F$24,2,0)),"ND")</f>
      </c>
      <c r="H952" s="226" t="str">
        <f t="shared" si="140"/>
        <v/>
      </c>
      <c r="I952" s="225" t="str">
        <f t="shared" si="141"/>
        <v/>
      </c>
      <c r="J952" s="230" t="str">
        <f>IFERROR(IF($E952="","",VLOOKUP($E952,'Data Mercado'!$A$7:$F$24,3,0)),"ND")</f>
      </c>
      <c r="K952" s="226" t="str">
        <f t="shared" si="142"/>
        <v/>
      </c>
      <c r="L952" s="225" t="str">
        <f t="shared" si="143"/>
        <v/>
      </c>
      <c r="M952" s="230" t="str">
        <f>IFERROR(IF($E952="","",VLOOKUP($E952,'Data Mercado'!$A$7:$F$24,4,0)),"ND")</f>
      </c>
      <c r="N952" s="226" t="str">
        <f t="shared" si="144"/>
        <v/>
      </c>
      <c r="O952" s="225" t="str">
        <f t="shared" si="145"/>
        <v/>
      </c>
      <c r="P952" s="230" t="str">
        <f>IFERROR(IF($E952="","",VLOOKUP($E952,'Data Mercado'!$A$7:$F$24,5,0)),"ND")</f>
      </c>
      <c r="Q952" s="226" t="str">
        <f t="shared" si="146"/>
        <v/>
      </c>
      <c r="R952" s="225" t="str">
        <f t="shared" si="147"/>
        <v/>
      </c>
      <c r="S952" s="230" t="str">
        <f>IFERROR(IF($E952="","",VLOOKUP($E952,'Data Mercado'!$A$7:$F$24,6,0)),"ND")</f>
      </c>
      <c r="T952" s="226" t="str">
        <f t="shared" si="148"/>
        <v/>
      </c>
      <c r="U952" s="225" t="str">
        <f t="shared" si="149"/>
        <v/>
      </c>
    </row>
    <row r="953" spans="1:21" s="227" customFormat="1" ht="19" customHeight="1">
      <c r="A953" s="231"/>
      <c r="B953" s="232"/>
      <c r="C953" s="183"/>
      <c r="D953" s="183"/>
      <c r="E953" s="183"/>
      <c r="F953" s="229"/>
      <c r="G953" s="230" t="str">
        <f>IFERROR(IF($E953="","",VLOOKUP($E953,'Data Mercado'!$A$7:$F$24,2,0)),"ND")</f>
      </c>
      <c r="H953" s="226" t="str">
        <f t="shared" si="140"/>
        <v/>
      </c>
      <c r="I953" s="225" t="str">
        <f t="shared" si="141"/>
        <v/>
      </c>
      <c r="J953" s="230" t="str">
        <f>IFERROR(IF($E953="","",VLOOKUP($E953,'Data Mercado'!$A$7:$F$24,3,0)),"ND")</f>
      </c>
      <c r="K953" s="226" t="str">
        <f t="shared" si="142"/>
        <v/>
      </c>
      <c r="L953" s="225" t="str">
        <f t="shared" si="143"/>
        <v/>
      </c>
      <c r="M953" s="230" t="str">
        <f>IFERROR(IF($E953="","",VLOOKUP($E953,'Data Mercado'!$A$7:$F$24,4,0)),"ND")</f>
      </c>
      <c r="N953" s="226" t="str">
        <f t="shared" si="144"/>
        <v/>
      </c>
      <c r="O953" s="225" t="str">
        <f t="shared" si="145"/>
        <v/>
      </c>
      <c r="P953" s="230" t="str">
        <f>IFERROR(IF($E953="","",VLOOKUP($E953,'Data Mercado'!$A$7:$F$24,5,0)),"ND")</f>
      </c>
      <c r="Q953" s="226" t="str">
        <f t="shared" si="146"/>
        <v/>
      </c>
      <c r="R953" s="225" t="str">
        <f t="shared" si="147"/>
        <v/>
      </c>
      <c r="S953" s="230" t="str">
        <f>IFERROR(IF($E953="","",VLOOKUP($E953,'Data Mercado'!$A$7:$F$24,6,0)),"ND")</f>
      </c>
      <c r="T953" s="226" t="str">
        <f t="shared" si="148"/>
        <v/>
      </c>
      <c r="U953" s="225" t="str">
        <f t="shared" si="149"/>
        <v/>
      </c>
    </row>
    <row r="954" spans="1:21" s="227" customFormat="1" ht="19" customHeight="1">
      <c r="A954" s="231"/>
      <c r="B954" s="232"/>
      <c r="C954" s="183"/>
      <c r="D954" s="183"/>
      <c r="E954" s="183"/>
      <c r="F954" s="229"/>
      <c r="G954" s="230" t="str">
        <f>IFERROR(IF($E954="","",VLOOKUP($E954,'Data Mercado'!$A$7:$F$24,2,0)),"ND")</f>
      </c>
      <c r="H954" s="226" t="str">
        <f t="shared" si="140"/>
        <v/>
      </c>
      <c r="I954" s="225" t="str">
        <f t="shared" si="141"/>
        <v/>
      </c>
      <c r="J954" s="230" t="str">
        <f>IFERROR(IF($E954="","",VLOOKUP($E954,'Data Mercado'!$A$7:$F$24,3,0)),"ND")</f>
      </c>
      <c r="K954" s="226" t="str">
        <f t="shared" si="142"/>
        <v/>
      </c>
      <c r="L954" s="225" t="str">
        <f t="shared" si="143"/>
        <v/>
      </c>
      <c r="M954" s="230" t="str">
        <f>IFERROR(IF($E954="","",VLOOKUP($E954,'Data Mercado'!$A$7:$F$24,4,0)),"ND")</f>
      </c>
      <c r="N954" s="226" t="str">
        <f t="shared" si="144"/>
        <v/>
      </c>
      <c r="O954" s="225" t="str">
        <f t="shared" si="145"/>
        <v/>
      </c>
      <c r="P954" s="230" t="str">
        <f>IFERROR(IF($E954="","",VLOOKUP($E954,'Data Mercado'!$A$7:$F$24,5,0)),"ND")</f>
      </c>
      <c r="Q954" s="226" t="str">
        <f t="shared" si="146"/>
        <v/>
      </c>
      <c r="R954" s="225" t="str">
        <f t="shared" si="147"/>
        <v/>
      </c>
      <c r="S954" s="230" t="str">
        <f>IFERROR(IF($E954="","",VLOOKUP($E954,'Data Mercado'!$A$7:$F$24,6,0)),"ND")</f>
      </c>
      <c r="T954" s="226" t="str">
        <f t="shared" si="148"/>
        <v/>
      </c>
      <c r="U954" s="225" t="str">
        <f t="shared" si="149"/>
        <v/>
      </c>
    </row>
    <row r="955" spans="1:21" s="227" customFormat="1" ht="19" customHeight="1">
      <c r="A955" s="231"/>
      <c r="B955" s="232"/>
      <c r="C955" s="183"/>
      <c r="D955" s="183"/>
      <c r="E955" s="183"/>
      <c r="F955" s="229"/>
      <c r="G955" s="230" t="str">
        <f>IFERROR(IF($E955="","",VLOOKUP($E955,'Data Mercado'!$A$7:$F$24,2,0)),"ND")</f>
      </c>
      <c r="H955" s="226" t="str">
        <f t="shared" si="140"/>
        <v/>
      </c>
      <c r="I955" s="225" t="str">
        <f t="shared" si="141"/>
        <v/>
      </c>
      <c r="J955" s="230" t="str">
        <f>IFERROR(IF($E955="","",VLOOKUP($E955,'Data Mercado'!$A$7:$F$24,3,0)),"ND")</f>
      </c>
      <c r="K955" s="226" t="str">
        <f t="shared" si="142"/>
        <v/>
      </c>
      <c r="L955" s="225" t="str">
        <f t="shared" si="143"/>
        <v/>
      </c>
      <c r="M955" s="230" t="str">
        <f>IFERROR(IF($E955="","",VLOOKUP($E955,'Data Mercado'!$A$7:$F$24,4,0)),"ND")</f>
      </c>
      <c r="N955" s="226" t="str">
        <f t="shared" si="144"/>
        <v/>
      </c>
      <c r="O955" s="225" t="str">
        <f t="shared" si="145"/>
        <v/>
      </c>
      <c r="P955" s="230" t="str">
        <f>IFERROR(IF($E955="","",VLOOKUP($E955,'Data Mercado'!$A$7:$F$24,5,0)),"ND")</f>
      </c>
      <c r="Q955" s="226" t="str">
        <f t="shared" si="146"/>
        <v/>
      </c>
      <c r="R955" s="225" t="str">
        <f t="shared" si="147"/>
        <v/>
      </c>
      <c r="S955" s="230" t="str">
        <f>IFERROR(IF($E955="","",VLOOKUP($E955,'Data Mercado'!$A$7:$F$24,6,0)),"ND")</f>
      </c>
      <c r="T955" s="226" t="str">
        <f t="shared" si="148"/>
        <v/>
      </c>
      <c r="U955" s="225" t="str">
        <f t="shared" si="149"/>
        <v/>
      </c>
    </row>
    <row r="956" spans="1:21" s="227" customFormat="1" ht="19" customHeight="1">
      <c r="A956" s="231"/>
      <c r="B956" s="232"/>
      <c r="C956" s="183"/>
      <c r="D956" s="183"/>
      <c r="E956" s="183"/>
      <c r="F956" s="229"/>
      <c r="G956" s="230" t="str">
        <f>IFERROR(IF($E956="","",VLOOKUP($E956,'Data Mercado'!$A$7:$F$24,2,0)),"ND")</f>
      </c>
      <c r="H956" s="226" t="str">
        <f t="shared" si="140"/>
        <v/>
      </c>
      <c r="I956" s="225" t="str">
        <f t="shared" si="141"/>
        <v/>
      </c>
      <c r="J956" s="230" t="str">
        <f>IFERROR(IF($E956="","",VLOOKUP($E956,'Data Mercado'!$A$7:$F$24,3,0)),"ND")</f>
      </c>
      <c r="K956" s="226" t="str">
        <f t="shared" si="142"/>
        <v/>
      </c>
      <c r="L956" s="225" t="str">
        <f t="shared" si="143"/>
        <v/>
      </c>
      <c r="M956" s="230" t="str">
        <f>IFERROR(IF($E956="","",VLOOKUP($E956,'Data Mercado'!$A$7:$F$24,4,0)),"ND")</f>
      </c>
      <c r="N956" s="226" t="str">
        <f t="shared" si="144"/>
        <v/>
      </c>
      <c r="O956" s="225" t="str">
        <f t="shared" si="145"/>
        <v/>
      </c>
      <c r="P956" s="230" t="str">
        <f>IFERROR(IF($E956="","",VLOOKUP($E956,'Data Mercado'!$A$7:$F$24,5,0)),"ND")</f>
      </c>
      <c r="Q956" s="226" t="str">
        <f t="shared" si="146"/>
        <v/>
      </c>
      <c r="R956" s="225" t="str">
        <f t="shared" si="147"/>
        <v/>
      </c>
      <c r="S956" s="230" t="str">
        <f>IFERROR(IF($E956="","",VLOOKUP($E956,'Data Mercado'!$A$7:$F$24,6,0)),"ND")</f>
      </c>
      <c r="T956" s="226" t="str">
        <f t="shared" si="148"/>
        <v/>
      </c>
      <c r="U956" s="225" t="str">
        <f t="shared" si="149"/>
        <v/>
      </c>
    </row>
    <row r="957" spans="1:21" s="227" customFormat="1" ht="19" customHeight="1">
      <c r="A957" s="231"/>
      <c r="B957" s="232"/>
      <c r="C957" s="183"/>
      <c r="D957" s="183"/>
      <c r="E957" s="183"/>
      <c r="F957" s="229"/>
      <c r="G957" s="230" t="str">
        <f>IFERROR(IF($E957="","",VLOOKUP($E957,'Data Mercado'!$A$7:$F$24,2,0)),"ND")</f>
      </c>
      <c r="H957" s="226" t="str">
        <f t="shared" si="140"/>
        <v/>
      </c>
      <c r="I957" s="225" t="str">
        <f t="shared" si="141"/>
        <v/>
      </c>
      <c r="J957" s="230" t="str">
        <f>IFERROR(IF($E957="","",VLOOKUP($E957,'Data Mercado'!$A$7:$F$24,3,0)),"ND")</f>
      </c>
      <c r="K957" s="226" t="str">
        <f t="shared" si="142"/>
        <v/>
      </c>
      <c r="L957" s="225" t="str">
        <f t="shared" si="143"/>
        <v/>
      </c>
      <c r="M957" s="230" t="str">
        <f>IFERROR(IF($E957="","",VLOOKUP($E957,'Data Mercado'!$A$7:$F$24,4,0)),"ND")</f>
      </c>
      <c r="N957" s="226" t="str">
        <f t="shared" si="144"/>
        <v/>
      </c>
      <c r="O957" s="225" t="str">
        <f t="shared" si="145"/>
        <v/>
      </c>
      <c r="P957" s="230" t="str">
        <f>IFERROR(IF($E957="","",VLOOKUP($E957,'Data Mercado'!$A$7:$F$24,5,0)),"ND")</f>
      </c>
      <c r="Q957" s="226" t="str">
        <f t="shared" si="146"/>
        <v/>
      </c>
      <c r="R957" s="225" t="str">
        <f t="shared" si="147"/>
        <v/>
      </c>
      <c r="S957" s="230" t="str">
        <f>IFERROR(IF($E957="","",VLOOKUP($E957,'Data Mercado'!$A$7:$F$24,6,0)),"ND")</f>
      </c>
      <c r="T957" s="226" t="str">
        <f t="shared" si="148"/>
        <v/>
      </c>
      <c r="U957" s="225" t="str">
        <f t="shared" si="149"/>
        <v/>
      </c>
    </row>
    <row r="958" spans="1:21" s="227" customFormat="1" ht="19" customHeight="1">
      <c r="A958" s="231"/>
      <c r="B958" s="232"/>
      <c r="C958" s="183"/>
      <c r="D958" s="183"/>
      <c r="E958" s="183"/>
      <c r="F958" s="229"/>
      <c r="G958" s="230" t="str">
        <f>IFERROR(IF($E958="","",VLOOKUP($E958,'Data Mercado'!$A$7:$F$24,2,0)),"ND")</f>
      </c>
      <c r="H958" s="226" t="str">
        <f t="shared" si="140"/>
        <v/>
      </c>
      <c r="I958" s="225" t="str">
        <f t="shared" si="141"/>
        <v/>
      </c>
      <c r="J958" s="230" t="str">
        <f>IFERROR(IF($E958="","",VLOOKUP($E958,'Data Mercado'!$A$7:$F$24,3,0)),"ND")</f>
      </c>
      <c r="K958" s="226" t="str">
        <f t="shared" si="142"/>
        <v/>
      </c>
      <c r="L958" s="225" t="str">
        <f t="shared" si="143"/>
        <v/>
      </c>
      <c r="M958" s="230" t="str">
        <f>IFERROR(IF($E958="","",VLOOKUP($E958,'Data Mercado'!$A$7:$F$24,4,0)),"ND")</f>
      </c>
      <c r="N958" s="226" t="str">
        <f t="shared" si="144"/>
        <v/>
      </c>
      <c r="O958" s="225" t="str">
        <f t="shared" si="145"/>
        <v/>
      </c>
      <c r="P958" s="230" t="str">
        <f>IFERROR(IF($E958="","",VLOOKUP($E958,'Data Mercado'!$A$7:$F$24,5,0)),"ND")</f>
      </c>
      <c r="Q958" s="226" t="str">
        <f t="shared" si="146"/>
        <v/>
      </c>
      <c r="R958" s="225" t="str">
        <f t="shared" si="147"/>
        <v/>
      </c>
      <c r="S958" s="230" t="str">
        <f>IFERROR(IF($E958="","",VLOOKUP($E958,'Data Mercado'!$A$7:$F$24,6,0)),"ND")</f>
      </c>
      <c r="T958" s="226" t="str">
        <f t="shared" si="148"/>
        <v/>
      </c>
      <c r="U958" s="225" t="str">
        <f t="shared" si="149"/>
        <v/>
      </c>
    </row>
    <row r="959" spans="1:21" s="227" customFormat="1" ht="19" customHeight="1">
      <c r="A959" s="231"/>
      <c r="B959" s="232"/>
      <c r="C959" s="183"/>
      <c r="D959" s="183"/>
      <c r="E959" s="183"/>
      <c r="F959" s="229"/>
      <c r="G959" s="230" t="str">
        <f>IFERROR(IF($E959="","",VLOOKUP($E959,'Data Mercado'!$A$7:$F$24,2,0)),"ND")</f>
      </c>
      <c r="H959" s="226" t="str">
        <f t="shared" si="140"/>
        <v/>
      </c>
      <c r="I959" s="225" t="str">
        <f t="shared" si="141"/>
        <v/>
      </c>
      <c r="J959" s="230" t="str">
        <f>IFERROR(IF($E959="","",VLOOKUP($E959,'Data Mercado'!$A$7:$F$24,3,0)),"ND")</f>
      </c>
      <c r="K959" s="226" t="str">
        <f t="shared" si="142"/>
        <v/>
      </c>
      <c r="L959" s="225" t="str">
        <f t="shared" si="143"/>
        <v/>
      </c>
      <c r="M959" s="230" t="str">
        <f>IFERROR(IF($E959="","",VLOOKUP($E959,'Data Mercado'!$A$7:$F$24,4,0)),"ND")</f>
      </c>
      <c r="N959" s="226" t="str">
        <f t="shared" si="144"/>
        <v/>
      </c>
      <c r="O959" s="225" t="str">
        <f t="shared" si="145"/>
        <v/>
      </c>
      <c r="P959" s="230" t="str">
        <f>IFERROR(IF($E959="","",VLOOKUP($E959,'Data Mercado'!$A$7:$F$24,5,0)),"ND")</f>
      </c>
      <c r="Q959" s="226" t="str">
        <f t="shared" si="146"/>
        <v/>
      </c>
      <c r="R959" s="225" t="str">
        <f t="shared" si="147"/>
        <v/>
      </c>
      <c r="S959" s="230" t="str">
        <f>IFERROR(IF($E959="","",VLOOKUP($E959,'Data Mercado'!$A$7:$F$24,6,0)),"ND")</f>
      </c>
      <c r="T959" s="226" t="str">
        <f t="shared" si="148"/>
        <v/>
      </c>
      <c r="U959" s="225" t="str">
        <f t="shared" si="149"/>
        <v/>
      </c>
    </row>
    <row r="960" spans="1:21" s="227" customFormat="1" ht="19" customHeight="1">
      <c r="A960" s="231"/>
      <c r="B960" s="232"/>
      <c r="C960" s="183"/>
      <c r="D960" s="183"/>
      <c r="E960" s="183"/>
      <c r="F960" s="229"/>
      <c r="G960" s="230" t="str">
        <f>IFERROR(IF($E960="","",VLOOKUP($E960,'Data Mercado'!$A$7:$F$24,2,0)),"ND")</f>
      </c>
      <c r="H960" s="226" t="str">
        <f t="shared" si="140"/>
        <v/>
      </c>
      <c r="I960" s="225" t="str">
        <f t="shared" si="141"/>
        <v/>
      </c>
      <c r="J960" s="230" t="str">
        <f>IFERROR(IF($E960="","",VLOOKUP($E960,'Data Mercado'!$A$7:$F$24,3,0)),"ND")</f>
      </c>
      <c r="K960" s="226" t="str">
        <f t="shared" si="142"/>
        <v/>
      </c>
      <c r="L960" s="225" t="str">
        <f t="shared" si="143"/>
        <v/>
      </c>
      <c r="M960" s="230" t="str">
        <f>IFERROR(IF($E960="","",VLOOKUP($E960,'Data Mercado'!$A$7:$F$24,4,0)),"ND")</f>
      </c>
      <c r="N960" s="226" t="str">
        <f t="shared" si="144"/>
        <v/>
      </c>
      <c r="O960" s="225" t="str">
        <f t="shared" si="145"/>
        <v/>
      </c>
      <c r="P960" s="230" t="str">
        <f>IFERROR(IF($E960="","",VLOOKUP($E960,'Data Mercado'!$A$7:$F$24,5,0)),"ND")</f>
      </c>
      <c r="Q960" s="226" t="str">
        <f t="shared" si="146"/>
        <v/>
      </c>
      <c r="R960" s="225" t="str">
        <f t="shared" si="147"/>
        <v/>
      </c>
      <c r="S960" s="230" t="str">
        <f>IFERROR(IF($E960="","",VLOOKUP($E960,'Data Mercado'!$A$7:$F$24,6,0)),"ND")</f>
      </c>
      <c r="T960" s="226" t="str">
        <f t="shared" si="148"/>
        <v/>
      </c>
      <c r="U960" s="225" t="str">
        <f t="shared" si="149"/>
        <v/>
      </c>
    </row>
    <row r="961" spans="1:21" s="227" customFormat="1" ht="19" customHeight="1">
      <c r="A961" s="231"/>
      <c r="B961" s="232"/>
      <c r="C961" s="183"/>
      <c r="D961" s="183"/>
      <c r="E961" s="183"/>
      <c r="F961" s="229"/>
      <c r="G961" s="230" t="str">
        <f>IFERROR(IF($E961="","",VLOOKUP($E961,'Data Mercado'!$A$7:$F$24,2,0)),"ND")</f>
      </c>
      <c r="H961" s="226" t="str">
        <f t="shared" si="140"/>
        <v/>
      </c>
      <c r="I961" s="225" t="str">
        <f t="shared" si="141"/>
        <v/>
      </c>
      <c r="J961" s="230" t="str">
        <f>IFERROR(IF($E961="","",VLOOKUP($E961,'Data Mercado'!$A$7:$F$24,3,0)),"ND")</f>
      </c>
      <c r="K961" s="226" t="str">
        <f t="shared" si="142"/>
        <v/>
      </c>
      <c r="L961" s="225" t="str">
        <f t="shared" si="143"/>
        <v/>
      </c>
      <c r="M961" s="230" t="str">
        <f>IFERROR(IF($E961="","",VLOOKUP($E961,'Data Mercado'!$A$7:$F$24,4,0)),"ND")</f>
      </c>
      <c r="N961" s="226" t="str">
        <f t="shared" si="144"/>
        <v/>
      </c>
      <c r="O961" s="225" t="str">
        <f t="shared" si="145"/>
        <v/>
      </c>
      <c r="P961" s="230" t="str">
        <f>IFERROR(IF($E961="","",VLOOKUP($E961,'Data Mercado'!$A$7:$F$24,5,0)),"ND")</f>
      </c>
      <c r="Q961" s="226" t="str">
        <f t="shared" si="146"/>
        <v/>
      </c>
      <c r="R961" s="225" t="str">
        <f t="shared" si="147"/>
        <v/>
      </c>
      <c r="S961" s="230" t="str">
        <f>IFERROR(IF($E961="","",VLOOKUP($E961,'Data Mercado'!$A$7:$F$24,6,0)),"ND")</f>
      </c>
      <c r="T961" s="226" t="str">
        <f t="shared" si="148"/>
        <v/>
      </c>
      <c r="U961" s="225" t="str">
        <f t="shared" si="149"/>
        <v/>
      </c>
    </row>
    <row r="962" spans="1:21" s="227" customFormat="1" ht="19" customHeight="1">
      <c r="A962" s="231"/>
      <c r="B962" s="232"/>
      <c r="C962" s="183"/>
      <c r="D962" s="183"/>
      <c r="E962" s="183"/>
      <c r="F962" s="229"/>
      <c r="G962" s="230" t="str">
        <f>IFERROR(IF($E962="","",VLOOKUP($E962,'Data Mercado'!$A$7:$F$24,2,0)),"ND")</f>
      </c>
      <c r="H962" s="226" t="str">
        <f t="shared" si="140"/>
        <v/>
      </c>
      <c r="I962" s="225" t="str">
        <f t="shared" si="141"/>
        <v/>
      </c>
      <c r="J962" s="230" t="str">
        <f>IFERROR(IF($E962="","",VLOOKUP($E962,'Data Mercado'!$A$7:$F$24,3,0)),"ND")</f>
      </c>
      <c r="K962" s="226" t="str">
        <f t="shared" si="142"/>
        <v/>
      </c>
      <c r="L962" s="225" t="str">
        <f t="shared" si="143"/>
        <v/>
      </c>
      <c r="M962" s="230" t="str">
        <f>IFERROR(IF($E962="","",VLOOKUP($E962,'Data Mercado'!$A$7:$F$24,4,0)),"ND")</f>
      </c>
      <c r="N962" s="226" t="str">
        <f t="shared" si="144"/>
        <v/>
      </c>
      <c r="O962" s="225" t="str">
        <f t="shared" si="145"/>
        <v/>
      </c>
      <c r="P962" s="230" t="str">
        <f>IFERROR(IF($E962="","",VLOOKUP($E962,'Data Mercado'!$A$7:$F$24,5,0)),"ND")</f>
      </c>
      <c r="Q962" s="226" t="str">
        <f t="shared" si="146"/>
        <v/>
      </c>
      <c r="R962" s="225" t="str">
        <f t="shared" si="147"/>
        <v/>
      </c>
      <c r="S962" s="230" t="str">
        <f>IFERROR(IF($E962="","",VLOOKUP($E962,'Data Mercado'!$A$7:$F$24,6,0)),"ND")</f>
      </c>
      <c r="T962" s="226" t="str">
        <f t="shared" si="148"/>
        <v/>
      </c>
      <c r="U962" s="225" t="str">
        <f t="shared" si="149"/>
        <v/>
      </c>
    </row>
    <row r="963" spans="1:21" s="227" customFormat="1" ht="19" customHeight="1">
      <c r="A963" s="231"/>
      <c r="B963" s="232"/>
      <c r="C963" s="183"/>
      <c r="D963" s="183"/>
      <c r="E963" s="183"/>
      <c r="F963" s="229"/>
      <c r="G963" s="230" t="str">
        <f>IFERROR(IF($E963="","",VLOOKUP($E963,'Data Mercado'!$A$7:$F$24,2,0)),"ND")</f>
      </c>
      <c r="H963" s="226" t="str">
        <f t="shared" si="140"/>
        <v/>
      </c>
      <c r="I963" s="225" t="str">
        <f t="shared" si="141"/>
        <v/>
      </c>
      <c r="J963" s="230" t="str">
        <f>IFERROR(IF($E963="","",VLOOKUP($E963,'Data Mercado'!$A$7:$F$24,3,0)),"ND")</f>
      </c>
      <c r="K963" s="226" t="str">
        <f t="shared" si="142"/>
        <v/>
      </c>
      <c r="L963" s="225" t="str">
        <f t="shared" si="143"/>
        <v/>
      </c>
      <c r="M963" s="230" t="str">
        <f>IFERROR(IF($E963="","",VLOOKUP($E963,'Data Mercado'!$A$7:$F$24,4,0)),"ND")</f>
      </c>
      <c r="N963" s="226" t="str">
        <f t="shared" si="144"/>
        <v/>
      </c>
      <c r="O963" s="225" t="str">
        <f t="shared" si="145"/>
        <v/>
      </c>
      <c r="P963" s="230" t="str">
        <f>IFERROR(IF($E963="","",VLOOKUP($E963,'Data Mercado'!$A$7:$F$24,5,0)),"ND")</f>
      </c>
      <c r="Q963" s="226" t="str">
        <f t="shared" si="146"/>
        <v/>
      </c>
      <c r="R963" s="225" t="str">
        <f t="shared" si="147"/>
        <v/>
      </c>
      <c r="S963" s="230" t="str">
        <f>IFERROR(IF($E963="","",VLOOKUP($E963,'Data Mercado'!$A$7:$F$24,6,0)),"ND")</f>
      </c>
      <c r="T963" s="226" t="str">
        <f t="shared" si="148"/>
        <v/>
      </c>
      <c r="U963" s="225" t="str">
        <f t="shared" si="149"/>
        <v/>
      </c>
    </row>
    <row r="964" spans="1:21" s="227" customFormat="1" ht="19" customHeight="1">
      <c r="A964" s="231"/>
      <c r="B964" s="232"/>
      <c r="C964" s="183"/>
      <c r="D964" s="183"/>
      <c r="E964" s="183"/>
      <c r="F964" s="229"/>
      <c r="G964" s="230" t="str">
        <f>IFERROR(IF($E964="","",VLOOKUP($E964,'Data Mercado'!$A$7:$F$24,2,0)),"ND")</f>
      </c>
      <c r="H964" s="226" t="str">
        <f t="shared" si="140"/>
        <v/>
      </c>
      <c r="I964" s="225" t="str">
        <f t="shared" si="141"/>
        <v/>
      </c>
      <c r="J964" s="230" t="str">
        <f>IFERROR(IF($E964="","",VLOOKUP($E964,'Data Mercado'!$A$7:$F$24,3,0)),"ND")</f>
      </c>
      <c r="K964" s="226" t="str">
        <f t="shared" si="142"/>
        <v/>
      </c>
      <c r="L964" s="225" t="str">
        <f t="shared" si="143"/>
        <v/>
      </c>
      <c r="M964" s="230" t="str">
        <f>IFERROR(IF($E964="","",VLOOKUP($E964,'Data Mercado'!$A$7:$F$24,4,0)),"ND")</f>
      </c>
      <c r="N964" s="226" t="str">
        <f t="shared" si="144"/>
        <v/>
      </c>
      <c r="O964" s="225" t="str">
        <f t="shared" si="145"/>
        <v/>
      </c>
      <c r="P964" s="230" t="str">
        <f>IFERROR(IF($E964="","",VLOOKUP($E964,'Data Mercado'!$A$7:$F$24,5,0)),"ND")</f>
      </c>
      <c r="Q964" s="226" t="str">
        <f t="shared" si="146"/>
        <v/>
      </c>
      <c r="R964" s="225" t="str">
        <f t="shared" si="147"/>
        <v/>
      </c>
      <c r="S964" s="230" t="str">
        <f>IFERROR(IF($E964="","",VLOOKUP($E964,'Data Mercado'!$A$7:$F$24,6,0)),"ND")</f>
      </c>
      <c r="T964" s="226" t="str">
        <f t="shared" si="148"/>
        <v/>
      </c>
      <c r="U964" s="225" t="str">
        <f t="shared" si="149"/>
        <v/>
      </c>
    </row>
    <row r="965" spans="1:21" s="227" customFormat="1" ht="19" customHeight="1">
      <c r="A965" s="231"/>
      <c r="B965" s="232"/>
      <c r="C965" s="183"/>
      <c r="D965" s="183"/>
      <c r="E965" s="183"/>
      <c r="F965" s="229"/>
      <c r="G965" s="230" t="str">
        <f>IFERROR(IF($E965="","",VLOOKUP($E965,'Data Mercado'!$A$7:$F$24,2,0)),"ND")</f>
      </c>
      <c r="H965" s="226" t="str">
        <f t="shared" si="140"/>
        <v/>
      </c>
      <c r="I965" s="225" t="str">
        <f t="shared" si="141"/>
        <v/>
      </c>
      <c r="J965" s="230" t="str">
        <f>IFERROR(IF($E965="","",VLOOKUP($E965,'Data Mercado'!$A$7:$F$24,3,0)),"ND")</f>
      </c>
      <c r="K965" s="226" t="str">
        <f t="shared" si="142"/>
        <v/>
      </c>
      <c r="L965" s="225" t="str">
        <f t="shared" si="143"/>
        <v/>
      </c>
      <c r="M965" s="230" t="str">
        <f>IFERROR(IF($E965="","",VLOOKUP($E965,'Data Mercado'!$A$7:$F$24,4,0)),"ND")</f>
      </c>
      <c r="N965" s="226" t="str">
        <f t="shared" si="144"/>
        <v/>
      </c>
      <c r="O965" s="225" t="str">
        <f t="shared" si="145"/>
        <v/>
      </c>
      <c r="P965" s="230" t="str">
        <f>IFERROR(IF($E965="","",VLOOKUP($E965,'Data Mercado'!$A$7:$F$24,5,0)),"ND")</f>
      </c>
      <c r="Q965" s="226" t="str">
        <f t="shared" si="146"/>
        <v/>
      </c>
      <c r="R965" s="225" t="str">
        <f t="shared" si="147"/>
        <v/>
      </c>
      <c r="S965" s="230" t="str">
        <f>IFERROR(IF($E965="","",VLOOKUP($E965,'Data Mercado'!$A$7:$F$24,6,0)),"ND")</f>
      </c>
      <c r="T965" s="226" t="str">
        <f t="shared" si="148"/>
        <v/>
      </c>
      <c r="U965" s="225" t="str">
        <f t="shared" si="149"/>
        <v/>
      </c>
    </row>
    <row r="966" spans="1:21" s="227" customFormat="1" ht="19" customHeight="1">
      <c r="A966" s="231"/>
      <c r="B966" s="232"/>
      <c r="C966" s="183"/>
      <c r="D966" s="183"/>
      <c r="E966" s="183"/>
      <c r="F966" s="229"/>
      <c r="G966" s="230" t="str">
        <f>IFERROR(IF($E966="","",VLOOKUP($E966,'Data Mercado'!$A$7:$F$24,2,0)),"ND")</f>
      </c>
      <c r="H966" s="226" t="str">
        <f t="shared" si="140"/>
        <v/>
      </c>
      <c r="I966" s="225" t="str">
        <f t="shared" si="141"/>
        <v/>
      </c>
      <c r="J966" s="230" t="str">
        <f>IFERROR(IF($E966="","",VLOOKUP($E966,'Data Mercado'!$A$7:$F$24,3,0)),"ND")</f>
      </c>
      <c r="K966" s="226" t="str">
        <f t="shared" si="142"/>
        <v/>
      </c>
      <c r="L966" s="225" t="str">
        <f t="shared" si="143"/>
        <v/>
      </c>
      <c r="M966" s="230" t="str">
        <f>IFERROR(IF($E966="","",VLOOKUP($E966,'Data Mercado'!$A$7:$F$24,4,0)),"ND")</f>
      </c>
      <c r="N966" s="226" t="str">
        <f t="shared" si="144"/>
        <v/>
      </c>
      <c r="O966" s="225" t="str">
        <f t="shared" si="145"/>
        <v/>
      </c>
      <c r="P966" s="230" t="str">
        <f>IFERROR(IF($E966="","",VLOOKUP($E966,'Data Mercado'!$A$7:$F$24,5,0)),"ND")</f>
      </c>
      <c r="Q966" s="226" t="str">
        <f t="shared" si="146"/>
        <v/>
      </c>
      <c r="R966" s="225" t="str">
        <f t="shared" si="147"/>
        <v/>
      </c>
      <c r="S966" s="230" t="str">
        <f>IFERROR(IF($E966="","",VLOOKUP($E966,'Data Mercado'!$A$7:$F$24,6,0)),"ND")</f>
      </c>
      <c r="T966" s="226" t="str">
        <f t="shared" si="148"/>
        <v/>
      </c>
      <c r="U966" s="225" t="str">
        <f t="shared" si="149"/>
        <v/>
      </c>
    </row>
    <row r="967" spans="1:21" s="227" customFormat="1" ht="19" customHeight="1">
      <c r="A967" s="231"/>
      <c r="B967" s="232"/>
      <c r="C967" s="183"/>
      <c r="D967" s="183"/>
      <c r="E967" s="183"/>
      <c r="F967" s="229"/>
      <c r="G967" s="230" t="str">
        <f>IFERROR(IF($E967="","",VLOOKUP($E967,'Data Mercado'!$A$7:$F$24,2,0)),"ND")</f>
      </c>
      <c r="H967" s="226" t="str">
        <f t="shared" si="140"/>
        <v/>
      </c>
      <c r="I967" s="225" t="str">
        <f t="shared" si="141"/>
        <v/>
      </c>
      <c r="J967" s="230" t="str">
        <f>IFERROR(IF($E967="","",VLOOKUP($E967,'Data Mercado'!$A$7:$F$24,3,0)),"ND")</f>
      </c>
      <c r="K967" s="226" t="str">
        <f t="shared" si="142"/>
        <v/>
      </c>
      <c r="L967" s="225" t="str">
        <f t="shared" si="143"/>
        <v/>
      </c>
      <c r="M967" s="230" t="str">
        <f>IFERROR(IF($E967="","",VLOOKUP($E967,'Data Mercado'!$A$7:$F$24,4,0)),"ND")</f>
      </c>
      <c r="N967" s="226" t="str">
        <f t="shared" si="144"/>
        <v/>
      </c>
      <c r="O967" s="225" t="str">
        <f t="shared" si="145"/>
        <v/>
      </c>
      <c r="P967" s="230" t="str">
        <f>IFERROR(IF($E967="","",VLOOKUP($E967,'Data Mercado'!$A$7:$F$24,5,0)),"ND")</f>
      </c>
      <c r="Q967" s="226" t="str">
        <f t="shared" si="146"/>
        <v/>
      </c>
      <c r="R967" s="225" t="str">
        <f t="shared" si="147"/>
        <v/>
      </c>
      <c r="S967" s="230" t="str">
        <f>IFERROR(IF($E967="","",VLOOKUP($E967,'Data Mercado'!$A$7:$F$24,6,0)),"ND")</f>
      </c>
      <c r="T967" s="226" t="str">
        <f t="shared" si="148"/>
        <v/>
      </c>
      <c r="U967" s="225" t="str">
        <f t="shared" si="149"/>
        <v/>
      </c>
    </row>
    <row r="968" spans="1:21" s="227" customFormat="1" ht="19" customHeight="1">
      <c r="A968" s="231"/>
      <c r="B968" s="232"/>
      <c r="C968" s="183"/>
      <c r="D968" s="183"/>
      <c r="E968" s="183"/>
      <c r="F968" s="229"/>
      <c r="G968" s="230" t="str">
        <f>IFERROR(IF($E968="","",VLOOKUP($E968,'Data Mercado'!$A$7:$F$24,2,0)),"ND")</f>
      </c>
      <c r="H968" s="226" t="str">
        <f t="shared" si="140"/>
        <v/>
      </c>
      <c r="I968" s="225" t="str">
        <f t="shared" si="141"/>
        <v/>
      </c>
      <c r="J968" s="230" t="str">
        <f>IFERROR(IF($E968="","",VLOOKUP($E968,'Data Mercado'!$A$7:$F$24,3,0)),"ND")</f>
      </c>
      <c r="K968" s="226" t="str">
        <f t="shared" si="142"/>
        <v/>
      </c>
      <c r="L968" s="225" t="str">
        <f t="shared" si="143"/>
        <v/>
      </c>
      <c r="M968" s="230" t="str">
        <f>IFERROR(IF($E968="","",VLOOKUP($E968,'Data Mercado'!$A$7:$F$24,4,0)),"ND")</f>
      </c>
      <c r="N968" s="226" t="str">
        <f t="shared" si="144"/>
        <v/>
      </c>
      <c r="O968" s="225" t="str">
        <f t="shared" si="145"/>
        <v/>
      </c>
      <c r="P968" s="230" t="str">
        <f>IFERROR(IF($E968="","",VLOOKUP($E968,'Data Mercado'!$A$7:$F$24,5,0)),"ND")</f>
      </c>
      <c r="Q968" s="226" t="str">
        <f t="shared" si="146"/>
        <v/>
      </c>
      <c r="R968" s="225" t="str">
        <f t="shared" si="147"/>
        <v/>
      </c>
      <c r="S968" s="230" t="str">
        <f>IFERROR(IF($E968="","",VLOOKUP($E968,'Data Mercado'!$A$7:$F$24,6,0)),"ND")</f>
      </c>
      <c r="T968" s="226" t="str">
        <f t="shared" si="148"/>
        <v/>
      </c>
      <c r="U968" s="225" t="str">
        <f t="shared" si="149"/>
        <v/>
      </c>
    </row>
    <row r="969" spans="1:21" s="227" customFormat="1" ht="19" customHeight="1">
      <c r="A969" s="231"/>
      <c r="B969" s="232"/>
      <c r="C969" s="183"/>
      <c r="D969" s="183"/>
      <c r="E969" s="183"/>
      <c r="F969" s="229"/>
      <c r="G969" s="230" t="str">
        <f>IFERROR(IF($E969="","",VLOOKUP($E969,'Data Mercado'!$A$7:$F$24,2,0)),"ND")</f>
      </c>
      <c r="H969" s="226" t="str">
        <f t="shared" si="140"/>
        <v/>
      </c>
      <c r="I969" s="225" t="str">
        <f t="shared" si="141"/>
        <v/>
      </c>
      <c r="J969" s="230" t="str">
        <f>IFERROR(IF($E969="","",VLOOKUP($E969,'Data Mercado'!$A$7:$F$24,3,0)),"ND")</f>
      </c>
      <c r="K969" s="226" t="str">
        <f t="shared" si="142"/>
        <v/>
      </c>
      <c r="L969" s="225" t="str">
        <f t="shared" si="143"/>
        <v/>
      </c>
      <c r="M969" s="230" t="str">
        <f>IFERROR(IF($E969="","",VLOOKUP($E969,'Data Mercado'!$A$7:$F$24,4,0)),"ND")</f>
      </c>
      <c r="N969" s="226" t="str">
        <f t="shared" si="144"/>
        <v/>
      </c>
      <c r="O969" s="225" t="str">
        <f t="shared" si="145"/>
        <v/>
      </c>
      <c r="P969" s="230" t="str">
        <f>IFERROR(IF($E969="","",VLOOKUP($E969,'Data Mercado'!$A$7:$F$24,5,0)),"ND")</f>
      </c>
      <c r="Q969" s="226" t="str">
        <f t="shared" si="146"/>
        <v/>
      </c>
      <c r="R969" s="225" t="str">
        <f t="shared" si="147"/>
        <v/>
      </c>
      <c r="S969" s="230" t="str">
        <f>IFERROR(IF($E969="","",VLOOKUP($E969,'Data Mercado'!$A$7:$F$24,6,0)),"ND")</f>
      </c>
      <c r="T969" s="226" t="str">
        <f t="shared" si="148"/>
        <v/>
      </c>
      <c r="U969" s="225" t="str">
        <f t="shared" si="149"/>
        <v/>
      </c>
    </row>
    <row r="970" spans="1:21" s="227" customFormat="1" ht="19" customHeight="1">
      <c r="A970" s="231"/>
      <c r="B970" s="232"/>
      <c r="C970" s="183"/>
      <c r="D970" s="183"/>
      <c r="E970" s="183"/>
      <c r="F970" s="229"/>
      <c r="G970" s="230" t="str">
        <f>IFERROR(IF($E970="","",VLOOKUP($E970,'Data Mercado'!$A$7:$F$24,2,0)),"ND")</f>
      </c>
      <c r="H970" s="226" t="str">
        <f t="shared" si="140"/>
        <v/>
      </c>
      <c r="I970" s="225" t="str">
        <f t="shared" si="141"/>
        <v/>
      </c>
      <c r="J970" s="230" t="str">
        <f>IFERROR(IF($E970="","",VLOOKUP($E970,'Data Mercado'!$A$7:$F$24,3,0)),"ND")</f>
      </c>
      <c r="K970" s="226" t="str">
        <f t="shared" si="142"/>
        <v/>
      </c>
      <c r="L970" s="225" t="str">
        <f t="shared" si="143"/>
        <v/>
      </c>
      <c r="M970" s="230" t="str">
        <f>IFERROR(IF($E970="","",VLOOKUP($E970,'Data Mercado'!$A$7:$F$24,4,0)),"ND")</f>
      </c>
      <c r="N970" s="226" t="str">
        <f t="shared" si="144"/>
        <v/>
      </c>
      <c r="O970" s="225" t="str">
        <f t="shared" si="145"/>
        <v/>
      </c>
      <c r="P970" s="230" t="str">
        <f>IFERROR(IF($E970="","",VLOOKUP($E970,'Data Mercado'!$A$7:$F$24,5,0)),"ND")</f>
      </c>
      <c r="Q970" s="226" t="str">
        <f t="shared" si="146"/>
        <v/>
      </c>
      <c r="R970" s="225" t="str">
        <f t="shared" si="147"/>
        <v/>
      </c>
      <c r="S970" s="230" t="str">
        <f>IFERROR(IF($E970="","",VLOOKUP($E970,'Data Mercado'!$A$7:$F$24,6,0)),"ND")</f>
      </c>
      <c r="T970" s="226" t="str">
        <f t="shared" si="148"/>
        <v/>
      </c>
      <c r="U970" s="225" t="str">
        <f t="shared" si="149"/>
        <v/>
      </c>
    </row>
    <row r="971" spans="1:21" s="227" customFormat="1" ht="19" customHeight="1">
      <c r="A971" s="231"/>
      <c r="B971" s="232"/>
      <c r="C971" s="183"/>
      <c r="D971" s="183"/>
      <c r="E971" s="183"/>
      <c r="F971" s="229"/>
      <c r="G971" s="230" t="str">
        <f>IFERROR(IF($E971="","",VLOOKUP($E971,'Data Mercado'!$A$7:$F$24,2,0)),"ND")</f>
      </c>
      <c r="H971" s="226" t="str">
        <f t="shared" si="140"/>
        <v/>
      </c>
      <c r="I971" s="225" t="str">
        <f t="shared" si="141"/>
        <v/>
      </c>
      <c r="J971" s="230" t="str">
        <f>IFERROR(IF($E971="","",VLOOKUP($E971,'Data Mercado'!$A$7:$F$24,3,0)),"ND")</f>
      </c>
      <c r="K971" s="226" t="str">
        <f t="shared" si="142"/>
        <v/>
      </c>
      <c r="L971" s="225" t="str">
        <f t="shared" si="143"/>
        <v/>
      </c>
      <c r="M971" s="230" t="str">
        <f>IFERROR(IF($E971="","",VLOOKUP($E971,'Data Mercado'!$A$7:$F$24,4,0)),"ND")</f>
      </c>
      <c r="N971" s="226" t="str">
        <f t="shared" si="144"/>
        <v/>
      </c>
      <c r="O971" s="225" t="str">
        <f t="shared" si="145"/>
        <v/>
      </c>
      <c r="P971" s="230" t="str">
        <f>IFERROR(IF($E971="","",VLOOKUP($E971,'Data Mercado'!$A$7:$F$24,5,0)),"ND")</f>
      </c>
      <c r="Q971" s="226" t="str">
        <f t="shared" si="146"/>
        <v/>
      </c>
      <c r="R971" s="225" t="str">
        <f t="shared" si="147"/>
        <v/>
      </c>
      <c r="S971" s="230" t="str">
        <f>IFERROR(IF($E971="","",VLOOKUP($E971,'Data Mercado'!$A$7:$F$24,6,0)),"ND")</f>
      </c>
      <c r="T971" s="226" t="str">
        <f t="shared" si="148"/>
        <v/>
      </c>
      <c r="U971" s="225" t="str">
        <f t="shared" si="149"/>
        <v/>
      </c>
    </row>
    <row r="972" spans="1:21" s="227" customFormat="1" ht="19" customHeight="1">
      <c r="A972" s="231"/>
      <c r="B972" s="232"/>
      <c r="C972" s="183"/>
      <c r="D972" s="183"/>
      <c r="E972" s="183"/>
      <c r="F972" s="229"/>
      <c r="G972" s="230" t="str">
        <f>IFERROR(IF($E972="","",VLOOKUP($E972,'Data Mercado'!$A$7:$F$24,2,0)),"ND")</f>
      </c>
      <c r="H972" s="226" t="str">
        <f>IFERROR(IF($E972="","",IF($G972&gt;$F972,($F972/$G972)-1,"")),"")</f>
      </c>
      <c r="I972" s="225" t="str">
        <f t="shared" ref="I972:I1010" si="151">IF(AND($F972&lt;&gt;"",$G972&lt;&gt;""),IF($H972="","",$G972-$F972),"")</f>
        <v/>
      </c>
      <c r="J972" s="230" t="str">
        <f>IFERROR(IF($E972="","",VLOOKUP($E972,'Data Mercado'!$A$7:$F$24,3,0)),"ND")</f>
      </c>
      <c r="K972" s="226" t="str">
        <f>IFERROR(IF($E972="","",IF($J972&gt;$F972,($F972/$J972)-1,"")),"")</f>
      </c>
      <c r="L972" s="225" t="str">
        <f t="shared" ref="L972:L1010" si="153">IF(AND($F972&lt;&gt;"",$J972&lt;&gt;""),IF($K972="","",$J972-$F972),"")</f>
        <v/>
      </c>
      <c r="M972" s="230" t="str">
        <f>IFERROR(IF($E972="","",VLOOKUP($E972,'Data Mercado'!$A$7:$F$24,4,0)),"ND")</f>
      </c>
      <c r="N972" s="226" t="str">
        <f>IFERROR(IF($E972="","",IF($M972&gt;$F972,($F972/$M972)-1,"")),"")</f>
      </c>
      <c r="O972" s="225" t="str">
        <f t="shared" ref="O972:O1010" si="155">IF(AND($F972&lt;&gt;"",$M972&lt;&gt;""),IF($N972="","",$M972-$F972),"")</f>
        <v/>
      </c>
      <c r="P972" s="230" t="str">
        <f>IFERROR(IF($E972="","",VLOOKUP($E972,'Data Mercado'!$A$7:$F$24,5,0)),"ND")</f>
      </c>
      <c r="Q972" s="226" t="str">
        <f>IFERROR(IF($E972="","",IF($P972&gt;$F972,($F972/$P972)-1,"")),"")</f>
      </c>
      <c r="R972" s="225" t="str">
        <f t="shared" ref="R972:R1010" si="157">IF(AND($F972&lt;&gt;"",$P972&lt;&gt;""),IF($Q972="","",$P972-$F972),"")</f>
        <v/>
      </c>
      <c r="S972" s="230" t="str">
        <f>IFERROR(IF($E972="","",VLOOKUP($E972,'Data Mercado'!$A$7:$F$24,6,0)),"ND")</f>
      </c>
      <c r="T972" s="226" t="str">
        <f>IFERROR(IF($E972="","",IF($S972&gt;$F972,($F972/$S972)-1,"")),"")</f>
      </c>
      <c r="U972" s="225" t="str">
        <f t="shared" ref="U972:U1010" si="159">IF(AND($F972&lt;&gt;"",$S972&lt;&gt;""),IF($T972="","",$S972-$F972),"")</f>
        <v/>
      </c>
    </row>
    <row r="973" spans="1:21" s="227" customFormat="1" ht="19" customHeight="1">
      <c r="A973" s="231"/>
      <c r="B973" s="232"/>
      <c r="C973" s="183"/>
      <c r="D973" s="183"/>
      <c r="E973" s="183"/>
      <c r="F973" s="229"/>
      <c r="G973" s="230" t="str">
        <f>IFERROR(IF($E973="","",VLOOKUP($E973,'Data Mercado'!$A$7:$F$24,2,0)),"ND")</f>
      </c>
      <c r="H973" s="226" t="str">
        <f t="shared" si="150"/>
        <v/>
      </c>
      <c r="I973" s="225" t="str">
        <f t="shared" si="151"/>
        <v/>
      </c>
      <c r="J973" s="230" t="str">
        <f>IFERROR(IF($E973="","",VLOOKUP($E973,'Data Mercado'!$A$7:$F$24,3,0)),"ND")</f>
      </c>
      <c r="K973" s="226" t="str">
        <f t="shared" si="152"/>
        <v/>
      </c>
      <c r="L973" s="225" t="str">
        <f t="shared" si="153"/>
        <v/>
      </c>
      <c r="M973" s="230" t="str">
        <f>IFERROR(IF($E973="","",VLOOKUP($E973,'Data Mercado'!$A$7:$F$24,4,0)),"ND")</f>
      </c>
      <c r="N973" s="226" t="str">
        <f t="shared" si="154"/>
        <v/>
      </c>
      <c r="O973" s="225" t="str">
        <f t="shared" si="155"/>
        <v/>
      </c>
      <c r="P973" s="230" t="str">
        <f>IFERROR(IF($E973="","",VLOOKUP($E973,'Data Mercado'!$A$7:$F$24,5,0)),"ND")</f>
      </c>
      <c r="Q973" s="226" t="str">
        <f t="shared" si="156"/>
        <v/>
      </c>
      <c r="R973" s="225" t="str">
        <f t="shared" si="157"/>
        <v/>
      </c>
      <c r="S973" s="230" t="str">
        <f>IFERROR(IF($E973="","",VLOOKUP($E973,'Data Mercado'!$A$7:$F$24,6,0)),"ND")</f>
      </c>
      <c r="T973" s="226" t="str">
        <f t="shared" si="158"/>
        <v/>
      </c>
      <c r="U973" s="225" t="str">
        <f t="shared" si="159"/>
        <v/>
      </c>
    </row>
    <row r="974" spans="1:21" s="227" customFormat="1" ht="19" customHeight="1">
      <c r="A974" s="231"/>
      <c r="B974" s="232"/>
      <c r="C974" s="183"/>
      <c r="D974" s="183"/>
      <c r="E974" s="183"/>
      <c r="F974" s="229"/>
      <c r="G974" s="230" t="str">
        <f>IFERROR(IF($E974="","",VLOOKUP($E974,'Data Mercado'!$A$7:$F$24,2,0)),"ND")</f>
      </c>
      <c r="H974" s="226" t="str">
        <f t="shared" si="150"/>
        <v/>
      </c>
      <c r="I974" s="225" t="str">
        <f t="shared" si="151"/>
        <v/>
      </c>
      <c r="J974" s="230" t="str">
        <f>IFERROR(IF($E974="","",VLOOKUP($E974,'Data Mercado'!$A$7:$F$24,3,0)),"ND")</f>
      </c>
      <c r="K974" s="226" t="str">
        <f t="shared" si="152"/>
        <v/>
      </c>
      <c r="L974" s="225" t="str">
        <f t="shared" si="153"/>
        <v/>
      </c>
      <c r="M974" s="230" t="str">
        <f>IFERROR(IF($E974="","",VLOOKUP($E974,'Data Mercado'!$A$7:$F$24,4,0)),"ND")</f>
      </c>
      <c r="N974" s="226" t="str">
        <f t="shared" si="154"/>
        <v/>
      </c>
      <c r="O974" s="225" t="str">
        <f t="shared" si="155"/>
        <v/>
      </c>
      <c r="P974" s="230" t="str">
        <f>IFERROR(IF($E974="","",VLOOKUP($E974,'Data Mercado'!$A$7:$F$24,5,0)),"ND")</f>
      </c>
      <c r="Q974" s="226" t="str">
        <f t="shared" si="156"/>
        <v/>
      </c>
      <c r="R974" s="225" t="str">
        <f t="shared" si="157"/>
        <v/>
      </c>
      <c r="S974" s="230" t="str">
        <f>IFERROR(IF($E974="","",VLOOKUP($E974,'Data Mercado'!$A$7:$F$24,6,0)),"ND")</f>
      </c>
      <c r="T974" s="226" t="str">
        <f t="shared" si="158"/>
        <v/>
      </c>
      <c r="U974" s="225" t="str">
        <f t="shared" si="159"/>
        <v/>
      </c>
    </row>
    <row r="975" spans="1:21" s="227" customFormat="1" ht="19" customHeight="1">
      <c r="A975" s="231"/>
      <c r="B975" s="232"/>
      <c r="C975" s="183"/>
      <c r="D975" s="183"/>
      <c r="E975" s="183"/>
      <c r="F975" s="229"/>
      <c r="G975" s="230" t="str">
        <f>IFERROR(IF($E975="","",VLOOKUP($E975,'Data Mercado'!$A$7:$F$24,2,0)),"ND")</f>
      </c>
      <c r="H975" s="226" t="str">
        <f t="shared" si="150"/>
        <v/>
      </c>
      <c r="I975" s="225" t="str">
        <f t="shared" si="151"/>
        <v/>
      </c>
      <c r="J975" s="230" t="str">
        <f>IFERROR(IF($E975="","",VLOOKUP($E975,'Data Mercado'!$A$7:$F$24,3,0)),"ND")</f>
      </c>
      <c r="K975" s="226" t="str">
        <f t="shared" si="152"/>
        <v/>
      </c>
      <c r="L975" s="225" t="str">
        <f t="shared" si="153"/>
        <v/>
      </c>
      <c r="M975" s="230" t="str">
        <f>IFERROR(IF($E975="","",VLOOKUP($E975,'Data Mercado'!$A$7:$F$24,4,0)),"ND")</f>
      </c>
      <c r="N975" s="226" t="str">
        <f t="shared" si="154"/>
        <v/>
      </c>
      <c r="O975" s="225" t="str">
        <f t="shared" si="155"/>
        <v/>
      </c>
      <c r="P975" s="230" t="str">
        <f>IFERROR(IF($E975="","",VLOOKUP($E975,'Data Mercado'!$A$7:$F$24,5,0)),"ND")</f>
      </c>
      <c r="Q975" s="226" t="str">
        <f t="shared" si="156"/>
        <v/>
      </c>
      <c r="R975" s="225" t="str">
        <f t="shared" si="157"/>
        <v/>
      </c>
      <c r="S975" s="230" t="str">
        <f>IFERROR(IF($E975="","",VLOOKUP($E975,'Data Mercado'!$A$7:$F$24,6,0)),"ND")</f>
      </c>
      <c r="T975" s="226" t="str">
        <f t="shared" si="158"/>
        <v/>
      </c>
      <c r="U975" s="225" t="str">
        <f t="shared" si="159"/>
        <v/>
      </c>
    </row>
    <row r="976" spans="1:21" s="227" customFormat="1" ht="19" customHeight="1">
      <c r="A976" s="231"/>
      <c r="B976" s="232"/>
      <c r="C976" s="183"/>
      <c r="D976" s="183"/>
      <c r="E976" s="183"/>
      <c r="F976" s="229"/>
      <c r="G976" s="230" t="str">
        <f>IFERROR(IF($E976="","",VLOOKUP($E976,'Data Mercado'!$A$7:$F$24,2,0)),"ND")</f>
      </c>
      <c r="H976" s="226" t="str">
        <f t="shared" si="150"/>
        <v/>
      </c>
      <c r="I976" s="225" t="str">
        <f t="shared" si="151"/>
        <v/>
      </c>
      <c r="J976" s="230" t="str">
        <f>IFERROR(IF($E976="","",VLOOKUP($E976,'Data Mercado'!$A$7:$F$24,3,0)),"ND")</f>
      </c>
      <c r="K976" s="226" t="str">
        <f t="shared" si="152"/>
        <v/>
      </c>
      <c r="L976" s="225" t="str">
        <f t="shared" si="153"/>
        <v/>
      </c>
      <c r="M976" s="230" t="str">
        <f>IFERROR(IF($E976="","",VLOOKUP($E976,'Data Mercado'!$A$7:$F$24,4,0)),"ND")</f>
      </c>
      <c r="N976" s="226" t="str">
        <f t="shared" si="154"/>
        <v/>
      </c>
      <c r="O976" s="225" t="str">
        <f t="shared" si="155"/>
        <v/>
      </c>
      <c r="P976" s="230" t="str">
        <f>IFERROR(IF($E976="","",VLOOKUP($E976,'Data Mercado'!$A$7:$F$24,5,0)),"ND")</f>
      </c>
      <c r="Q976" s="226" t="str">
        <f t="shared" si="156"/>
        <v/>
      </c>
      <c r="R976" s="225" t="str">
        <f t="shared" si="157"/>
        <v/>
      </c>
      <c r="S976" s="230" t="str">
        <f>IFERROR(IF($E976="","",VLOOKUP($E976,'Data Mercado'!$A$7:$F$24,6,0)),"ND")</f>
      </c>
      <c r="T976" s="226" t="str">
        <f t="shared" si="158"/>
        <v/>
      </c>
      <c r="U976" s="225" t="str">
        <f t="shared" si="159"/>
        <v/>
      </c>
    </row>
    <row r="977" spans="1:21" s="227" customFormat="1" ht="19" customHeight="1">
      <c r="A977" s="231"/>
      <c r="B977" s="232"/>
      <c r="C977" s="183"/>
      <c r="D977" s="183"/>
      <c r="E977" s="183"/>
      <c r="F977" s="229"/>
      <c r="G977" s="230" t="str">
        <f>IFERROR(IF($E977="","",VLOOKUP($E977,'Data Mercado'!$A$7:$F$24,2,0)),"ND")</f>
      </c>
      <c r="H977" s="226" t="str">
        <f t="shared" si="150"/>
        <v/>
      </c>
      <c r="I977" s="225" t="str">
        <f t="shared" si="151"/>
        <v/>
      </c>
      <c r="J977" s="230" t="str">
        <f>IFERROR(IF($E977="","",VLOOKUP($E977,'Data Mercado'!$A$7:$F$24,3,0)),"ND")</f>
      </c>
      <c r="K977" s="226" t="str">
        <f t="shared" si="152"/>
        <v/>
      </c>
      <c r="L977" s="225" t="str">
        <f t="shared" si="153"/>
        <v/>
      </c>
      <c r="M977" s="230" t="str">
        <f>IFERROR(IF($E977="","",VLOOKUP($E977,'Data Mercado'!$A$7:$F$24,4,0)),"ND")</f>
      </c>
      <c r="N977" s="226" t="str">
        <f t="shared" si="154"/>
        <v/>
      </c>
      <c r="O977" s="225" t="str">
        <f t="shared" si="155"/>
        <v/>
      </c>
      <c r="P977" s="230" t="str">
        <f>IFERROR(IF($E977="","",VLOOKUP($E977,'Data Mercado'!$A$7:$F$24,5,0)),"ND")</f>
      </c>
      <c r="Q977" s="226" t="str">
        <f t="shared" si="156"/>
        <v/>
      </c>
      <c r="R977" s="225" t="str">
        <f t="shared" si="157"/>
        <v/>
      </c>
      <c r="S977" s="230" t="str">
        <f>IFERROR(IF($E977="","",VLOOKUP($E977,'Data Mercado'!$A$7:$F$24,6,0)),"ND")</f>
      </c>
      <c r="T977" s="226" t="str">
        <f t="shared" si="158"/>
        <v/>
      </c>
      <c r="U977" s="225" t="str">
        <f t="shared" si="159"/>
        <v/>
      </c>
    </row>
    <row r="978" spans="1:21" s="227" customFormat="1" ht="19" customHeight="1">
      <c r="A978" s="231"/>
      <c r="B978" s="232"/>
      <c r="C978" s="183"/>
      <c r="D978" s="183"/>
      <c r="E978" s="183"/>
      <c r="F978" s="229"/>
      <c r="G978" s="230" t="str">
        <f>IFERROR(IF($E978="","",VLOOKUP($E978,'Data Mercado'!$A$7:$F$24,2,0)),"ND")</f>
      </c>
      <c r="H978" s="226" t="str">
        <f t="shared" si="150"/>
        <v/>
      </c>
      <c r="I978" s="225" t="str">
        <f t="shared" si="151"/>
        <v/>
      </c>
      <c r="J978" s="230" t="str">
        <f>IFERROR(IF($E978="","",VLOOKUP($E978,'Data Mercado'!$A$7:$F$24,3,0)),"ND")</f>
      </c>
      <c r="K978" s="226" t="str">
        <f t="shared" si="152"/>
        <v/>
      </c>
      <c r="L978" s="225" t="str">
        <f t="shared" si="153"/>
        <v/>
      </c>
      <c r="M978" s="230" t="str">
        <f>IFERROR(IF($E978="","",VLOOKUP($E978,'Data Mercado'!$A$7:$F$24,4,0)),"ND")</f>
      </c>
      <c r="N978" s="226" t="str">
        <f t="shared" si="154"/>
        <v/>
      </c>
      <c r="O978" s="225" t="str">
        <f t="shared" si="155"/>
        <v/>
      </c>
      <c r="P978" s="230" t="str">
        <f>IFERROR(IF($E978="","",VLOOKUP($E978,'Data Mercado'!$A$7:$F$24,5,0)),"ND")</f>
      </c>
      <c r="Q978" s="226" t="str">
        <f t="shared" si="156"/>
        <v/>
      </c>
      <c r="R978" s="225" t="str">
        <f t="shared" si="157"/>
        <v/>
      </c>
      <c r="S978" s="230" t="str">
        <f>IFERROR(IF($E978="","",VLOOKUP($E978,'Data Mercado'!$A$7:$F$24,6,0)),"ND")</f>
      </c>
      <c r="T978" s="226" t="str">
        <f t="shared" si="158"/>
        <v/>
      </c>
      <c r="U978" s="225" t="str">
        <f t="shared" si="159"/>
        <v/>
      </c>
    </row>
    <row r="979" spans="1:21" s="227" customFormat="1" ht="19" customHeight="1">
      <c r="A979" s="231"/>
      <c r="B979" s="232"/>
      <c r="C979" s="183"/>
      <c r="D979" s="183"/>
      <c r="E979" s="183"/>
      <c r="F979" s="229"/>
      <c r="G979" s="230" t="str">
        <f>IFERROR(IF($E979="","",VLOOKUP($E979,'Data Mercado'!$A$7:$F$24,2,0)),"ND")</f>
      </c>
      <c r="H979" s="226" t="str">
        <f t="shared" si="150"/>
        <v/>
      </c>
      <c r="I979" s="225" t="str">
        <f t="shared" si="151"/>
        <v/>
      </c>
      <c r="J979" s="230" t="str">
        <f>IFERROR(IF($E979="","",VLOOKUP($E979,'Data Mercado'!$A$7:$F$24,3,0)),"ND")</f>
      </c>
      <c r="K979" s="226" t="str">
        <f t="shared" si="152"/>
        <v/>
      </c>
      <c r="L979" s="225" t="str">
        <f t="shared" si="153"/>
        <v/>
      </c>
      <c r="M979" s="230" t="str">
        <f>IFERROR(IF($E979="","",VLOOKUP($E979,'Data Mercado'!$A$7:$F$24,4,0)),"ND")</f>
      </c>
      <c r="N979" s="226" t="str">
        <f t="shared" si="154"/>
        <v/>
      </c>
      <c r="O979" s="225" t="str">
        <f t="shared" si="155"/>
        <v/>
      </c>
      <c r="P979" s="230" t="str">
        <f>IFERROR(IF($E979="","",VLOOKUP($E979,'Data Mercado'!$A$7:$F$24,5,0)),"ND")</f>
      </c>
      <c r="Q979" s="226" t="str">
        <f t="shared" si="156"/>
        <v/>
      </c>
      <c r="R979" s="225" t="str">
        <f t="shared" si="157"/>
        <v/>
      </c>
      <c r="S979" s="230" t="str">
        <f>IFERROR(IF($E979="","",VLOOKUP($E979,'Data Mercado'!$A$7:$F$24,6,0)),"ND")</f>
      </c>
      <c r="T979" s="226" t="str">
        <f t="shared" si="158"/>
        <v/>
      </c>
      <c r="U979" s="225" t="str">
        <f t="shared" si="159"/>
        <v/>
      </c>
    </row>
    <row r="980" spans="1:21" s="227" customFormat="1" ht="19" customHeight="1">
      <c r="A980" s="231"/>
      <c r="B980" s="232"/>
      <c r="C980" s="183"/>
      <c r="D980" s="183"/>
      <c r="E980" s="183"/>
      <c r="F980" s="229"/>
      <c r="G980" s="230" t="str">
        <f>IFERROR(IF($E980="","",VLOOKUP($E980,'Data Mercado'!$A$7:$F$24,2,0)),"ND")</f>
      </c>
      <c r="H980" s="226" t="str">
        <f t="shared" si="150"/>
        <v/>
      </c>
      <c r="I980" s="225" t="str">
        <f t="shared" si="151"/>
        <v/>
      </c>
      <c r="J980" s="230" t="str">
        <f>IFERROR(IF($E980="","",VLOOKUP($E980,'Data Mercado'!$A$7:$F$24,3,0)),"ND")</f>
      </c>
      <c r="K980" s="226" t="str">
        <f t="shared" si="152"/>
        <v/>
      </c>
      <c r="L980" s="225" t="str">
        <f t="shared" si="153"/>
        <v/>
      </c>
      <c r="M980" s="230" t="str">
        <f>IFERROR(IF($E980="","",VLOOKUP($E980,'Data Mercado'!$A$7:$F$24,4,0)),"ND")</f>
      </c>
      <c r="N980" s="226" t="str">
        <f t="shared" si="154"/>
        <v/>
      </c>
      <c r="O980" s="225" t="str">
        <f t="shared" si="155"/>
        <v/>
      </c>
      <c r="P980" s="230" t="str">
        <f>IFERROR(IF($E980="","",VLOOKUP($E980,'Data Mercado'!$A$7:$F$24,5,0)),"ND")</f>
      </c>
      <c r="Q980" s="226" t="str">
        <f t="shared" si="156"/>
        <v/>
      </c>
      <c r="R980" s="225" t="str">
        <f t="shared" si="157"/>
        <v/>
      </c>
      <c r="S980" s="230" t="str">
        <f>IFERROR(IF($E980="","",VLOOKUP($E980,'Data Mercado'!$A$7:$F$24,6,0)),"ND")</f>
      </c>
      <c r="T980" s="226" t="str">
        <f t="shared" si="158"/>
        <v/>
      </c>
      <c r="U980" s="225" t="str">
        <f t="shared" si="159"/>
        <v/>
      </c>
    </row>
    <row r="981" spans="1:21" s="227" customFormat="1" ht="19" customHeight="1">
      <c r="A981" s="231"/>
      <c r="B981" s="232"/>
      <c r="C981" s="183"/>
      <c r="D981" s="183"/>
      <c r="E981" s="183"/>
      <c r="F981" s="229"/>
      <c r="G981" s="230" t="str">
        <f>IFERROR(IF($E981="","",VLOOKUP($E981,'Data Mercado'!$A$7:$F$24,2,0)),"ND")</f>
      </c>
      <c r="H981" s="226" t="str">
        <f t="shared" si="150"/>
        <v/>
      </c>
      <c r="I981" s="225" t="str">
        <f t="shared" si="151"/>
        <v/>
      </c>
      <c r="J981" s="230" t="str">
        <f>IFERROR(IF($E981="","",VLOOKUP($E981,'Data Mercado'!$A$7:$F$24,3,0)),"ND")</f>
      </c>
      <c r="K981" s="226" t="str">
        <f t="shared" si="152"/>
        <v/>
      </c>
      <c r="L981" s="225" t="str">
        <f t="shared" si="153"/>
        <v/>
      </c>
      <c r="M981" s="230" t="str">
        <f>IFERROR(IF($E981="","",VLOOKUP($E981,'Data Mercado'!$A$7:$F$24,4,0)),"ND")</f>
      </c>
      <c r="N981" s="226" t="str">
        <f t="shared" si="154"/>
        <v/>
      </c>
      <c r="O981" s="225" t="str">
        <f t="shared" si="155"/>
        <v/>
      </c>
      <c r="P981" s="230" t="str">
        <f>IFERROR(IF($E981="","",VLOOKUP($E981,'Data Mercado'!$A$7:$F$24,5,0)),"ND")</f>
      </c>
      <c r="Q981" s="226" t="str">
        <f t="shared" si="156"/>
        <v/>
      </c>
      <c r="R981" s="225" t="str">
        <f t="shared" si="157"/>
        <v/>
      </c>
      <c r="S981" s="230" t="str">
        <f>IFERROR(IF($E981="","",VLOOKUP($E981,'Data Mercado'!$A$7:$F$24,6,0)),"ND")</f>
      </c>
      <c r="T981" s="226" t="str">
        <f t="shared" si="158"/>
        <v/>
      </c>
      <c r="U981" s="225" t="str">
        <f t="shared" si="159"/>
        <v/>
      </c>
    </row>
    <row r="982" spans="1:21" s="227" customFormat="1" ht="19" customHeight="1">
      <c r="A982" s="231"/>
      <c r="B982" s="232"/>
      <c r="C982" s="183"/>
      <c r="D982" s="183"/>
      <c r="E982" s="183"/>
      <c r="F982" s="229"/>
      <c r="G982" s="230" t="str">
        <f>IFERROR(IF($E982="","",VLOOKUP($E982,'Data Mercado'!$A$7:$F$24,2,0)),"ND")</f>
      </c>
      <c r="H982" s="226" t="str">
        <f t="shared" si="150"/>
        <v/>
      </c>
      <c r="I982" s="225" t="str">
        <f t="shared" si="151"/>
        <v/>
      </c>
      <c r="J982" s="230" t="str">
        <f>IFERROR(IF($E982="","",VLOOKUP($E982,'Data Mercado'!$A$7:$F$24,3,0)),"ND")</f>
      </c>
      <c r="K982" s="226" t="str">
        <f t="shared" si="152"/>
        <v/>
      </c>
      <c r="L982" s="225" t="str">
        <f t="shared" si="153"/>
        <v/>
      </c>
      <c r="M982" s="230" t="str">
        <f>IFERROR(IF($E982="","",VLOOKUP($E982,'Data Mercado'!$A$7:$F$24,4,0)),"ND")</f>
      </c>
      <c r="N982" s="226" t="str">
        <f t="shared" si="154"/>
        <v/>
      </c>
      <c r="O982" s="225" t="str">
        <f t="shared" si="155"/>
        <v/>
      </c>
      <c r="P982" s="230" t="str">
        <f>IFERROR(IF($E982="","",VLOOKUP($E982,'Data Mercado'!$A$7:$F$24,5,0)),"ND")</f>
      </c>
      <c r="Q982" s="226" t="str">
        <f t="shared" si="156"/>
        <v/>
      </c>
      <c r="R982" s="225" t="str">
        <f t="shared" si="157"/>
        <v/>
      </c>
      <c r="S982" s="230" t="str">
        <f>IFERROR(IF($E982="","",VLOOKUP($E982,'Data Mercado'!$A$7:$F$24,6,0)),"ND")</f>
      </c>
      <c r="T982" s="226" t="str">
        <f t="shared" si="158"/>
        <v/>
      </c>
      <c r="U982" s="225" t="str">
        <f t="shared" si="159"/>
        <v/>
      </c>
    </row>
    <row r="983" spans="1:21" s="227" customFormat="1" ht="19" customHeight="1">
      <c r="A983" s="231"/>
      <c r="B983" s="232"/>
      <c r="C983" s="183"/>
      <c r="D983" s="183"/>
      <c r="E983" s="183"/>
      <c r="F983" s="229"/>
      <c r="G983" s="230" t="str">
        <f>IFERROR(IF($E983="","",VLOOKUP($E983,'Data Mercado'!$A$7:$F$24,2,0)),"ND")</f>
      </c>
      <c r="H983" s="226" t="str">
        <f t="shared" si="150"/>
        <v/>
      </c>
      <c r="I983" s="225" t="str">
        <f t="shared" si="151"/>
        <v/>
      </c>
      <c r="J983" s="230" t="str">
        <f>IFERROR(IF($E983="","",VLOOKUP($E983,'Data Mercado'!$A$7:$F$24,3,0)),"ND")</f>
      </c>
      <c r="K983" s="226" t="str">
        <f t="shared" si="152"/>
        <v/>
      </c>
      <c r="L983" s="225" t="str">
        <f t="shared" si="153"/>
        <v/>
      </c>
      <c r="M983" s="230" t="str">
        <f>IFERROR(IF($E983="","",VLOOKUP($E983,'Data Mercado'!$A$7:$F$24,4,0)),"ND")</f>
      </c>
      <c r="N983" s="226" t="str">
        <f t="shared" si="154"/>
        <v/>
      </c>
      <c r="O983" s="225" t="str">
        <f t="shared" si="155"/>
        <v/>
      </c>
      <c r="P983" s="230" t="str">
        <f>IFERROR(IF($E983="","",VLOOKUP($E983,'Data Mercado'!$A$7:$F$24,5,0)),"ND")</f>
      </c>
      <c r="Q983" s="226" t="str">
        <f t="shared" si="156"/>
        <v/>
      </c>
      <c r="R983" s="225" t="str">
        <f t="shared" si="157"/>
        <v/>
      </c>
      <c r="S983" s="230" t="str">
        <f>IFERROR(IF($E983="","",VLOOKUP($E983,'Data Mercado'!$A$7:$F$24,6,0)),"ND")</f>
      </c>
      <c r="T983" s="226" t="str">
        <f t="shared" si="158"/>
        <v/>
      </c>
      <c r="U983" s="225" t="str">
        <f t="shared" si="159"/>
        <v/>
      </c>
    </row>
    <row r="984" spans="1:21" s="227" customFormat="1" ht="19" customHeight="1">
      <c r="A984" s="231"/>
      <c r="B984" s="232"/>
      <c r="C984" s="183"/>
      <c r="D984" s="183"/>
      <c r="E984" s="183"/>
      <c r="F984" s="229"/>
      <c r="G984" s="230" t="str">
        <f>IFERROR(IF($E984="","",VLOOKUP($E984,'Data Mercado'!$A$7:$F$24,2,0)),"ND")</f>
      </c>
      <c r="H984" s="226" t="str">
        <f t="shared" si="150"/>
        <v/>
      </c>
      <c r="I984" s="225" t="str">
        <f t="shared" si="151"/>
        <v/>
      </c>
      <c r="J984" s="230" t="str">
        <f>IFERROR(IF($E984="","",VLOOKUP($E984,'Data Mercado'!$A$7:$F$24,3,0)),"ND")</f>
      </c>
      <c r="K984" s="226" t="str">
        <f t="shared" si="152"/>
        <v/>
      </c>
      <c r="L984" s="225" t="str">
        <f t="shared" si="153"/>
        <v/>
      </c>
      <c r="M984" s="230" t="str">
        <f>IFERROR(IF($E984="","",VLOOKUP($E984,'Data Mercado'!$A$7:$F$24,4,0)),"ND")</f>
      </c>
      <c r="N984" s="226" t="str">
        <f t="shared" si="154"/>
        <v/>
      </c>
      <c r="O984" s="225" t="str">
        <f t="shared" si="155"/>
        <v/>
      </c>
      <c r="P984" s="230" t="str">
        <f>IFERROR(IF($E984="","",VLOOKUP($E984,'Data Mercado'!$A$7:$F$24,5,0)),"ND")</f>
      </c>
      <c r="Q984" s="226" t="str">
        <f t="shared" si="156"/>
        <v/>
      </c>
      <c r="R984" s="225" t="str">
        <f t="shared" si="157"/>
        <v/>
      </c>
      <c r="S984" s="230" t="str">
        <f>IFERROR(IF($E984="","",VLOOKUP($E984,'Data Mercado'!$A$7:$F$24,6,0)),"ND")</f>
      </c>
      <c r="T984" s="226" t="str">
        <f t="shared" si="158"/>
        <v/>
      </c>
      <c r="U984" s="225" t="str">
        <f t="shared" si="159"/>
        <v/>
      </c>
    </row>
    <row r="985" spans="1:21" s="227" customFormat="1" ht="19" customHeight="1">
      <c r="A985" s="231"/>
      <c r="B985" s="232"/>
      <c r="C985" s="183"/>
      <c r="D985" s="183"/>
      <c r="E985" s="183"/>
      <c r="F985" s="229"/>
      <c r="G985" s="230" t="str">
        <f>IFERROR(IF($E985="","",VLOOKUP($E985,'Data Mercado'!$A$7:$F$24,2,0)),"ND")</f>
      </c>
      <c r="H985" s="226" t="str">
        <f t="shared" si="150"/>
        <v/>
      </c>
      <c r="I985" s="225" t="str">
        <f t="shared" si="151"/>
        <v/>
      </c>
      <c r="J985" s="230" t="str">
        <f>IFERROR(IF($E985="","",VLOOKUP($E985,'Data Mercado'!$A$7:$F$24,3,0)),"ND")</f>
      </c>
      <c r="K985" s="226" t="str">
        <f t="shared" si="152"/>
        <v/>
      </c>
      <c r="L985" s="225" t="str">
        <f t="shared" si="153"/>
        <v/>
      </c>
      <c r="M985" s="230" t="str">
        <f>IFERROR(IF($E985="","",VLOOKUP($E985,'Data Mercado'!$A$7:$F$24,4,0)),"ND")</f>
      </c>
      <c r="N985" s="226" t="str">
        <f t="shared" si="154"/>
        <v/>
      </c>
      <c r="O985" s="225" t="str">
        <f t="shared" si="155"/>
        <v/>
      </c>
      <c r="P985" s="230" t="str">
        <f>IFERROR(IF($E985="","",VLOOKUP($E985,'Data Mercado'!$A$7:$F$24,5,0)),"ND")</f>
      </c>
      <c r="Q985" s="226" t="str">
        <f t="shared" si="156"/>
        <v/>
      </c>
      <c r="R985" s="225" t="str">
        <f t="shared" si="157"/>
        <v/>
      </c>
      <c r="S985" s="230" t="str">
        <f>IFERROR(IF($E985="","",VLOOKUP($E985,'Data Mercado'!$A$7:$F$24,6,0)),"ND")</f>
      </c>
      <c r="T985" s="226" t="str">
        <f t="shared" si="158"/>
        <v/>
      </c>
      <c r="U985" s="225" t="str">
        <f t="shared" si="159"/>
        <v/>
      </c>
    </row>
    <row r="986" spans="1:21" s="227" customFormat="1" ht="19" customHeight="1">
      <c r="A986" s="231"/>
      <c r="B986" s="232"/>
      <c r="C986" s="183"/>
      <c r="D986" s="183"/>
      <c r="E986" s="183"/>
      <c r="F986" s="229"/>
      <c r="G986" s="230" t="str">
        <f>IFERROR(IF($E986="","",VLOOKUP($E986,'Data Mercado'!$A$7:$F$24,2,0)),"ND")</f>
      </c>
      <c r="H986" s="226" t="str">
        <f t="shared" si="150"/>
        <v/>
      </c>
      <c r="I986" s="225" t="str">
        <f t="shared" si="151"/>
        <v/>
      </c>
      <c r="J986" s="230" t="str">
        <f>IFERROR(IF($E986="","",VLOOKUP($E986,'Data Mercado'!$A$7:$F$24,3,0)),"ND")</f>
      </c>
      <c r="K986" s="226" t="str">
        <f t="shared" si="152"/>
        <v/>
      </c>
      <c r="L986" s="225" t="str">
        <f t="shared" si="153"/>
        <v/>
      </c>
      <c r="M986" s="230" t="str">
        <f>IFERROR(IF($E986="","",VLOOKUP($E986,'Data Mercado'!$A$7:$F$24,4,0)),"ND")</f>
      </c>
      <c r="N986" s="226" t="str">
        <f t="shared" si="154"/>
        <v/>
      </c>
      <c r="O986" s="225" t="str">
        <f t="shared" si="155"/>
        <v/>
      </c>
      <c r="P986" s="230" t="str">
        <f>IFERROR(IF($E986="","",VLOOKUP($E986,'Data Mercado'!$A$7:$F$24,5,0)),"ND")</f>
      </c>
      <c r="Q986" s="226" t="str">
        <f t="shared" si="156"/>
        <v/>
      </c>
      <c r="R986" s="225" t="str">
        <f t="shared" si="157"/>
        <v/>
      </c>
      <c r="S986" s="230" t="str">
        <f>IFERROR(IF($E986="","",VLOOKUP($E986,'Data Mercado'!$A$7:$F$24,6,0)),"ND")</f>
      </c>
      <c r="T986" s="226" t="str">
        <f t="shared" si="158"/>
        <v/>
      </c>
      <c r="U986" s="225" t="str">
        <f t="shared" si="159"/>
        <v/>
      </c>
    </row>
    <row r="987" spans="1:21" s="227" customFormat="1" ht="19" customHeight="1">
      <c r="A987" s="231"/>
      <c r="B987" s="232"/>
      <c r="C987" s="183"/>
      <c r="D987" s="183"/>
      <c r="E987" s="183"/>
      <c r="F987" s="229"/>
      <c r="G987" s="230" t="str">
        <f>IFERROR(IF($E987="","",VLOOKUP($E987,'Data Mercado'!$A$7:$F$24,2,0)),"ND")</f>
      </c>
      <c r="H987" s="226" t="str">
        <f t="shared" si="150"/>
        <v/>
      </c>
      <c r="I987" s="225" t="str">
        <f t="shared" si="151"/>
        <v/>
      </c>
      <c r="J987" s="230" t="str">
        <f>IFERROR(IF($E987="","",VLOOKUP($E987,'Data Mercado'!$A$7:$F$24,3,0)),"ND")</f>
      </c>
      <c r="K987" s="226" t="str">
        <f t="shared" si="152"/>
        <v/>
      </c>
      <c r="L987" s="225" t="str">
        <f t="shared" si="153"/>
        <v/>
      </c>
      <c r="M987" s="230" t="str">
        <f>IFERROR(IF($E987="","",VLOOKUP($E987,'Data Mercado'!$A$7:$F$24,4,0)),"ND")</f>
      </c>
      <c r="N987" s="226" t="str">
        <f t="shared" si="154"/>
        <v/>
      </c>
      <c r="O987" s="225" t="str">
        <f t="shared" si="155"/>
        <v/>
      </c>
      <c r="P987" s="230" t="str">
        <f>IFERROR(IF($E987="","",VLOOKUP($E987,'Data Mercado'!$A$7:$F$24,5,0)),"ND")</f>
      </c>
      <c r="Q987" s="226" t="str">
        <f t="shared" si="156"/>
        <v/>
      </c>
      <c r="R987" s="225" t="str">
        <f t="shared" si="157"/>
        <v/>
      </c>
      <c r="S987" s="230" t="str">
        <f>IFERROR(IF($E987="","",VLOOKUP($E987,'Data Mercado'!$A$7:$F$24,6,0)),"ND")</f>
      </c>
      <c r="T987" s="226" t="str">
        <f t="shared" si="158"/>
        <v/>
      </c>
      <c r="U987" s="225" t="str">
        <f t="shared" si="159"/>
        <v/>
      </c>
    </row>
    <row r="988" spans="1:21" s="227" customFormat="1" ht="19" customHeight="1">
      <c r="A988" s="231"/>
      <c r="B988" s="232"/>
      <c r="C988" s="183"/>
      <c r="D988" s="183"/>
      <c r="E988" s="183"/>
      <c r="F988" s="229"/>
      <c r="G988" s="230" t="str">
        <f>IFERROR(IF($E988="","",VLOOKUP($E988,'Data Mercado'!$A$7:$F$24,2,0)),"ND")</f>
      </c>
      <c r="H988" s="226" t="str">
        <f t="shared" si="150"/>
        <v/>
      </c>
      <c r="I988" s="225" t="str">
        <f t="shared" si="151"/>
        <v/>
      </c>
      <c r="J988" s="230" t="str">
        <f>IFERROR(IF($E988="","",VLOOKUP($E988,'Data Mercado'!$A$7:$F$24,3,0)),"ND")</f>
      </c>
      <c r="K988" s="226" t="str">
        <f t="shared" si="152"/>
        <v/>
      </c>
      <c r="L988" s="225" t="str">
        <f t="shared" si="153"/>
        <v/>
      </c>
      <c r="M988" s="230" t="str">
        <f>IFERROR(IF($E988="","",VLOOKUP($E988,'Data Mercado'!$A$7:$F$24,4,0)),"ND")</f>
      </c>
      <c r="N988" s="226" t="str">
        <f t="shared" si="154"/>
        <v/>
      </c>
      <c r="O988" s="225" t="str">
        <f t="shared" si="155"/>
        <v/>
      </c>
      <c r="P988" s="230" t="str">
        <f>IFERROR(IF($E988="","",VLOOKUP($E988,'Data Mercado'!$A$7:$F$24,5,0)),"ND")</f>
      </c>
      <c r="Q988" s="226" t="str">
        <f t="shared" si="156"/>
        <v/>
      </c>
      <c r="R988" s="225" t="str">
        <f t="shared" si="157"/>
        <v/>
      </c>
      <c r="S988" s="230" t="str">
        <f>IFERROR(IF($E988="","",VLOOKUP($E988,'Data Mercado'!$A$7:$F$24,6,0)),"ND")</f>
      </c>
      <c r="T988" s="226" t="str">
        <f t="shared" si="158"/>
        <v/>
      </c>
      <c r="U988" s="225" t="str">
        <f t="shared" si="159"/>
        <v/>
      </c>
    </row>
    <row r="989" spans="1:21" s="227" customFormat="1" ht="19" customHeight="1">
      <c r="A989" s="231"/>
      <c r="B989" s="232"/>
      <c r="C989" s="183"/>
      <c r="D989" s="183"/>
      <c r="E989" s="183"/>
      <c r="F989" s="229"/>
      <c r="G989" s="230" t="str">
        <f>IFERROR(IF($E989="","",VLOOKUP($E989,'Data Mercado'!$A$7:$F$24,2,0)),"ND")</f>
      </c>
      <c r="H989" s="226" t="str">
        <f t="shared" si="150"/>
        <v/>
      </c>
      <c r="I989" s="225" t="str">
        <f t="shared" si="151"/>
        <v/>
      </c>
      <c r="J989" s="230" t="str">
        <f>IFERROR(IF($E989="","",VLOOKUP($E989,'Data Mercado'!$A$7:$F$24,3,0)),"ND")</f>
      </c>
      <c r="K989" s="226" t="str">
        <f t="shared" si="152"/>
        <v/>
      </c>
      <c r="L989" s="225" t="str">
        <f t="shared" si="153"/>
        <v/>
      </c>
      <c r="M989" s="230" t="str">
        <f>IFERROR(IF($E989="","",VLOOKUP($E989,'Data Mercado'!$A$7:$F$24,4,0)),"ND")</f>
      </c>
      <c r="N989" s="226" t="str">
        <f t="shared" si="154"/>
        <v/>
      </c>
      <c r="O989" s="225" t="str">
        <f t="shared" si="155"/>
        <v/>
      </c>
      <c r="P989" s="230" t="str">
        <f>IFERROR(IF($E989="","",VLOOKUP($E989,'Data Mercado'!$A$7:$F$24,5,0)),"ND")</f>
      </c>
      <c r="Q989" s="226" t="str">
        <f t="shared" si="156"/>
        <v/>
      </c>
      <c r="R989" s="225" t="str">
        <f t="shared" si="157"/>
        <v/>
      </c>
      <c r="S989" s="230" t="str">
        <f>IFERROR(IF($E989="","",VLOOKUP($E989,'Data Mercado'!$A$7:$F$24,6,0)),"ND")</f>
      </c>
      <c r="T989" s="226" t="str">
        <f t="shared" si="158"/>
        <v/>
      </c>
      <c r="U989" s="225" t="str">
        <f t="shared" si="159"/>
        <v/>
      </c>
    </row>
    <row r="990" spans="1:21" s="227" customFormat="1" ht="19" customHeight="1">
      <c r="A990" s="231"/>
      <c r="B990" s="232"/>
      <c r="C990" s="183"/>
      <c r="D990" s="183"/>
      <c r="E990" s="183"/>
      <c r="F990" s="229"/>
      <c r="G990" s="230" t="str">
        <f>IFERROR(IF($E990="","",VLOOKUP($E990,'Data Mercado'!$A$7:$F$24,2,0)),"ND")</f>
      </c>
      <c r="H990" s="226" t="str">
        <f t="shared" si="150"/>
        <v/>
      </c>
      <c r="I990" s="225" t="str">
        <f t="shared" si="151"/>
        <v/>
      </c>
      <c r="J990" s="230" t="str">
        <f>IFERROR(IF($E990="","",VLOOKUP($E990,'Data Mercado'!$A$7:$F$24,3,0)),"ND")</f>
      </c>
      <c r="K990" s="226" t="str">
        <f t="shared" si="152"/>
        <v/>
      </c>
      <c r="L990" s="225" t="str">
        <f t="shared" si="153"/>
        <v/>
      </c>
      <c r="M990" s="230" t="str">
        <f>IFERROR(IF($E990="","",VLOOKUP($E990,'Data Mercado'!$A$7:$F$24,4,0)),"ND")</f>
      </c>
      <c r="N990" s="226" t="str">
        <f t="shared" si="154"/>
        <v/>
      </c>
      <c r="O990" s="225" t="str">
        <f t="shared" si="155"/>
        <v/>
      </c>
      <c r="P990" s="230" t="str">
        <f>IFERROR(IF($E990="","",VLOOKUP($E990,'Data Mercado'!$A$7:$F$24,5,0)),"ND")</f>
      </c>
      <c r="Q990" s="226" t="str">
        <f t="shared" si="156"/>
        <v/>
      </c>
      <c r="R990" s="225" t="str">
        <f t="shared" si="157"/>
        <v/>
      </c>
      <c r="S990" s="230" t="str">
        <f>IFERROR(IF($E990="","",VLOOKUP($E990,'Data Mercado'!$A$7:$F$24,6,0)),"ND")</f>
      </c>
      <c r="T990" s="226" t="str">
        <f t="shared" si="158"/>
        <v/>
      </c>
      <c r="U990" s="225" t="str">
        <f t="shared" si="159"/>
        <v/>
      </c>
    </row>
    <row r="991" spans="1:21" s="227" customFormat="1" ht="19" customHeight="1">
      <c r="A991" s="231"/>
      <c r="B991" s="232"/>
      <c r="C991" s="183"/>
      <c r="D991" s="183"/>
      <c r="E991" s="183"/>
      <c r="F991" s="229"/>
      <c r="G991" s="230" t="str">
        <f>IFERROR(IF($E991="","",VLOOKUP($E991,'Data Mercado'!$A$7:$F$24,2,0)),"ND")</f>
      </c>
      <c r="H991" s="226" t="str">
        <f t="shared" si="150"/>
        <v/>
      </c>
      <c r="I991" s="225" t="str">
        <f t="shared" si="151"/>
        <v/>
      </c>
      <c r="J991" s="230" t="str">
        <f>IFERROR(IF($E991="","",VLOOKUP($E991,'Data Mercado'!$A$7:$F$24,3,0)),"ND")</f>
      </c>
      <c r="K991" s="226" t="str">
        <f t="shared" si="152"/>
        <v/>
      </c>
      <c r="L991" s="225" t="str">
        <f t="shared" si="153"/>
        <v/>
      </c>
      <c r="M991" s="230" t="str">
        <f>IFERROR(IF($E991="","",VLOOKUP($E991,'Data Mercado'!$A$7:$F$24,4,0)),"ND")</f>
      </c>
      <c r="N991" s="226" t="str">
        <f t="shared" si="154"/>
        <v/>
      </c>
      <c r="O991" s="225" t="str">
        <f t="shared" si="155"/>
        <v/>
      </c>
      <c r="P991" s="230" t="str">
        <f>IFERROR(IF($E991="","",VLOOKUP($E991,'Data Mercado'!$A$7:$F$24,5,0)),"ND")</f>
      </c>
      <c r="Q991" s="226" t="str">
        <f t="shared" si="156"/>
        <v/>
      </c>
      <c r="R991" s="225" t="str">
        <f t="shared" si="157"/>
        <v/>
      </c>
      <c r="S991" s="230" t="str">
        <f>IFERROR(IF($E991="","",VLOOKUP($E991,'Data Mercado'!$A$7:$F$24,6,0)),"ND")</f>
      </c>
      <c r="T991" s="226" t="str">
        <f t="shared" si="158"/>
        <v/>
      </c>
      <c r="U991" s="225" t="str">
        <f t="shared" si="159"/>
        <v/>
      </c>
    </row>
    <row r="992" spans="1:21" s="227" customFormat="1" ht="19" customHeight="1">
      <c r="A992" s="231"/>
      <c r="B992" s="232"/>
      <c r="C992" s="183"/>
      <c r="D992" s="183"/>
      <c r="E992" s="183"/>
      <c r="F992" s="229"/>
      <c r="G992" s="230" t="str">
        <f>IFERROR(IF($E992="","",VLOOKUP($E992,'Data Mercado'!$A$7:$F$24,2,0)),"ND")</f>
      </c>
      <c r="H992" s="226" t="str">
        <f t="shared" si="150"/>
        <v/>
      </c>
      <c r="I992" s="225" t="str">
        <f t="shared" si="151"/>
        <v/>
      </c>
      <c r="J992" s="230" t="str">
        <f>IFERROR(IF($E992="","",VLOOKUP($E992,'Data Mercado'!$A$7:$F$24,3,0)),"ND")</f>
      </c>
      <c r="K992" s="226" t="str">
        <f t="shared" si="152"/>
        <v/>
      </c>
      <c r="L992" s="225" t="str">
        <f t="shared" si="153"/>
        <v/>
      </c>
      <c r="M992" s="230" t="str">
        <f>IFERROR(IF($E992="","",VLOOKUP($E992,'Data Mercado'!$A$7:$F$24,4,0)),"ND")</f>
      </c>
      <c r="N992" s="226" t="str">
        <f t="shared" si="154"/>
        <v/>
      </c>
      <c r="O992" s="225" t="str">
        <f t="shared" si="155"/>
        <v/>
      </c>
      <c r="P992" s="230" t="str">
        <f>IFERROR(IF($E992="","",VLOOKUP($E992,'Data Mercado'!$A$7:$F$24,5,0)),"ND")</f>
      </c>
      <c r="Q992" s="226" t="str">
        <f t="shared" si="156"/>
        <v/>
      </c>
      <c r="R992" s="225" t="str">
        <f t="shared" si="157"/>
        <v/>
      </c>
      <c r="S992" s="230" t="str">
        <f>IFERROR(IF($E992="","",VLOOKUP($E992,'Data Mercado'!$A$7:$F$24,6,0)),"ND")</f>
      </c>
      <c r="T992" s="226" t="str">
        <f t="shared" si="158"/>
        <v/>
      </c>
      <c r="U992" s="225" t="str">
        <f t="shared" si="159"/>
        <v/>
      </c>
    </row>
    <row r="993" spans="1:21" s="227" customFormat="1" ht="19" customHeight="1">
      <c r="A993" s="231"/>
      <c r="B993" s="232"/>
      <c r="C993" s="183"/>
      <c r="D993" s="183"/>
      <c r="E993" s="183"/>
      <c r="F993" s="229"/>
      <c r="G993" s="230" t="str">
        <f>IFERROR(IF($E993="","",VLOOKUP($E993,'Data Mercado'!$A$7:$F$24,2,0)),"ND")</f>
      </c>
      <c r="H993" s="226" t="str">
        <f t="shared" si="150"/>
        <v/>
      </c>
      <c r="I993" s="225" t="str">
        <f t="shared" si="151"/>
        <v/>
      </c>
      <c r="J993" s="230" t="str">
        <f>IFERROR(IF($E993="","",VLOOKUP($E993,'Data Mercado'!$A$7:$F$24,3,0)),"ND")</f>
      </c>
      <c r="K993" s="226" t="str">
        <f t="shared" si="152"/>
        <v/>
      </c>
      <c r="L993" s="225" t="str">
        <f t="shared" si="153"/>
        <v/>
      </c>
      <c r="M993" s="230" t="str">
        <f>IFERROR(IF($E993="","",VLOOKUP($E993,'Data Mercado'!$A$7:$F$24,4,0)),"ND")</f>
      </c>
      <c r="N993" s="226" t="str">
        <f t="shared" si="154"/>
        <v/>
      </c>
      <c r="O993" s="225" t="str">
        <f t="shared" si="155"/>
        <v/>
      </c>
      <c r="P993" s="230" t="str">
        <f>IFERROR(IF($E993="","",VLOOKUP($E993,'Data Mercado'!$A$7:$F$24,5,0)),"ND")</f>
      </c>
      <c r="Q993" s="226" t="str">
        <f t="shared" si="156"/>
        <v/>
      </c>
      <c r="R993" s="225" t="str">
        <f t="shared" si="157"/>
        <v/>
      </c>
      <c r="S993" s="230" t="str">
        <f>IFERROR(IF($E993="","",VLOOKUP($E993,'Data Mercado'!$A$7:$F$24,6,0)),"ND")</f>
      </c>
      <c r="T993" s="226" t="str">
        <f t="shared" si="158"/>
        <v/>
      </c>
      <c r="U993" s="225" t="str">
        <f t="shared" si="159"/>
        <v/>
      </c>
    </row>
    <row r="994" spans="1:21" s="227" customFormat="1" ht="19" customHeight="1">
      <c r="A994" s="231"/>
      <c r="B994" s="232"/>
      <c r="C994" s="183"/>
      <c r="D994" s="183"/>
      <c r="E994" s="183"/>
      <c r="F994" s="229"/>
      <c r="G994" s="230" t="str">
        <f>IFERROR(IF($E994="","",VLOOKUP($E994,'Data Mercado'!$A$7:$F$24,2,0)),"ND")</f>
      </c>
      <c r="H994" s="226" t="str">
        <f t="shared" si="150"/>
        <v/>
      </c>
      <c r="I994" s="225" t="str">
        <f t="shared" si="151"/>
        <v/>
      </c>
      <c r="J994" s="230" t="str">
        <f>IFERROR(IF($E994="","",VLOOKUP($E994,'Data Mercado'!$A$7:$F$24,3,0)),"ND")</f>
      </c>
      <c r="K994" s="226" t="str">
        <f t="shared" si="152"/>
        <v/>
      </c>
      <c r="L994" s="225" t="str">
        <f t="shared" si="153"/>
        <v/>
      </c>
      <c r="M994" s="230" t="str">
        <f>IFERROR(IF($E994="","",VLOOKUP($E994,'Data Mercado'!$A$7:$F$24,4,0)),"ND")</f>
      </c>
      <c r="N994" s="226" t="str">
        <f t="shared" si="154"/>
        <v/>
      </c>
      <c r="O994" s="225" t="str">
        <f t="shared" si="155"/>
        <v/>
      </c>
      <c r="P994" s="230" t="str">
        <f>IFERROR(IF($E994="","",VLOOKUP($E994,'Data Mercado'!$A$7:$F$24,5,0)),"ND")</f>
      </c>
      <c r="Q994" s="226" t="str">
        <f t="shared" si="156"/>
        <v/>
      </c>
      <c r="R994" s="225" t="str">
        <f t="shared" si="157"/>
        <v/>
      </c>
      <c r="S994" s="230" t="str">
        <f>IFERROR(IF($E994="","",VLOOKUP($E994,'Data Mercado'!$A$7:$F$24,6,0)),"ND")</f>
      </c>
      <c r="T994" s="226" t="str">
        <f t="shared" si="158"/>
        <v/>
      </c>
      <c r="U994" s="225" t="str">
        <f t="shared" si="159"/>
        <v/>
      </c>
    </row>
    <row r="995" spans="1:21" s="227" customFormat="1" ht="19" customHeight="1">
      <c r="A995" s="231"/>
      <c r="B995" s="232"/>
      <c r="C995" s="183"/>
      <c r="D995" s="183"/>
      <c r="E995" s="183"/>
      <c r="F995" s="229"/>
      <c r="G995" s="230" t="str">
        <f>IFERROR(IF($E995="","",VLOOKUP($E995,'Data Mercado'!$A$7:$F$24,2,0)),"ND")</f>
      </c>
      <c r="H995" s="226" t="str">
        <f t="shared" si="150"/>
        <v/>
      </c>
      <c r="I995" s="225" t="str">
        <f t="shared" si="151"/>
        <v/>
      </c>
      <c r="J995" s="230" t="str">
        <f>IFERROR(IF($E995="","",VLOOKUP($E995,'Data Mercado'!$A$7:$F$24,3,0)),"ND")</f>
      </c>
      <c r="K995" s="226" t="str">
        <f t="shared" si="152"/>
        <v/>
      </c>
      <c r="L995" s="225" t="str">
        <f t="shared" si="153"/>
        <v/>
      </c>
      <c r="M995" s="230" t="str">
        <f>IFERROR(IF($E995="","",VLOOKUP($E995,'Data Mercado'!$A$7:$F$24,4,0)),"ND")</f>
      </c>
      <c r="N995" s="226" t="str">
        <f t="shared" si="154"/>
        <v/>
      </c>
      <c r="O995" s="225" t="str">
        <f t="shared" si="155"/>
        <v/>
      </c>
      <c r="P995" s="230" t="str">
        <f>IFERROR(IF($E995="","",VLOOKUP($E995,'Data Mercado'!$A$7:$F$24,5,0)),"ND")</f>
      </c>
      <c r="Q995" s="226" t="str">
        <f t="shared" si="156"/>
        <v/>
      </c>
      <c r="R995" s="225" t="str">
        <f t="shared" si="157"/>
        <v/>
      </c>
      <c r="S995" s="230" t="str">
        <f>IFERROR(IF($E995="","",VLOOKUP($E995,'Data Mercado'!$A$7:$F$24,6,0)),"ND")</f>
      </c>
      <c r="T995" s="226" t="str">
        <f t="shared" si="158"/>
        <v/>
      </c>
      <c r="U995" s="225" t="str">
        <f t="shared" si="159"/>
        <v/>
      </c>
    </row>
    <row r="996" spans="1:21" s="227" customFormat="1" ht="19" customHeight="1">
      <c r="A996" s="231"/>
      <c r="B996" s="232"/>
      <c r="C996" s="183"/>
      <c r="D996" s="183"/>
      <c r="E996" s="183"/>
      <c r="F996" s="229"/>
      <c r="G996" s="230" t="str">
        <f>IFERROR(IF($E996="","",VLOOKUP($E996,'Data Mercado'!$A$7:$F$24,2,0)),"ND")</f>
      </c>
      <c r="H996" s="226" t="str">
        <f t="shared" si="150"/>
        <v/>
      </c>
      <c r="I996" s="225" t="str">
        <f t="shared" si="151"/>
        <v/>
      </c>
      <c r="J996" s="230" t="str">
        <f>IFERROR(IF($E996="","",VLOOKUP($E996,'Data Mercado'!$A$7:$F$24,3,0)),"ND")</f>
      </c>
      <c r="K996" s="226" t="str">
        <f t="shared" si="152"/>
        <v/>
      </c>
      <c r="L996" s="225" t="str">
        <f t="shared" si="153"/>
        <v/>
      </c>
      <c r="M996" s="230" t="str">
        <f>IFERROR(IF($E996="","",VLOOKUP($E996,'Data Mercado'!$A$7:$F$24,4,0)),"ND")</f>
      </c>
      <c r="N996" s="226" t="str">
        <f t="shared" si="154"/>
        <v/>
      </c>
      <c r="O996" s="225" t="str">
        <f t="shared" si="155"/>
        <v/>
      </c>
      <c r="P996" s="230" t="str">
        <f>IFERROR(IF($E996="","",VLOOKUP($E996,'Data Mercado'!$A$7:$F$24,5,0)),"ND")</f>
      </c>
      <c r="Q996" s="226" t="str">
        <f t="shared" si="156"/>
        <v/>
      </c>
      <c r="R996" s="225" t="str">
        <f t="shared" si="157"/>
        <v/>
      </c>
      <c r="S996" s="230" t="str">
        <f>IFERROR(IF($E996="","",VLOOKUP($E996,'Data Mercado'!$A$7:$F$24,6,0)),"ND")</f>
      </c>
      <c r="T996" s="226" t="str">
        <f t="shared" si="158"/>
        <v/>
      </c>
      <c r="U996" s="225" t="str">
        <f t="shared" si="159"/>
        <v/>
      </c>
    </row>
    <row r="997" spans="1:21" s="227" customFormat="1" ht="19" customHeight="1">
      <c r="A997" s="231"/>
      <c r="B997" s="232"/>
      <c r="C997" s="183"/>
      <c r="D997" s="183"/>
      <c r="E997" s="183"/>
      <c r="F997" s="229"/>
      <c r="G997" s="230" t="str">
        <f>IFERROR(IF($E997="","",VLOOKUP($E997,'Data Mercado'!$A$7:$F$24,2,0)),"ND")</f>
      </c>
      <c r="H997" s="226" t="str">
        <f t="shared" si="150"/>
        <v/>
      </c>
      <c r="I997" s="225" t="str">
        <f t="shared" si="151"/>
        <v/>
      </c>
      <c r="J997" s="230" t="str">
        <f>IFERROR(IF($E997="","",VLOOKUP($E997,'Data Mercado'!$A$7:$F$24,3,0)),"ND")</f>
      </c>
      <c r="K997" s="226" t="str">
        <f t="shared" si="152"/>
        <v/>
      </c>
      <c r="L997" s="225" t="str">
        <f t="shared" si="153"/>
        <v/>
      </c>
      <c r="M997" s="230" t="str">
        <f>IFERROR(IF($E997="","",VLOOKUP($E997,'Data Mercado'!$A$7:$F$24,4,0)),"ND")</f>
      </c>
      <c r="N997" s="226" t="str">
        <f t="shared" si="154"/>
        <v/>
      </c>
      <c r="O997" s="225" t="str">
        <f t="shared" si="155"/>
        <v/>
      </c>
      <c r="P997" s="230" t="str">
        <f>IFERROR(IF($E997="","",VLOOKUP($E997,'Data Mercado'!$A$7:$F$24,5,0)),"ND")</f>
      </c>
      <c r="Q997" s="226" t="str">
        <f t="shared" si="156"/>
        <v/>
      </c>
      <c r="R997" s="225" t="str">
        <f t="shared" si="157"/>
        <v/>
      </c>
      <c r="S997" s="230" t="str">
        <f>IFERROR(IF($E997="","",VLOOKUP($E997,'Data Mercado'!$A$7:$F$24,6,0)),"ND")</f>
      </c>
      <c r="T997" s="226" t="str">
        <f t="shared" si="158"/>
        <v/>
      </c>
      <c r="U997" s="225" t="str">
        <f t="shared" si="159"/>
        <v/>
      </c>
    </row>
    <row r="998" spans="1:21" s="227" customFormat="1" ht="19" customHeight="1">
      <c r="A998" s="231"/>
      <c r="B998" s="232"/>
      <c r="C998" s="183"/>
      <c r="D998" s="183"/>
      <c r="E998" s="183"/>
      <c r="F998" s="229"/>
      <c r="G998" s="230" t="str">
        <f>IFERROR(IF($E998="","",VLOOKUP($E998,'Data Mercado'!$A$7:$F$24,2,0)),"ND")</f>
      </c>
      <c r="H998" s="226" t="str">
        <f t="shared" si="150"/>
        <v/>
      </c>
      <c r="I998" s="225" t="str">
        <f t="shared" si="151"/>
        <v/>
      </c>
      <c r="J998" s="230" t="str">
        <f>IFERROR(IF($E998="","",VLOOKUP($E998,'Data Mercado'!$A$7:$F$24,3,0)),"ND")</f>
      </c>
      <c r="K998" s="226" t="str">
        <f t="shared" si="152"/>
        <v/>
      </c>
      <c r="L998" s="225" t="str">
        <f t="shared" si="153"/>
        <v/>
      </c>
      <c r="M998" s="230" t="str">
        <f>IFERROR(IF($E998="","",VLOOKUP($E998,'Data Mercado'!$A$7:$F$24,4,0)),"ND")</f>
      </c>
      <c r="N998" s="226" t="str">
        <f t="shared" si="154"/>
        <v/>
      </c>
      <c r="O998" s="225" t="str">
        <f t="shared" si="155"/>
        <v/>
      </c>
      <c r="P998" s="230" t="str">
        <f>IFERROR(IF($E998="","",VLOOKUP($E998,'Data Mercado'!$A$7:$F$24,5,0)),"ND")</f>
      </c>
      <c r="Q998" s="226" t="str">
        <f t="shared" si="156"/>
        <v/>
      </c>
      <c r="R998" s="225" t="str">
        <f t="shared" si="157"/>
        <v/>
      </c>
      <c r="S998" s="230" t="str">
        <f>IFERROR(IF($E998="","",VLOOKUP($E998,'Data Mercado'!$A$7:$F$24,6,0)),"ND")</f>
      </c>
      <c r="T998" s="226" t="str">
        <f t="shared" si="158"/>
        <v/>
      </c>
      <c r="U998" s="225" t="str">
        <f t="shared" si="159"/>
        <v/>
      </c>
    </row>
    <row r="999" spans="1:21" s="227" customFormat="1" ht="19" customHeight="1">
      <c r="A999" s="231"/>
      <c r="B999" s="232"/>
      <c r="C999" s="183"/>
      <c r="D999" s="183"/>
      <c r="E999" s="183"/>
      <c r="F999" s="229"/>
      <c r="G999" s="230" t="str">
        <f>IFERROR(IF($E999="","",VLOOKUP($E999,'Data Mercado'!$A$7:$F$24,2,0)),"ND")</f>
      </c>
      <c r="H999" s="226" t="str">
        <f t="shared" si="150"/>
        <v/>
      </c>
      <c r="I999" s="225" t="str">
        <f t="shared" si="151"/>
        <v/>
      </c>
      <c r="J999" s="230" t="str">
        <f>IFERROR(IF($E999="","",VLOOKUP($E999,'Data Mercado'!$A$7:$F$24,3,0)),"ND")</f>
      </c>
      <c r="K999" s="226" t="str">
        <f t="shared" si="152"/>
        <v/>
      </c>
      <c r="L999" s="225" t="str">
        <f t="shared" si="153"/>
        <v/>
      </c>
      <c r="M999" s="230" t="str">
        <f>IFERROR(IF($E999="","",VLOOKUP($E999,'Data Mercado'!$A$7:$F$24,4,0)),"ND")</f>
      </c>
      <c r="N999" s="226" t="str">
        <f t="shared" si="154"/>
        <v/>
      </c>
      <c r="O999" s="225" t="str">
        <f t="shared" si="155"/>
        <v/>
      </c>
      <c r="P999" s="230" t="str">
        <f>IFERROR(IF($E999="","",VLOOKUP($E999,'Data Mercado'!$A$7:$F$24,5,0)),"ND")</f>
      </c>
      <c r="Q999" s="226" t="str">
        <f t="shared" si="156"/>
        <v/>
      </c>
      <c r="R999" s="225" t="str">
        <f t="shared" si="157"/>
        <v/>
      </c>
      <c r="S999" s="230" t="str">
        <f>IFERROR(IF($E999="","",VLOOKUP($E999,'Data Mercado'!$A$7:$F$24,6,0)),"ND")</f>
      </c>
      <c r="T999" s="226" t="str">
        <f t="shared" si="158"/>
        <v/>
      </c>
      <c r="U999" s="225" t="str">
        <f t="shared" si="159"/>
        <v/>
      </c>
    </row>
    <row r="1000" spans="1:21" s="227" customFormat="1" ht="19" customHeight="1">
      <c r="A1000" s="231"/>
      <c r="B1000" s="232"/>
      <c r="C1000" s="183"/>
      <c r="D1000" s="183"/>
      <c r="E1000" s="183"/>
      <c r="F1000" s="229"/>
      <c r="G1000" s="230" t="str">
        <f>IFERROR(IF($E1000="","",VLOOKUP($E1000,'Data Mercado'!$A$7:$F$24,2,0)),"ND")</f>
      </c>
      <c r="H1000" s="226" t="str">
        <f t="shared" si="150"/>
        <v/>
      </c>
      <c r="I1000" s="225" t="str">
        <f t="shared" si="151"/>
        <v/>
      </c>
      <c r="J1000" s="230" t="str">
        <f>IFERROR(IF($E1000="","",VLOOKUP($E1000,'Data Mercado'!$A$7:$F$24,3,0)),"ND")</f>
      </c>
      <c r="K1000" s="226" t="str">
        <f t="shared" si="152"/>
        <v/>
      </c>
      <c r="L1000" s="225" t="str">
        <f t="shared" si="153"/>
        <v/>
      </c>
      <c r="M1000" s="230" t="str">
        <f>IFERROR(IF($E1000="","",VLOOKUP($E1000,'Data Mercado'!$A$7:$F$24,4,0)),"ND")</f>
      </c>
      <c r="N1000" s="226" t="str">
        <f t="shared" si="154"/>
        <v/>
      </c>
      <c r="O1000" s="225" t="str">
        <f t="shared" si="155"/>
        <v/>
      </c>
      <c r="P1000" s="230" t="str">
        <f>IFERROR(IF($E1000="","",VLOOKUP($E1000,'Data Mercado'!$A$7:$F$24,5,0)),"ND")</f>
      </c>
      <c r="Q1000" s="226" t="str">
        <f t="shared" si="156"/>
        <v/>
      </c>
      <c r="R1000" s="225" t="str">
        <f t="shared" si="157"/>
        <v/>
      </c>
      <c r="S1000" s="230" t="str">
        <f>IFERROR(IF($E1000="","",VLOOKUP($E1000,'Data Mercado'!$A$7:$F$24,6,0)),"ND")</f>
      </c>
      <c r="T1000" s="226" t="str">
        <f t="shared" si="158"/>
        <v/>
      </c>
      <c r="U1000" s="225" t="str">
        <f t="shared" si="159"/>
        <v/>
      </c>
    </row>
    <row r="1001" spans="1:21" s="227" customFormat="1" ht="19" customHeight="1">
      <c r="A1001" s="231"/>
      <c r="B1001" s="232"/>
      <c r="C1001" s="183"/>
      <c r="D1001" s="183"/>
      <c r="E1001" s="183"/>
      <c r="F1001" s="229"/>
      <c r="G1001" s="230" t="str">
        <f>IFERROR(IF($E1001="","",VLOOKUP($E1001,'Data Mercado'!$A$7:$F$24,2,0)),"ND")</f>
      </c>
      <c r="H1001" s="226" t="str">
        <f t="shared" si="150"/>
        <v/>
      </c>
      <c r="I1001" s="225" t="str">
        <f t="shared" si="151"/>
        <v/>
      </c>
      <c r="J1001" s="230" t="str">
        <f>IFERROR(IF($E1001="","",VLOOKUP($E1001,'Data Mercado'!$A$7:$F$24,3,0)),"ND")</f>
      </c>
      <c r="K1001" s="226" t="str">
        <f t="shared" si="152"/>
        <v/>
      </c>
      <c r="L1001" s="225" t="str">
        <f t="shared" si="153"/>
        <v/>
      </c>
      <c r="M1001" s="230" t="str">
        <f>IFERROR(IF($E1001="","",VLOOKUP($E1001,'Data Mercado'!$A$7:$F$24,4,0)),"ND")</f>
      </c>
      <c r="N1001" s="226" t="str">
        <f t="shared" si="154"/>
        <v/>
      </c>
      <c r="O1001" s="225" t="str">
        <f t="shared" si="155"/>
        <v/>
      </c>
      <c r="P1001" s="230" t="str">
        <f>IFERROR(IF($E1001="","",VLOOKUP($E1001,'Data Mercado'!$A$7:$F$24,5,0)),"ND")</f>
      </c>
      <c r="Q1001" s="226" t="str">
        <f t="shared" si="156"/>
        <v/>
      </c>
      <c r="R1001" s="225" t="str">
        <f t="shared" si="157"/>
        <v/>
      </c>
      <c r="S1001" s="230" t="str">
        <f>IFERROR(IF($E1001="","",VLOOKUP($E1001,'Data Mercado'!$A$7:$F$24,6,0)),"ND")</f>
      </c>
      <c r="T1001" s="226" t="str">
        <f t="shared" si="158"/>
        <v/>
      </c>
      <c r="U1001" s="225" t="str">
        <f t="shared" si="159"/>
        <v/>
      </c>
    </row>
    <row r="1002" spans="1:21" s="227" customFormat="1" ht="19" customHeight="1">
      <c r="A1002" s="231"/>
      <c r="B1002" s="232"/>
      <c r="C1002" s="183"/>
      <c r="D1002" s="183"/>
      <c r="E1002" s="183"/>
      <c r="F1002" s="229"/>
      <c r="G1002" s="230" t="str">
        <f>IFERROR(IF($E1002="","",VLOOKUP($E1002,'Data Mercado'!$A$7:$F$24,2,0)),"ND")</f>
      </c>
      <c r="H1002" s="226" t="str">
        <f t="shared" si="150"/>
        <v/>
      </c>
      <c r="I1002" s="225" t="str">
        <f t="shared" si="151"/>
        <v/>
      </c>
      <c r="J1002" s="230" t="str">
        <f>IFERROR(IF($E1002="","",VLOOKUP($E1002,'Data Mercado'!$A$7:$F$24,3,0)),"ND")</f>
      </c>
      <c r="K1002" s="226" t="str">
        <f t="shared" si="152"/>
        <v/>
      </c>
      <c r="L1002" s="225" t="str">
        <f t="shared" si="153"/>
        <v/>
      </c>
      <c r="M1002" s="230" t="str">
        <f>IFERROR(IF($E1002="","",VLOOKUP($E1002,'Data Mercado'!$A$7:$F$24,4,0)),"ND")</f>
      </c>
      <c r="N1002" s="226" t="str">
        <f t="shared" si="154"/>
        <v/>
      </c>
      <c r="O1002" s="225" t="str">
        <f t="shared" si="155"/>
        <v/>
      </c>
      <c r="P1002" s="230" t="str">
        <f>IFERROR(IF($E1002="","",VLOOKUP($E1002,'Data Mercado'!$A$7:$F$24,5,0)),"ND")</f>
      </c>
      <c r="Q1002" s="226" t="str">
        <f t="shared" si="156"/>
        <v/>
      </c>
      <c r="R1002" s="225" t="str">
        <f t="shared" si="157"/>
        <v/>
      </c>
      <c r="S1002" s="230" t="str">
        <f>IFERROR(IF($E1002="","",VLOOKUP($E1002,'Data Mercado'!$A$7:$F$24,6,0)),"ND")</f>
      </c>
      <c r="T1002" s="226" t="str">
        <f t="shared" si="158"/>
        <v/>
      </c>
      <c r="U1002" s="225" t="str">
        <f t="shared" si="159"/>
        <v/>
      </c>
    </row>
    <row r="1003" spans="1:21" s="227" customFormat="1" ht="19" customHeight="1">
      <c r="A1003" s="231"/>
      <c r="B1003" s="232"/>
      <c r="C1003" s="183"/>
      <c r="D1003" s="183"/>
      <c r="E1003" s="183"/>
      <c r="F1003" s="229"/>
      <c r="G1003" s="230" t="str">
        <f>IFERROR(IF($E1003="","",VLOOKUP($E1003,'Data Mercado'!$A$7:$F$24,2,0)),"ND")</f>
      </c>
      <c r="H1003" s="226" t="str">
        <f t="shared" si="150"/>
        <v/>
      </c>
      <c r="I1003" s="225" t="str">
        <f t="shared" si="151"/>
        <v/>
      </c>
      <c r="J1003" s="230" t="str">
        <f>IFERROR(IF($E1003="","",VLOOKUP($E1003,'Data Mercado'!$A$7:$F$24,3,0)),"ND")</f>
      </c>
      <c r="K1003" s="226" t="str">
        <f t="shared" si="152"/>
        <v/>
      </c>
      <c r="L1003" s="225" t="str">
        <f t="shared" si="153"/>
        <v/>
      </c>
      <c r="M1003" s="230" t="str">
        <f>IFERROR(IF($E1003="","",VLOOKUP($E1003,'Data Mercado'!$A$7:$F$24,4,0)),"ND")</f>
      </c>
      <c r="N1003" s="226" t="str">
        <f t="shared" si="154"/>
        <v/>
      </c>
      <c r="O1003" s="225" t="str">
        <f t="shared" si="155"/>
        <v/>
      </c>
      <c r="P1003" s="230" t="str">
        <f>IFERROR(IF($E1003="","",VLOOKUP($E1003,'Data Mercado'!$A$7:$F$24,5,0)),"ND")</f>
      </c>
      <c r="Q1003" s="226" t="str">
        <f t="shared" si="156"/>
        <v/>
      </c>
      <c r="R1003" s="225" t="str">
        <f t="shared" si="157"/>
        <v/>
      </c>
      <c r="S1003" s="230" t="str">
        <f>IFERROR(IF($E1003="","",VLOOKUP($E1003,'Data Mercado'!$A$7:$F$24,6,0)),"ND")</f>
      </c>
      <c r="T1003" s="226" t="str">
        <f t="shared" si="158"/>
        <v/>
      </c>
      <c r="U1003" s="225" t="str">
        <f t="shared" si="159"/>
        <v/>
      </c>
    </row>
    <row r="1004" spans="1:21" s="227" customFormat="1" ht="19" customHeight="1">
      <c r="A1004" s="231"/>
      <c r="B1004" s="232"/>
      <c r="C1004" s="183"/>
      <c r="D1004" s="183"/>
      <c r="E1004" s="183"/>
      <c r="F1004" s="229"/>
      <c r="G1004" s="230" t="str">
        <f>IFERROR(IF($E1004="","",VLOOKUP($E1004,'Data Mercado'!$A$7:$F$24,2,0)),"ND")</f>
      </c>
      <c r="H1004" s="226" t="str">
        <f t="shared" si="150"/>
        <v/>
      </c>
      <c r="I1004" s="225" t="str">
        <f t="shared" si="151"/>
        <v/>
      </c>
      <c r="J1004" s="230" t="str">
        <f>IFERROR(IF($E1004="","",VLOOKUP($E1004,'Data Mercado'!$A$7:$F$24,3,0)),"ND")</f>
      </c>
      <c r="K1004" s="226" t="str">
        <f t="shared" si="152"/>
        <v/>
      </c>
      <c r="L1004" s="225" t="str">
        <f t="shared" si="153"/>
        <v/>
      </c>
      <c r="M1004" s="230" t="str">
        <f>IFERROR(IF($E1004="","",VLOOKUP($E1004,'Data Mercado'!$A$7:$F$24,4,0)),"ND")</f>
      </c>
      <c r="N1004" s="226" t="str">
        <f t="shared" si="154"/>
        <v/>
      </c>
      <c r="O1004" s="225" t="str">
        <f t="shared" si="155"/>
        <v/>
      </c>
      <c r="P1004" s="230" t="str">
        <f>IFERROR(IF($E1004="","",VLOOKUP($E1004,'Data Mercado'!$A$7:$F$24,5,0)),"ND")</f>
      </c>
      <c r="Q1004" s="226" t="str">
        <f t="shared" si="156"/>
        <v/>
      </c>
      <c r="R1004" s="225" t="str">
        <f t="shared" si="157"/>
        <v/>
      </c>
      <c r="S1004" s="230" t="str">
        <f>IFERROR(IF($E1004="","",VLOOKUP($E1004,'Data Mercado'!$A$7:$F$24,6,0)),"ND")</f>
      </c>
      <c r="T1004" s="226" t="str">
        <f t="shared" si="158"/>
        <v/>
      </c>
      <c r="U1004" s="225" t="str">
        <f t="shared" si="159"/>
        <v/>
      </c>
    </row>
    <row r="1005" spans="1:21" s="227" customFormat="1" ht="19" customHeight="1">
      <c r="A1005" s="231"/>
      <c r="B1005" s="232"/>
      <c r="C1005" s="183"/>
      <c r="D1005" s="183"/>
      <c r="E1005" s="183"/>
      <c r="F1005" s="229"/>
      <c r="G1005" s="230" t="str">
        <f>IFERROR(IF($E1005="","",VLOOKUP($E1005,'Data Mercado'!$A$7:$F$24,2,0)),"ND")</f>
      </c>
      <c r="H1005" s="226" t="str">
        <f t="shared" si="150"/>
        <v/>
      </c>
      <c r="I1005" s="225" t="str">
        <f t="shared" si="151"/>
        <v/>
      </c>
      <c r="J1005" s="230" t="str">
        <f>IFERROR(IF($E1005="","",VLOOKUP($E1005,'Data Mercado'!$A$7:$F$24,3,0)),"ND")</f>
      </c>
      <c r="K1005" s="226" t="str">
        <f t="shared" si="152"/>
        <v/>
      </c>
      <c r="L1005" s="225" t="str">
        <f t="shared" si="153"/>
        <v/>
      </c>
      <c r="M1005" s="230" t="str">
        <f>IFERROR(IF($E1005="","",VLOOKUP($E1005,'Data Mercado'!$A$7:$F$24,4,0)),"ND")</f>
      </c>
      <c r="N1005" s="226" t="str">
        <f t="shared" si="154"/>
        <v/>
      </c>
      <c r="O1005" s="225" t="str">
        <f t="shared" si="155"/>
        <v/>
      </c>
      <c r="P1005" s="230" t="str">
        <f>IFERROR(IF($E1005="","",VLOOKUP($E1005,'Data Mercado'!$A$7:$F$24,5,0)),"ND")</f>
      </c>
      <c r="Q1005" s="226" t="str">
        <f t="shared" si="156"/>
        <v/>
      </c>
      <c r="R1005" s="225" t="str">
        <f t="shared" si="157"/>
        <v/>
      </c>
      <c r="S1005" s="230" t="str">
        <f>IFERROR(IF($E1005="","",VLOOKUP($E1005,'Data Mercado'!$A$7:$F$24,6,0)),"ND")</f>
      </c>
      <c r="T1005" s="226" t="str">
        <f t="shared" si="158"/>
        <v/>
      </c>
      <c r="U1005" s="225" t="str">
        <f t="shared" si="159"/>
        <v/>
      </c>
    </row>
    <row r="1006" spans="1:21" s="227" customFormat="1" ht="19" customHeight="1">
      <c r="A1006" s="231"/>
      <c r="B1006" s="232"/>
      <c r="C1006" s="183"/>
      <c r="D1006" s="183"/>
      <c r="E1006" s="183"/>
      <c r="F1006" s="229"/>
      <c r="G1006" s="230" t="str">
        <f>IFERROR(IF($E1006="","",VLOOKUP($E1006,'Data Mercado'!$A$7:$F$24,2,0)),"ND")</f>
      </c>
      <c r="H1006" s="226" t="str">
        <f t="shared" si="150"/>
        <v/>
      </c>
      <c r="I1006" s="225" t="str">
        <f t="shared" si="151"/>
        <v/>
      </c>
      <c r="J1006" s="230" t="str">
        <f>IFERROR(IF($E1006="","",VLOOKUP($E1006,'Data Mercado'!$A$7:$F$24,3,0)),"ND")</f>
      </c>
      <c r="K1006" s="226" t="str">
        <f t="shared" si="152"/>
        <v/>
      </c>
      <c r="L1006" s="225" t="str">
        <f t="shared" si="153"/>
        <v/>
      </c>
      <c r="M1006" s="230" t="str">
        <f>IFERROR(IF($E1006="","",VLOOKUP($E1006,'Data Mercado'!$A$7:$F$24,4,0)),"ND")</f>
      </c>
      <c r="N1006" s="226" t="str">
        <f t="shared" si="154"/>
        <v/>
      </c>
      <c r="O1006" s="225" t="str">
        <f t="shared" si="155"/>
        <v/>
      </c>
      <c r="P1006" s="230" t="str">
        <f>IFERROR(IF($E1006="","",VLOOKUP($E1006,'Data Mercado'!$A$7:$F$24,5,0)),"ND")</f>
      </c>
      <c r="Q1006" s="226" t="str">
        <f t="shared" si="156"/>
        <v/>
      </c>
      <c r="R1006" s="225" t="str">
        <f t="shared" si="157"/>
        <v/>
      </c>
      <c r="S1006" s="230" t="str">
        <f>IFERROR(IF($E1006="","",VLOOKUP($E1006,'Data Mercado'!$A$7:$F$24,6,0)),"ND")</f>
      </c>
      <c r="T1006" s="226" t="str">
        <f t="shared" si="158"/>
        <v/>
      </c>
      <c r="U1006" s="225" t="str">
        <f t="shared" si="159"/>
        <v/>
      </c>
    </row>
    <row r="1007" spans="1:21" s="227" customFormat="1" ht="19" customHeight="1">
      <c r="A1007" s="231"/>
      <c r="B1007" s="232"/>
      <c r="C1007" s="183"/>
      <c r="D1007" s="183"/>
      <c r="E1007" s="183"/>
      <c r="F1007" s="229"/>
      <c r="G1007" s="230" t="str">
        <f>IFERROR(IF($E1007="","",VLOOKUP($E1007,'Data Mercado'!$A$7:$F$24,2,0)),"ND")</f>
      </c>
      <c r="H1007" s="226" t="str">
        <f t="shared" si="150"/>
        <v/>
      </c>
      <c r="I1007" s="225" t="str">
        <f t="shared" si="151"/>
        <v/>
      </c>
      <c r="J1007" s="230" t="str">
        <f>IFERROR(IF($E1007="","",VLOOKUP($E1007,'Data Mercado'!$A$7:$F$24,3,0)),"ND")</f>
      </c>
      <c r="K1007" s="226" t="str">
        <f t="shared" si="152"/>
        <v/>
      </c>
      <c r="L1007" s="225" t="str">
        <f t="shared" si="153"/>
        <v/>
      </c>
      <c r="M1007" s="230" t="str">
        <f>IFERROR(IF($E1007="","",VLOOKUP($E1007,'Data Mercado'!$A$7:$F$24,4,0)),"ND")</f>
      </c>
      <c r="N1007" s="226" t="str">
        <f t="shared" si="154"/>
        <v/>
      </c>
      <c r="O1007" s="225" t="str">
        <f t="shared" si="155"/>
        <v/>
      </c>
      <c r="P1007" s="230" t="str">
        <f>IFERROR(IF($E1007="","",VLOOKUP($E1007,'Data Mercado'!$A$7:$F$24,5,0)),"ND")</f>
      </c>
      <c r="Q1007" s="226" t="str">
        <f t="shared" si="156"/>
        <v/>
      </c>
      <c r="R1007" s="225" t="str">
        <f t="shared" si="157"/>
        <v/>
      </c>
      <c r="S1007" s="230" t="str">
        <f>IFERROR(IF($E1007="","",VLOOKUP($E1007,'Data Mercado'!$A$7:$F$24,6,0)),"ND")</f>
      </c>
      <c r="T1007" s="226" t="str">
        <f t="shared" si="158"/>
        <v/>
      </c>
      <c r="U1007" s="225" t="str">
        <f t="shared" si="159"/>
        <v/>
      </c>
    </row>
    <row r="1008" spans="1:21" s="227" customFormat="1" ht="19" customHeight="1">
      <c r="A1008" s="231"/>
      <c r="B1008" s="232"/>
      <c r="C1008" s="183"/>
      <c r="D1008" s="183"/>
      <c r="E1008" s="183"/>
      <c r="F1008" s="229"/>
      <c r="G1008" s="230" t="str">
        <f>IFERROR(IF($E1008="","",VLOOKUP($E1008,'Data Mercado'!$A$7:$F$24,2,0)),"ND")</f>
      </c>
      <c r="H1008" s="226" t="str">
        <f t="shared" si="150"/>
        <v/>
      </c>
      <c r="I1008" s="225" t="str">
        <f t="shared" si="151"/>
        <v/>
      </c>
      <c r="J1008" s="230" t="str">
        <f>IFERROR(IF($E1008="","",VLOOKUP($E1008,'Data Mercado'!$A$7:$F$24,3,0)),"ND")</f>
      </c>
      <c r="K1008" s="226" t="str">
        <f t="shared" si="152"/>
        <v/>
      </c>
      <c r="L1008" s="225" t="str">
        <f t="shared" si="153"/>
        <v/>
      </c>
      <c r="M1008" s="230" t="str">
        <f>IFERROR(IF($E1008="","",VLOOKUP($E1008,'Data Mercado'!$A$7:$F$24,4,0)),"ND")</f>
      </c>
      <c r="N1008" s="226" t="str">
        <f t="shared" si="154"/>
        <v/>
      </c>
      <c r="O1008" s="225" t="str">
        <f t="shared" si="155"/>
        <v/>
      </c>
      <c r="P1008" s="230" t="str">
        <f>IFERROR(IF($E1008="","",VLOOKUP($E1008,'Data Mercado'!$A$7:$F$24,5,0)),"ND")</f>
      </c>
      <c r="Q1008" s="226" t="str">
        <f t="shared" si="156"/>
        <v/>
      </c>
      <c r="R1008" s="225" t="str">
        <f t="shared" si="157"/>
        <v/>
      </c>
      <c r="S1008" s="230" t="str">
        <f>IFERROR(IF($E1008="","",VLOOKUP($E1008,'Data Mercado'!$A$7:$F$24,6,0)),"ND")</f>
      </c>
      <c r="T1008" s="226" t="str">
        <f t="shared" si="158"/>
        <v/>
      </c>
      <c r="U1008" s="225" t="str">
        <f t="shared" si="159"/>
        <v/>
      </c>
    </row>
    <row r="1009" spans="1:22" s="227" customFormat="1" ht="19" customHeight="1">
      <c r="A1009" s="231"/>
      <c r="B1009" s="232"/>
      <c r="C1009" s="183"/>
      <c r="D1009" s="183"/>
      <c r="E1009" s="183"/>
      <c r="F1009" s="229"/>
      <c r="G1009" s="230" t="str">
        <f>IFERROR(IF($E1009="","",VLOOKUP($E1009,'Data Mercado'!$A$7:$F$24,2,0)),"ND")</f>
      </c>
      <c r="H1009" s="226" t="str">
        <f t="shared" si="150"/>
        <v/>
      </c>
      <c r="I1009" s="225" t="str">
        <f t="shared" si="151"/>
        <v/>
      </c>
      <c r="J1009" s="230" t="str">
        <f>IFERROR(IF($E1009="","",VLOOKUP($E1009,'Data Mercado'!$A$7:$F$24,3,0)),"ND")</f>
      </c>
      <c r="K1009" s="226" t="str">
        <f t="shared" si="152"/>
        <v/>
      </c>
      <c r="L1009" s="225" t="str">
        <f t="shared" si="153"/>
        <v/>
      </c>
      <c r="M1009" s="230" t="str">
        <f>IFERROR(IF($E1009="","",VLOOKUP($E1009,'Data Mercado'!$A$7:$F$24,4,0)),"ND")</f>
      </c>
      <c r="N1009" s="226" t="str">
        <f t="shared" si="154"/>
        <v/>
      </c>
      <c r="O1009" s="225" t="str">
        <f t="shared" si="155"/>
        <v/>
      </c>
      <c r="P1009" s="230" t="str">
        <f>IFERROR(IF($E1009="","",VLOOKUP($E1009,'Data Mercado'!$A$7:$F$24,5,0)),"ND")</f>
      </c>
      <c r="Q1009" s="226" t="str">
        <f t="shared" si="156"/>
        <v/>
      </c>
      <c r="R1009" s="225" t="str">
        <f t="shared" si="157"/>
        <v/>
      </c>
      <c r="S1009" s="230" t="str">
        <f>IFERROR(IF($E1009="","",VLOOKUP($E1009,'Data Mercado'!$A$7:$F$24,6,0)),"ND")</f>
      </c>
      <c r="T1009" s="226" t="str">
        <f t="shared" si="158"/>
        <v/>
      </c>
      <c r="U1009" s="225" t="str">
        <f t="shared" si="159"/>
        <v/>
      </c>
    </row>
    <row r="1010" spans="1:22" s="227" customFormat="1" ht="19" customHeight="1">
      <c r="A1010" s="231"/>
      <c r="B1010" s="232"/>
      <c r="C1010" s="183"/>
      <c r="D1010" s="183"/>
      <c r="E1010" s="183"/>
      <c r="F1010" s="229"/>
      <c r="G1010" s="230" t="str">
        <f>IFERROR(IF($E1010="","",VLOOKUP($E1010,'Data Mercado'!$A$7:$F$24,2,0)),"ND")</f>
      </c>
      <c r="H1010" s="226" t="str">
        <f t="shared" si="150"/>
        <v/>
      </c>
      <c r="I1010" s="225" t="str">
        <f t="shared" si="151"/>
        <v/>
      </c>
      <c r="J1010" s="230" t="str">
        <f>IFERROR(IF($E1010="","",VLOOKUP($E1010,'Data Mercado'!$A$7:$F$24,3,0)),"ND")</f>
      </c>
      <c r="K1010" s="226" t="str">
        <f t="shared" si="152"/>
        <v/>
      </c>
      <c r="L1010" s="225" t="str">
        <f t="shared" si="153"/>
        <v/>
      </c>
      <c r="M1010" s="230" t="str">
        <f>IFERROR(IF($E1010="","",VLOOKUP($E1010,'Data Mercado'!$A$7:$F$24,4,0)),"ND")</f>
      </c>
      <c r="N1010" s="226" t="str">
        <f t="shared" si="154"/>
        <v/>
      </c>
      <c r="O1010" s="225" t="str">
        <f t="shared" si="155"/>
        <v/>
      </c>
      <c r="P1010" s="230" t="str">
        <f>IFERROR(IF($E1010="","",VLOOKUP($E1010,'Data Mercado'!$A$7:$F$24,5,0)),"ND")</f>
      </c>
      <c r="Q1010" s="226" t="str">
        <f t="shared" si="156"/>
        <v/>
      </c>
      <c r="R1010" s="225" t="str">
        <f t="shared" si="157"/>
        <v/>
      </c>
      <c r="S1010" s="230" t="str">
        <f>IFERROR(IF($E1010="","",VLOOKUP($E1010,'Data Mercado'!$A$7:$F$24,6,0)),"ND")</f>
      </c>
      <c r="T1010" s="226" t="str">
        <f t="shared" si="158"/>
        <v/>
      </c>
      <c r="U1010" s="225" t="str">
        <f t="shared" si="159"/>
        <v/>
      </c>
    </row>
    <row r="1011" spans="1:22">
      <c r="V1011" s="227"/>
    </row>
    <row r="1012" spans="1:22">
      <c r="V1012" s="227"/>
    </row>
    <row r="1013" spans="1:22">
      <c r="V1013" s="227"/>
    </row>
    <row r="1014" spans="1:22">
      <c r="V1014" s="227"/>
    </row>
    <row r="1015" spans="1:22">
      <c r="V1015" s="227"/>
    </row>
    <row r="1016" spans="1:22">
      <c r="V1016" s="227"/>
    </row>
    <row r="1017" spans="1:22">
      <c r="V1017" s="227"/>
    </row>
    <row r="1018" spans="1:22">
      <c r="V1018" s="227"/>
    </row>
    <row r="1019" spans="1:22">
      <c r="V1019" s="227"/>
    </row>
  </sheetData>
  <sheetProtection password="B53E" sheet="1" objects="1" scenarios="1" insertColumns="0" insertRows="0" autoFilter="0" pivotTables="0"/>
  <autoFilter ref="A10:U10" xr:uid="{00000000-0001-0000-0F00-000000000000}">
    <filterColumn colId="7" showButton="0"/>
    <filterColumn colId="10" showButton="0"/>
    <filterColumn colId="13" showButton="0"/>
    <filterColumn colId="16" showButton="0"/>
    <filterColumn colId="19" showButton="0"/>
  </autoFilter>
  <sortState xmlns:xlrd2="http://schemas.microsoft.com/office/spreadsheetml/2017/richdata2" ref="C11:E70">
    <sortCondition ref="E11:E70"/>
  </sortState>
  <mergeCells count="29">
    <mergeCell ref="O1:P1"/>
    <mergeCell ref="A4:B4"/>
    <mergeCell ref="J8:L8"/>
    <mergeCell ref="M8:O8"/>
    <mergeCell ref="F7:F10"/>
    <mergeCell ref="G8:I8"/>
    <mergeCell ref="C7:C10"/>
    <mergeCell ref="G7:U7"/>
    <mergeCell ref="E7:E10"/>
    <mergeCell ref="H10:I10"/>
    <mergeCell ref="H9:I9"/>
    <mergeCell ref="K9:L9"/>
    <mergeCell ref="K10:L10"/>
    <mergeCell ref="N9:O9"/>
    <mergeCell ref="N10:O10"/>
    <mergeCell ref="D7:D10"/>
    <mergeCell ref="A7:A10"/>
    <mergeCell ref="S8:U8"/>
    <mergeCell ref="P8:R8"/>
    <mergeCell ref="Q9:R9"/>
    <mergeCell ref="Q10:R10"/>
    <mergeCell ref="T9:U9"/>
    <mergeCell ref="T10:U10"/>
    <mergeCell ref="B7:B10"/>
    <mergeCell ref="G9:G10"/>
    <mergeCell ref="S9:S10"/>
    <mergeCell ref="P9:P10"/>
    <mergeCell ref="M9:M10"/>
    <mergeCell ref="J9:J10"/>
  </mergeCells>
  <conditionalFormatting sqref="F11:F1010 I11:I1010 L11:L1010 O11:O1010 R11:R1010 U11:U1010">
    <cfRule type="expression" dxfId="17" priority="428">
      <formula>$B$5="Total Compensación con PL Anualizado ($)"</formula>
    </cfRule>
    <cfRule type="expression" dxfId="16" priority="429">
      <formula>$B$5="Pago Fijo en MD Mensual ($)"</formula>
    </cfRule>
    <cfRule type="expression" dxfId="15" priority="430">
      <formula>$B$5="Total Remuneración en MD Mensual ($)"</formula>
    </cfRule>
    <cfRule type="expression" dxfId="14" priority="431" stopIfTrue="1">
      <formula>$B$5="Total Compensación sin PL Mensual ($)"</formula>
    </cfRule>
    <cfRule type="expression" dxfId="13" priority="432">
      <formula>$B$5="Total Compensación con PL Mensual ($)"</formula>
    </cfRule>
  </conditionalFormatting>
  <conditionalFormatting sqref="G11:G1010 J11:J1010 M11:M1010 P11:P1010 S11:S1010">
    <cfRule type="expression" dxfId="12" priority="458">
      <formula>$B$5="Total Compensación con PL Anualizado ($)"</formula>
    </cfRule>
    <cfRule type="expression" dxfId="11" priority="459">
      <formula>$B$5="Total Compensación sin PL Mensual ($)"</formula>
    </cfRule>
    <cfRule type="expression" dxfId="10" priority="460">
      <formula>$B$5="Total Compensación con PL Mensual ($)"</formula>
    </cfRule>
  </conditionalFormatting>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64877F3-CC5E-9145-93A7-64B59D5D1616}">
          <x14:formula1>
            <xm:f>'Data Empresa'!$B$13:$B$162</xm:f>
          </x14:formula1>
          <xm:sqref>B51:B1010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506E-32D4-A249-83F4-D7786C4C3014}">
  <sheetPr codeName="Hoja17"/>
  <dimension ref="A1:L1098"/>
  <sheetViews>
    <sheetView showGridLines="0" zoomScale="90" zoomScaleNormal="90" workbookViewId="0"/>
  </sheetViews>
  <sheetFormatPr baseColWidth="10" defaultColWidth="10.83203125" defaultRowHeight="14"/>
  <cols>
    <col min="1" max="2" width="39.6640625" style="36" customWidth="1"/>
    <col min="3" max="4" width="55.83203125" style="36" customWidth="1"/>
    <col min="5" max="5" width="12.33203125" style="36" bestFit="1" customWidth="1"/>
    <col min="6" max="6" width="20.83203125" style="36" customWidth="1"/>
    <col min="7" max="11" width="16.6640625" style="68" bestFit="1" customWidth="1"/>
    <col min="12" max="16384" width="10.83203125" style="36"/>
  </cols>
  <sheetData>
    <row r="1" spans="1:12" ht="80" customHeight="1">
      <c r="A1" s="74"/>
      <c r="I1" s="99"/>
      <c r="J1" s="135"/>
    </row>
    <row r="2" spans="1:12" ht="40" customHeight="1">
      <c r="E2" s="373"/>
      <c r="F2" s="373"/>
      <c r="G2" s="373"/>
      <c r="H2" s="373"/>
      <c r="I2" s="373"/>
    </row>
    <row r="3" spans="1:12" ht="20" customHeight="1">
      <c r="E3" s="373"/>
      <c r="F3" s="373"/>
      <c r="G3" s="373"/>
      <c r="H3" s="373"/>
      <c r="I3" s="373"/>
    </row>
    <row r="4" spans="1:12" ht="16" customHeight="1">
      <c r="A4" s="354" t="s">
        <v>86</v>
      </c>
      <c r="B4" s="354"/>
      <c r="C4" s="102"/>
      <c r="D4" s="98"/>
      <c r="E4" s="98"/>
      <c r="F4" s="98"/>
      <c r="G4" s="98"/>
      <c r="H4" s="98"/>
      <c r="I4" s="98"/>
      <c r="J4" s="98"/>
    </row>
    <row r="5" spans="1:12" s="69" customFormat="1" ht="18" customHeight="1">
      <c r="A5" s="86" t="s">
        <v>295</v>
      </c>
      <c r="B5" s="100" t="inlineStr">
        <is>
          <t xml:space="preserve">Total Efectivo Mensual ($)</t>
        </is>
      </c>
      <c r="C5" s="102"/>
      <c r="D5" s="98"/>
      <c r="E5" s="98"/>
      <c r="F5" s="98"/>
      <c r="G5" s="98"/>
      <c r="H5" s="98"/>
      <c r="I5" s="98"/>
      <c r="J5" s="98"/>
      <c r="K5" s="73"/>
    </row>
    <row r="6" spans="1:12" s="69" customFormat="1" ht="20" customHeight="1">
      <c r="A6" s="70" t="s">
        <v>98</v>
      </c>
      <c r="B6" s="266">
        <v>0.20000000000000004</v>
      </c>
      <c r="C6" s="102"/>
      <c r="D6" s="98"/>
      <c r="E6" s="98"/>
      <c r="F6" s="98"/>
      <c r="G6" s="98"/>
      <c r="H6" s="98"/>
      <c r="I6" s="98"/>
      <c r="J6" s="98"/>
      <c r="K6" s="73"/>
    </row>
    <row r="7" spans="1:12" ht="20" customHeight="1">
      <c r="A7" s="126"/>
      <c r="B7" s="133"/>
      <c r="C7" s="62"/>
      <c r="D7" s="62"/>
      <c r="E7" s="62"/>
      <c r="F7" s="64"/>
      <c r="G7" s="76"/>
      <c r="H7" s="76"/>
      <c r="I7" s="76"/>
      <c r="J7" s="76"/>
      <c r="K7" s="76"/>
    </row>
    <row r="8" spans="1:12" ht="16" customHeight="1">
      <c r="A8" s="349" t="s">
        <v>128</v>
      </c>
      <c r="B8" s="349" t="s">
        <v>127</v>
      </c>
      <c r="C8" s="349" t="s">
        <v>289</v>
      </c>
      <c r="D8" s="349" t="s">
        <v>129</v>
      </c>
      <c r="E8" s="351" t="s">
        <v>88</v>
      </c>
      <c r="F8" s="351" t="inlineStr">
        <is>
          <t xml:space="preserve">TEM / TEMz / CIM / PCTA</t>
        </is>
      </c>
      <c r="G8" s="376" t="s">
        <v>99</v>
      </c>
      <c r="H8" s="377"/>
      <c r="I8" s="377"/>
      <c r="J8" s="377"/>
      <c r="K8" s="378"/>
    </row>
    <row r="9" spans="1:12" ht="16" customHeight="1">
      <c r="A9" s="349"/>
      <c r="B9" s="349"/>
      <c r="C9" s="349"/>
      <c r="D9" s="349"/>
      <c r="E9" s="352"/>
      <c r="F9" s="352"/>
      <c r="G9" s="374" t="s">
        <v>68</v>
      </c>
      <c r="H9" s="374" t="s">
        <v>69</v>
      </c>
      <c r="I9" s="374" t="s">
        <v>70</v>
      </c>
      <c r="J9" s="374" t="s">
        <v>71</v>
      </c>
      <c r="K9" s="374" t="s">
        <v>72</v>
      </c>
    </row>
    <row r="10" spans="1:12" ht="17" thickBot="1">
      <c r="A10" s="350"/>
      <c r="B10" s="350"/>
      <c r="C10" s="350"/>
      <c r="D10" s="350"/>
      <c r="E10" s="353"/>
      <c r="F10" s="353"/>
      <c r="G10" s="375"/>
      <c r="H10" s="375"/>
      <c r="I10" s="375"/>
      <c r="J10" s="375"/>
      <c r="K10" s="375"/>
      <c r="L10" s="155"/>
    </row>
    <row r="11" spans="1:12" s="227" customFormat="1" ht="19" customHeight="1" thickTop="1">
      <c r="A11" s="223"/>
      <c r="B11" s="224"/>
      <c r="C11" s="224"/>
      <c r="D11" s="224"/>
      <c r="E11" s="224"/>
      <c r="F11" s="225"/>
      <c r="G11" s="233">
        <f>IFERROR($F11/VLOOKUP($E11,'Data Mercado'!$A$7:$F$24,2,FALSE),"")</f>
        <v>1.2446823109647318</v>
      </c>
      <c r="H11" s="233">
        <f>IFERROR($F11/VLOOKUP($E11,'Data Mercado'!$A$7:$F$24,3,FALSE),"")</f>
        <v>1.6821216617210681</v>
      </c>
      <c r="I11" s="233">
        <f>IFERROR($F11/VLOOKUP($E11,'Data Mercado'!$A$7:$F$24,4,FALSE),"")</f>
        <v>2.2863624905470128</v>
      </c>
      <c r="J11" s="233">
        <f>IFERROR($F11/VLOOKUP($E11,'Data Mercado'!$A$7:$F$24,5,FALSE),"")</f>
        <v>3.3345588235294117</v>
      </c>
      <c r="K11" s="233">
        <f>IFERROR($F11/VLOOKUP($E11,'Data Mercado'!$A$7:$F$24,6,FALSE),"")</f>
        <v>4.6994818652849739</v>
      </c>
    </row>
    <row r="12" spans="1:12" s="227" customFormat="1" ht="19" customHeight="1">
      <c r="A12" s="228"/>
      <c r="B12" s="183"/>
      <c r="C12" s="183"/>
      <c r="D12" s="183"/>
      <c r="E12" s="183"/>
      <c r="F12" s="229"/>
      <c r="G12" s="233">
        <f>IFERROR($F12/VLOOKUP($E12,'Data Mercado'!$A$7:$F$24,2,FALSE),"")</f>
        <v>1.2525150905432596</v>
      </c>
      <c r="H12" s="233">
        <f>IFERROR($F12/VLOOKUP($E12,'Data Mercado'!$A$7:$F$24,3,FALSE),"")</f>
        <v>1.679784124128626</v>
      </c>
      <c r="I12" s="233">
        <f>IFERROR($F12/VLOOKUP($E12,'Data Mercado'!$A$7:$F$24,4,FALSE),"")</f>
        <v>2.281612706169823</v>
      </c>
      <c r="J12" s="233">
        <f>IFERROR($F12/VLOOKUP($E12,'Data Mercado'!$A$7:$F$24,5,FALSE),"")</f>
        <v>3.300927971718957</v>
      </c>
      <c r="K12" s="233">
        <f>IFERROR($F12/VLOOKUP($E12,'Data Mercado'!$A$7:$F$24,6,FALSE),"")</f>
        <v>4.6282527881040894</v>
      </c>
    </row>
    <row r="13" spans="1:12" s="227" customFormat="1" ht="19" customHeight="1">
      <c r="A13" s="228"/>
      <c r="B13" s="183"/>
      <c r="C13" s="183"/>
      <c r="D13" s="183"/>
      <c r="E13" s="183"/>
      <c r="F13" s="229"/>
      <c r="G13" s="233">
        <f>IFERROR($F13/VLOOKUP($E13,'Data Mercado'!$A$7:$F$24,2,FALSE),"")</f>
        <v>1.1432083589428397</v>
      </c>
      <c r="H13" s="233">
        <f>IFERROR($F13/VLOOKUP($E13,'Data Mercado'!$A$7:$F$24,3,FALSE),"")</f>
        <v>1.5216798472866102</v>
      </c>
      <c r="I13" s="233">
        <f>IFERROR($F13/VLOOKUP($E13,'Data Mercado'!$A$7:$F$24,4,FALSE),"")</f>
        <v>2.0643729189789122</v>
      </c>
      <c r="J13" s="233">
        <f>IFERROR($F13/VLOOKUP($E13,'Data Mercado'!$A$7:$F$24,5,FALSE),"")</f>
        <v>2.9633563462559747</v>
      </c>
      <c r="K13" s="233">
        <f>IFERROR($F13/VLOOKUP($E13,'Data Mercado'!$A$7:$F$24,6,FALSE),"")</f>
        <v>4.1333333333333337</v>
      </c>
    </row>
    <row r="14" spans="1:12" s="227" customFormat="1" ht="19" customHeight="1">
      <c r="A14" s="228"/>
      <c r="B14" s="183"/>
      <c r="C14" s="183"/>
      <c r="D14" s="183"/>
      <c r="E14" s="183"/>
      <c r="F14" s="229"/>
      <c r="G14" s="233">
        <f>IFERROR($F14/VLOOKUP($E14,'Data Mercado'!$A$7:$F$24,2,FALSE),"")</f>
        <v>0.79696783446015163</v>
      </c>
      <c r="H14" s="233">
        <f>IFERROR($F14/VLOOKUP($E14,'Data Mercado'!$A$7:$F$24,3,FALSE),"")</f>
        <v>1.0608126533951459</v>
      </c>
      <c r="I14" s="233">
        <f>IFERROR($F14/VLOOKUP($E14,'Data Mercado'!$A$7:$F$24,4,FALSE),"")</f>
        <v>1.4391416944136144</v>
      </c>
      <c r="J14" s="233">
        <f>IFERROR($F14/VLOOKUP($E14,'Data Mercado'!$A$7:$F$24,5,FALSE),"")</f>
        <v>2.0658523632501327</v>
      </c>
      <c r="K14" s="233">
        <f>IFERROR($F14/VLOOKUP($E14,'Data Mercado'!$A$7:$F$24,6,FALSE),"")</f>
        <v>2.8814814814814813</v>
      </c>
    </row>
    <row r="15" spans="1:12" s="227" customFormat="1" ht="19" customHeight="1">
      <c r="A15" s="228"/>
      <c r="B15" s="183"/>
      <c r="C15" s="183"/>
      <c r="D15" s="183"/>
      <c r="E15" s="183"/>
      <c r="F15" s="229"/>
      <c r="G15" s="233">
        <f>IFERROR($F15/VLOOKUP($E15,'Data Mercado'!$A$7:$F$24,2,FALSE),"")</f>
        <v>0.51987767584097855</v>
      </c>
      <c r="H15" s="233">
        <f>IFERROR($F15/VLOOKUP($E15,'Data Mercado'!$A$7:$F$24,3,FALSE),"")</f>
        <v>0.68163592622293501</v>
      </c>
      <c r="I15" s="233">
        <f>IFERROR($F15/VLOOKUP($E15,'Data Mercado'!$A$7:$F$24,4,FALSE),"")</f>
        <v>0.92290988056460366</v>
      </c>
      <c r="J15" s="233">
        <f>IFERROR($F15/VLOOKUP($E15,'Data Mercado'!$A$7:$F$24,5,FALSE),"")</f>
        <v>1.3046815042210285</v>
      </c>
      <c r="K15" s="233">
        <f>IFERROR($F15/VLOOKUP($E15,'Data Mercado'!$A$7:$F$24,6,FALSE),"")</f>
        <v>1.7989417989417988</v>
      </c>
    </row>
    <row r="16" spans="1:12" s="227" customFormat="1" ht="19" customHeight="1">
      <c r="A16" s="228"/>
      <c r="B16" s="183"/>
      <c r="C16" s="183"/>
      <c r="D16" s="183"/>
      <c r="E16" s="183"/>
      <c r="F16" s="229"/>
      <c r="G16" s="233">
        <f>IFERROR($F16/VLOOKUP($E16,'Data Mercado'!$A$7:$F$24,2,FALSE),"")</f>
        <v>0.64275037369207777</v>
      </c>
      <c r="H16" s="233">
        <f>IFERROR($F16/VLOOKUP($E16,'Data Mercado'!$A$7:$F$24,3,FALSE),"")</f>
        <v>0.83616917841516769</v>
      </c>
      <c r="I16" s="233">
        <f>IFERROR($F16/VLOOKUP($E16,'Data Mercado'!$A$7:$F$24,4,FALSE),"")</f>
        <v>1.131578947368421</v>
      </c>
      <c r="J16" s="233">
        <f>IFERROR($F16/VLOOKUP($E16,'Data Mercado'!$A$7:$F$24,5,FALSE),"")</f>
        <v>1.5867158671586716</v>
      </c>
      <c r="K16" s="233">
        <f>IFERROR($F16/VLOOKUP($E16,'Data Mercado'!$A$7:$F$24,6,FALSE),"")</f>
        <v>2.1772151898734178</v>
      </c>
    </row>
    <row r="17" spans="1:11" s="227" customFormat="1" ht="19" customHeight="1">
      <c r="A17" s="228"/>
      <c r="B17" s="183"/>
      <c r="C17" s="183"/>
      <c r="D17" s="183"/>
      <c r="E17" s="183"/>
      <c r="F17" s="229"/>
      <c r="G17" s="233">
        <f>IFERROR($F17/VLOOKUP($E17,'Data Mercado'!$A$7:$F$24,2,FALSE),"")</f>
        <v>0.73972602739726023</v>
      </c>
      <c r="H17" s="233">
        <f>IFERROR($F17/VLOOKUP($E17,'Data Mercado'!$A$7:$F$24,3,FALSE),"")</f>
        <v>0.95518867924528306</v>
      </c>
      <c r="I17" s="233">
        <f>IFERROR($F17/VLOOKUP($E17,'Data Mercado'!$A$7:$F$24,4,FALSE),"")</f>
        <v>1.2908366533864541</v>
      </c>
      <c r="J17" s="233">
        <f>IFERROR($F17/VLOOKUP($E17,'Data Mercado'!$A$7:$F$24,5,FALSE),"")</f>
        <v>1.7960088691796008</v>
      </c>
      <c r="K17" s="233">
        <f>IFERROR($F17/VLOOKUP($E17,'Data Mercado'!$A$7:$F$24,6,FALSE),"")</f>
        <v>2.4508320726172466</v>
      </c>
    </row>
    <row r="18" spans="1:11" s="227" customFormat="1" ht="19" customHeight="1">
      <c r="A18" s="228"/>
      <c r="B18" s="183"/>
      <c r="C18" s="183"/>
      <c r="D18" s="183"/>
      <c r="E18" s="183"/>
      <c r="F18" s="229"/>
      <c r="G18" s="233">
        <f>IFERROR($F18/VLOOKUP($E18,'Data Mercado'!$A$7:$F$24,2,FALSE),"")</f>
        <v>0.73972602739726023</v>
      </c>
      <c r="H18" s="233">
        <f>IFERROR($F18/VLOOKUP($E18,'Data Mercado'!$A$7:$F$24,3,FALSE),"")</f>
        <v>0.95518867924528306</v>
      </c>
      <c r="I18" s="233">
        <f>IFERROR($F18/VLOOKUP($E18,'Data Mercado'!$A$7:$F$24,4,FALSE),"")</f>
        <v>1.2908366533864541</v>
      </c>
      <c r="J18" s="233">
        <f>IFERROR($F18/VLOOKUP($E18,'Data Mercado'!$A$7:$F$24,5,FALSE),"")</f>
        <v>1.7960088691796008</v>
      </c>
      <c r="K18" s="233">
        <f>IFERROR($F18/VLOOKUP($E18,'Data Mercado'!$A$7:$F$24,6,FALSE),"")</f>
        <v>2.4508320726172466</v>
      </c>
    </row>
    <row r="19" spans="1:11" s="227" customFormat="1" ht="19" customHeight="1">
      <c r="A19" s="228"/>
      <c r="B19" s="183"/>
      <c r="C19" s="183"/>
      <c r="D19" s="183"/>
      <c r="E19" s="183"/>
      <c r="F19" s="229"/>
      <c r="G19" s="233">
        <f>IFERROR($F19/VLOOKUP($E19,'Data Mercado'!$A$7:$F$24,2,FALSE),"")</f>
        <v>0.51310652537646406</v>
      </c>
      <c r="H19" s="233">
        <f>IFERROR($F19/VLOOKUP($E19,'Data Mercado'!$A$7:$F$24,3,FALSE),"")</f>
        <v>0.65761258041458182</v>
      </c>
      <c r="I19" s="233">
        <f>IFERROR($F19/VLOOKUP($E19,'Data Mercado'!$A$7:$F$24,4,FALSE),"")</f>
        <v>0.88803088803088803</v>
      </c>
      <c r="J19" s="233">
        <f>IFERROR($F19/VLOOKUP($E19,'Data Mercado'!$A$7:$F$24,5,FALSE),"")</f>
        <v>1.2266666666666666</v>
      </c>
      <c r="K19" s="233">
        <f>IFERROR($F19/VLOOKUP($E19,'Data Mercado'!$A$7:$F$24,6,FALSE),"")</f>
        <v>1.6636528028933093</v>
      </c>
    </row>
    <row r="20" spans="1:11" s="227" customFormat="1" ht="19" customHeight="1">
      <c r="A20" s="228"/>
      <c r="B20" s="183"/>
      <c r="C20" s="183"/>
      <c r="D20" s="183"/>
      <c r="E20" s="183"/>
      <c r="F20" s="229"/>
      <c r="G20" s="233">
        <f>IFERROR($F20/VLOOKUP($E20,'Data Mercado'!$A$7:$F$24,2,FALSE),"")</f>
        <v>0.49637479085331848</v>
      </c>
      <c r="H20" s="233">
        <f>IFERROR($F20/VLOOKUP($E20,'Data Mercado'!$A$7:$F$24,3,FALSE),"")</f>
        <v>0.63616869192280201</v>
      </c>
      <c r="I20" s="233">
        <f>IFERROR($F20/VLOOKUP($E20,'Data Mercado'!$A$7:$F$24,4,FALSE),"")</f>
        <v>0.85907335907335902</v>
      </c>
      <c r="J20" s="233">
        <f>IFERROR($F20/VLOOKUP($E20,'Data Mercado'!$A$7:$F$24,5,FALSE),"")</f>
        <v>1.1866666666666668</v>
      </c>
      <c r="K20" s="233">
        <f>IFERROR($F20/VLOOKUP($E20,'Data Mercado'!$A$7:$F$24,6,FALSE),"")</f>
        <v>1.6094032549728752</v>
      </c>
    </row>
    <row r="21" spans="1:11" s="227" customFormat="1" ht="19" customHeight="1">
      <c r="A21" s="228"/>
      <c r="B21" s="183"/>
      <c r="C21" s="183"/>
      <c r="D21" s="183"/>
      <c r="E21" s="183"/>
      <c r="F21" s="229"/>
      <c r="G21" s="233">
        <f>IFERROR($F21/VLOOKUP($E21,'Data Mercado'!$A$7:$F$24,2,FALSE),"")</f>
        <v>0.68042387060791965</v>
      </c>
      <c r="H21" s="233">
        <f>IFERROR($F21/VLOOKUP($E21,'Data Mercado'!$A$7:$F$24,3,FALSE),"")</f>
        <v>0.87205146533238032</v>
      </c>
      <c r="I21" s="233">
        <f>IFERROR($F21/VLOOKUP($E21,'Data Mercado'!$A$7:$F$24,4,FALSE),"")</f>
        <v>1.1776061776061777</v>
      </c>
      <c r="J21" s="233">
        <f>IFERROR($F21/VLOOKUP($E21,'Data Mercado'!$A$7:$F$24,5,FALSE),"")</f>
        <v>1.6266666666666667</v>
      </c>
      <c r="K21" s="233">
        <f>IFERROR($F21/VLOOKUP($E21,'Data Mercado'!$A$7:$F$24,6,FALSE),"")</f>
        <v>2.206148282097649</v>
      </c>
    </row>
    <row r="22" spans="1:11" s="227" customFormat="1" ht="19" customHeight="1">
      <c r="A22" s="228"/>
      <c r="B22" s="183"/>
      <c r="C22" s="183"/>
      <c r="D22" s="183"/>
      <c r="E22" s="183"/>
      <c r="F22" s="229"/>
      <c r="G22" s="233">
        <f>IFERROR($F22/VLOOKUP($E22,'Data Mercado'!$A$7:$F$24,2,FALSE),"")</f>
        <v>0.7194645844952593</v>
      </c>
      <c r="H22" s="233">
        <f>IFERROR($F22/VLOOKUP($E22,'Data Mercado'!$A$7:$F$24,3,FALSE),"")</f>
        <v>0.9220872051465332</v>
      </c>
      <c r="I22" s="233">
        <f>IFERROR($F22/VLOOKUP($E22,'Data Mercado'!$A$7:$F$24,4,FALSE),"")</f>
        <v>1.2451737451737452</v>
      </c>
      <c r="J22" s="233">
        <f>IFERROR($F22/VLOOKUP($E22,'Data Mercado'!$A$7:$F$24,5,FALSE),"")</f>
        <v>1.72</v>
      </c>
      <c r="K22" s="233">
        <f>IFERROR($F22/VLOOKUP($E22,'Data Mercado'!$A$7:$F$24,6,FALSE),"")</f>
        <v>2.3327305605786619</v>
      </c>
    </row>
    <row r="23" spans="1:11" s="227" customFormat="1" ht="19" customHeight="1">
      <c r="A23" s="228"/>
      <c r="B23" s="183"/>
      <c r="C23" s="183"/>
      <c r="D23" s="183"/>
      <c r="E23" s="183"/>
      <c r="F23" s="229"/>
      <c r="G23" s="233">
        <f>IFERROR($F23/VLOOKUP($E23,'Data Mercado'!$A$7:$F$24,2,FALSE),"")</f>
        <v>0.39152258784160626</v>
      </c>
      <c r="H23" s="233">
        <f>IFERROR($F23/VLOOKUP($E23,'Data Mercado'!$A$7:$F$24,3,FALSE),"")</f>
        <v>0.50178699070764832</v>
      </c>
      <c r="I23" s="233">
        <f>IFERROR($F23/VLOOKUP($E23,'Data Mercado'!$A$7:$F$24,4,FALSE),"")</f>
        <v>0.67760617760617758</v>
      </c>
      <c r="J23" s="233">
        <f>IFERROR($F23/VLOOKUP($E23,'Data Mercado'!$A$7:$F$24,5,FALSE),"")</f>
        <v>0.93600000000000005</v>
      </c>
      <c r="K23" s="233">
        <f>IFERROR($F23/VLOOKUP($E23,'Data Mercado'!$A$7:$F$24,6,FALSE),"")</f>
        <v>1.2694394213381555</v>
      </c>
    </row>
    <row r="24" spans="1:11" s="227" customFormat="1" ht="19" customHeight="1">
      <c r="A24" s="228"/>
      <c r="B24" s="183"/>
      <c r="C24" s="183"/>
      <c r="D24" s="183"/>
      <c r="E24" s="183"/>
      <c r="F24" s="229"/>
      <c r="G24" s="233">
        <f>IFERROR($F24/VLOOKUP($E24,'Data Mercado'!$A$7:$F$24,2,FALSE),"")</f>
        <v>0.68042387060791965</v>
      </c>
      <c r="H24" s="233">
        <f>IFERROR($F24/VLOOKUP($E24,'Data Mercado'!$A$7:$F$24,3,FALSE),"")</f>
        <v>0.87205146533238032</v>
      </c>
      <c r="I24" s="233">
        <f>IFERROR($F24/VLOOKUP($E24,'Data Mercado'!$A$7:$F$24,4,FALSE),"")</f>
        <v>1.1776061776061777</v>
      </c>
      <c r="J24" s="233">
        <f>IFERROR($F24/VLOOKUP($E24,'Data Mercado'!$A$7:$F$24,5,FALSE),"")</f>
        <v>1.6266666666666667</v>
      </c>
      <c r="K24" s="233">
        <f>IFERROR($F24/VLOOKUP($E24,'Data Mercado'!$A$7:$F$24,6,FALSE),"")</f>
        <v>2.206148282097649</v>
      </c>
    </row>
    <row r="25" spans="1:11" s="227" customFormat="1" ht="19" customHeight="1">
      <c r="A25" s="228"/>
      <c r="B25" s="183"/>
      <c r="C25" s="183"/>
      <c r="D25" s="183"/>
      <c r="E25" s="183"/>
      <c r="F25" s="229"/>
      <c r="G25" s="233">
        <f>IFERROR($F25/VLOOKUP($E25,'Data Mercado'!$A$7:$F$24,2,FALSE),"")</f>
        <v>0.41160066926938094</v>
      </c>
      <c r="H25" s="233">
        <f>IFERROR($F25/VLOOKUP($E25,'Data Mercado'!$A$7:$F$24,3,FALSE),"")</f>
        <v>0.52751965689778413</v>
      </c>
      <c r="I25" s="233">
        <f>IFERROR($F25/VLOOKUP($E25,'Data Mercado'!$A$7:$F$24,4,FALSE),"")</f>
        <v>0.71235521235521237</v>
      </c>
      <c r="J25" s="233">
        <f>IFERROR($F25/VLOOKUP($E25,'Data Mercado'!$A$7:$F$24,5,FALSE),"")</f>
        <v>0.98399999999999999</v>
      </c>
      <c r="K25" s="233">
        <f>IFERROR($F25/VLOOKUP($E25,'Data Mercado'!$A$7:$F$24,6,FALSE),"")</f>
        <v>1.3345388788426764</v>
      </c>
    </row>
    <row r="26" spans="1:11" s="227" customFormat="1" ht="19" customHeight="1">
      <c r="A26" s="228"/>
      <c r="B26" s="183"/>
      <c r="C26" s="183"/>
      <c r="D26" s="183"/>
      <c r="E26" s="183"/>
      <c r="F26" s="229"/>
      <c r="G26" s="233">
        <f>IFERROR($F26/VLOOKUP($E26,'Data Mercado'!$A$7:$F$24,2,FALSE),"")</f>
        <v>0.43626448534423995</v>
      </c>
      <c r="H26" s="233">
        <f>IFERROR($F26/VLOOKUP($E26,'Data Mercado'!$A$7:$F$24,3,FALSE),"")</f>
        <v>0.55459272097053725</v>
      </c>
      <c r="I26" s="233">
        <f>IFERROR($F26/VLOOKUP($E26,'Data Mercado'!$A$7:$F$24,4,FALSE),"")</f>
        <v>0.74853801169590639</v>
      </c>
      <c r="J26" s="233">
        <f>IFERROR($F26/VLOOKUP($E26,'Data Mercado'!$A$7:$F$24,5,FALSE),"")</f>
        <v>1.0256410256410255</v>
      </c>
      <c r="K26" s="233">
        <f>IFERROR($F26/VLOOKUP($E26,'Data Mercado'!$A$7:$F$24,6,FALSE),"")</f>
        <v>1.3852813852813852</v>
      </c>
    </row>
    <row r="27" spans="1:11" s="227" customFormat="1" ht="19" customHeight="1">
      <c r="A27" s="228"/>
      <c r="B27" s="183"/>
      <c r="C27" s="183"/>
      <c r="D27" s="183"/>
      <c r="E27" s="183"/>
      <c r="F27" s="229"/>
      <c r="G27" s="233">
        <f>IFERROR($F27/VLOOKUP($E27,'Data Mercado'!$A$7:$F$24,2,FALSE),"")</f>
        <v>0.67484662576687116</v>
      </c>
      <c r="H27" s="233">
        <f>IFERROR($F27/VLOOKUP($E27,'Data Mercado'!$A$7:$F$24,3,FALSE),"")</f>
        <v>0.8578856152512998</v>
      </c>
      <c r="I27" s="233">
        <f>IFERROR($F27/VLOOKUP($E27,'Data Mercado'!$A$7:$F$24,4,FALSE),"")</f>
        <v>1.1578947368421053</v>
      </c>
      <c r="J27" s="233">
        <f>IFERROR($F27/VLOOKUP($E27,'Data Mercado'!$A$7:$F$24,5,FALSE),"")</f>
        <v>1.5865384615384615</v>
      </c>
      <c r="K27" s="233">
        <f>IFERROR($F27/VLOOKUP($E27,'Data Mercado'!$A$7:$F$24,6,FALSE),"")</f>
        <v>2.1428571428571428</v>
      </c>
    </row>
    <row r="28" spans="1:11" s="227" customFormat="1" ht="19" customHeight="1">
      <c r="A28" s="228"/>
      <c r="B28" s="183"/>
      <c r="C28" s="183"/>
      <c r="D28" s="183"/>
      <c r="E28" s="183"/>
      <c r="F28" s="229"/>
      <c r="G28" s="233">
        <f>IFERROR($F28/VLOOKUP($E28,'Data Mercado'!$A$7:$F$24,2,FALSE),"")</f>
        <v>0.29993183367416498</v>
      </c>
      <c r="H28" s="233">
        <f>IFERROR($F28/VLOOKUP($E28,'Data Mercado'!$A$7:$F$24,3,FALSE),"")</f>
        <v>0.38128249566724437</v>
      </c>
      <c r="I28" s="233">
        <f>IFERROR($F28/VLOOKUP($E28,'Data Mercado'!$A$7:$F$24,4,FALSE),"")</f>
        <v>0.51461988304093564</v>
      </c>
      <c r="J28" s="233">
        <f>IFERROR($F28/VLOOKUP($E28,'Data Mercado'!$A$7:$F$24,5,FALSE),"")</f>
        <v>0.70512820512820518</v>
      </c>
      <c r="K28" s="233">
        <f>IFERROR($F28/VLOOKUP($E28,'Data Mercado'!$A$7:$F$24,6,FALSE),"")</f>
        <v>0.95238095238095233</v>
      </c>
    </row>
    <row r="29" spans="1:11" s="227" customFormat="1" ht="19" customHeight="1">
      <c r="A29" s="228"/>
      <c r="B29" s="183"/>
      <c r="C29" s="183"/>
      <c r="D29" s="183"/>
      <c r="E29" s="183"/>
      <c r="F29" s="229"/>
      <c r="G29" s="233">
        <f>IFERROR($F29/VLOOKUP($E29,'Data Mercado'!$A$7:$F$24,2,FALSE),"")</f>
        <v>0.63280599500416324</v>
      </c>
      <c r="H29" s="233">
        <f>IFERROR($F29/VLOOKUP($E29,'Data Mercado'!$A$7:$F$24,3,FALSE),"")</f>
        <v>0.79915878023133546</v>
      </c>
      <c r="I29" s="233">
        <f>IFERROR($F29/VLOOKUP($E29,'Data Mercado'!$A$7:$F$24,4,FALSE),"")</f>
        <v>1.0764872521246458</v>
      </c>
      <c r="J29" s="233">
        <f>IFERROR($F29/VLOOKUP($E29,'Data Mercado'!$A$7:$F$24,5,FALSE),"")</f>
        <v>1.464354527938343</v>
      </c>
      <c r="K29" s="233">
        <f>IFERROR($F29/VLOOKUP($E29,'Data Mercado'!$A$7:$F$24,6,FALSE),"")</f>
        <v>1.9638242894056848</v>
      </c>
    </row>
    <row r="30" spans="1:11" s="227" customFormat="1" ht="19" customHeight="1">
      <c r="A30" s="228"/>
      <c r="B30" s="183"/>
      <c r="C30" s="183"/>
      <c r="D30" s="183"/>
      <c r="E30" s="183"/>
      <c r="F30" s="229"/>
      <c r="G30" s="233">
        <f>IFERROR($F30/VLOOKUP($E30,'Data Mercado'!$A$7:$F$24,2,FALSE),"")</f>
        <v>0.65106815869786372</v>
      </c>
      <c r="H30" s="233">
        <f>IFERROR($F30/VLOOKUP($E30,'Data Mercado'!$A$7:$F$24,3,FALSE),"")</f>
        <v>0.8152866242038217</v>
      </c>
      <c r="I30" s="233">
        <f>IFERROR($F30/VLOOKUP($E30,'Data Mercado'!$A$7:$F$24,4,FALSE),"")</f>
        <v>1.097770154373928</v>
      </c>
      <c r="J30" s="233">
        <f>IFERROR($F30/VLOOKUP($E30,'Data Mercado'!$A$7:$F$24,5,FALSE),"")</f>
        <v>1.4814814814814814</v>
      </c>
      <c r="K30" s="233">
        <f>IFERROR($F30/VLOOKUP($E30,'Data Mercado'!$A$7:$F$24,6,FALSE),"")</f>
        <v>1.9814241486068112</v>
      </c>
    </row>
    <row r="31" spans="1:11" s="227" customFormat="1" ht="19" customHeight="1">
      <c r="A31" s="228"/>
      <c r="B31" s="183"/>
      <c r="C31" s="183"/>
      <c r="D31" s="183"/>
      <c r="E31" s="183"/>
      <c r="F31" s="229"/>
      <c r="G31" s="233">
        <f>IFERROR($F31/VLOOKUP($E31,'Data Mercado'!$A$7:$F$24,2,FALSE),"")</f>
        <v>0.555442522889115</v>
      </c>
      <c r="H31" s="233">
        <f>IFERROR($F31/VLOOKUP($E31,'Data Mercado'!$A$7:$F$24,3,FALSE),"")</f>
        <v>0.69554140127388531</v>
      </c>
      <c r="I31" s="233">
        <f>IFERROR($F31/VLOOKUP($E31,'Data Mercado'!$A$7:$F$24,4,FALSE),"")</f>
        <v>0.93653516295025729</v>
      </c>
      <c r="J31" s="233">
        <f>IFERROR($F31/VLOOKUP($E31,'Data Mercado'!$A$7:$F$24,5,FALSE),"")</f>
        <v>1.2638888888888888</v>
      </c>
      <c r="K31" s="233">
        <f>IFERROR($F31/VLOOKUP($E31,'Data Mercado'!$A$7:$F$24,6,FALSE),"")</f>
        <v>1.6904024767801857</v>
      </c>
    </row>
    <row r="32" spans="1:11" s="227" customFormat="1" ht="19" customHeight="1">
      <c r="A32" s="228"/>
      <c r="B32" s="183"/>
      <c r="C32" s="183"/>
      <c r="D32" s="183"/>
      <c r="E32" s="183"/>
      <c r="F32" s="229"/>
      <c r="G32" s="233">
        <f>IFERROR($F32/VLOOKUP($E32,'Data Mercado'!$A$7:$F$24,2,FALSE),"")</f>
        <v>0.34587995930824006</v>
      </c>
      <c r="H32" s="233">
        <f>IFERROR($F32/VLOOKUP($E32,'Data Mercado'!$A$7:$F$24,3,FALSE),"")</f>
        <v>0.43312101910828027</v>
      </c>
      <c r="I32" s="233">
        <f>IFERROR($F32/VLOOKUP($E32,'Data Mercado'!$A$7:$F$24,4,FALSE),"")</f>
        <v>0.58319039451114918</v>
      </c>
      <c r="J32" s="233">
        <f>IFERROR($F32/VLOOKUP($E32,'Data Mercado'!$A$7:$F$24,5,FALSE),"")</f>
        <v>0.78703703703703709</v>
      </c>
      <c r="K32" s="233">
        <f>IFERROR($F32/VLOOKUP($E32,'Data Mercado'!$A$7:$F$24,6,FALSE),"")</f>
        <v>1.0526315789473684</v>
      </c>
    </row>
    <row r="33" spans="1:11" s="227" customFormat="1" ht="19" customHeight="1">
      <c r="A33" s="228"/>
      <c r="B33" s="183"/>
      <c r="C33" s="183"/>
      <c r="D33" s="183"/>
      <c r="E33" s="183"/>
      <c r="F33" s="229"/>
      <c r="G33" s="233">
        <f>IFERROR($F33/VLOOKUP($E33,'Data Mercado'!$A$7:$F$24,2,FALSE),"")</f>
        <v>0.24415055951169889</v>
      </c>
      <c r="H33" s="233">
        <f>IFERROR($F33/VLOOKUP($E33,'Data Mercado'!$A$7:$F$24,3,FALSE),"")</f>
        <v>0.30573248407643311</v>
      </c>
      <c r="I33" s="233">
        <f>IFERROR($F33/VLOOKUP($E33,'Data Mercado'!$A$7:$F$24,4,FALSE),"")</f>
        <v>0.411663807890223</v>
      </c>
      <c r="J33" s="233">
        <f>IFERROR($F33/VLOOKUP($E33,'Data Mercado'!$A$7:$F$24,5,FALSE),"")</f>
        <v>0.55555555555555558</v>
      </c>
      <c r="K33" s="233">
        <f>IFERROR($F33/VLOOKUP($E33,'Data Mercado'!$A$7:$F$24,6,FALSE),"")</f>
        <v>0.74303405572755421</v>
      </c>
    </row>
    <row r="34" spans="1:11" s="227" customFormat="1" ht="19" customHeight="1">
      <c r="A34" s="228"/>
      <c r="B34" s="183"/>
      <c r="C34" s="183"/>
      <c r="D34" s="183"/>
      <c r="E34" s="183"/>
      <c r="F34" s="229"/>
      <c r="G34" s="233">
        <f>IFERROR($F34/VLOOKUP($E34,'Data Mercado'!$A$7:$F$24,2,FALSE),"")</f>
        <v>1.2935323383084578</v>
      </c>
      <c r="H34" s="233">
        <f>IFERROR($F34/VLOOKUP($E34,'Data Mercado'!$A$7:$F$24,3,FALSE),"")</f>
        <v>1.6074188562596601</v>
      </c>
      <c r="I34" s="233">
        <f>IFERROR($F34/VLOOKUP($E34,'Data Mercado'!$A$7:$F$24,4,FALSE),"")</f>
        <v>2.1621621621621623</v>
      </c>
      <c r="J34" s="233">
        <f>IFERROR($F34/VLOOKUP($E34,'Data Mercado'!$A$7:$F$24,5,FALSE),"")</f>
        <v>2.8969359331476321</v>
      </c>
      <c r="K34" s="233">
        <f>IFERROR($F34/VLOOKUP($E34,'Data Mercado'!$A$7:$F$24,6,FALSE),"")</f>
        <v>3.8518518518518516</v>
      </c>
    </row>
    <row r="35" spans="1:11" s="227" customFormat="1" ht="19" customHeight="1">
      <c r="A35" s="228"/>
      <c r="B35" s="183"/>
      <c r="C35" s="183"/>
      <c r="D35" s="183"/>
      <c r="E35" s="183"/>
      <c r="F35" s="229"/>
      <c r="G35" s="233">
        <f>IFERROR($F35/VLOOKUP($E35,'Data Mercado'!$A$7:$F$24,2,FALSE),"")</f>
        <v>0.4228855721393035</v>
      </c>
      <c r="H35" s="233">
        <f>IFERROR($F35/VLOOKUP($E35,'Data Mercado'!$A$7:$F$24,3,FALSE),"")</f>
        <v>0.5255023183925811</v>
      </c>
      <c r="I35" s="233">
        <f>IFERROR($F35/VLOOKUP($E35,'Data Mercado'!$A$7:$F$24,4,FALSE),"")</f>
        <v>0.7068607068607069</v>
      </c>
      <c r="J35" s="233">
        <f>IFERROR($F35/VLOOKUP($E35,'Data Mercado'!$A$7:$F$24,5,FALSE),"")</f>
        <v>0.94707520891364905</v>
      </c>
      <c r="K35" s="233">
        <f>IFERROR($F35/VLOOKUP($E35,'Data Mercado'!$A$7:$F$24,6,FALSE),"")</f>
        <v>1.2592592592592593</v>
      </c>
    </row>
    <row r="36" spans="1:11" s="227" customFormat="1" ht="19" customHeight="1">
      <c r="A36" s="228"/>
      <c r="B36" s="183"/>
      <c r="C36" s="183"/>
      <c r="D36" s="183"/>
      <c r="E36" s="183"/>
      <c r="F36" s="229"/>
      <c r="G36" s="233">
        <f>IFERROR($F36/VLOOKUP($E36,'Data Mercado'!$A$7:$F$24,2,FALSE),"")</f>
        <v>0.49751243781094528</v>
      </c>
      <c r="H36" s="233">
        <f>IFERROR($F36/VLOOKUP($E36,'Data Mercado'!$A$7:$F$24,3,FALSE),"")</f>
        <v>0.61823802163833075</v>
      </c>
      <c r="I36" s="233">
        <f>IFERROR($F36/VLOOKUP($E36,'Data Mercado'!$A$7:$F$24,4,FALSE),"")</f>
        <v>0.83160083160083165</v>
      </c>
      <c r="J36" s="233">
        <f>IFERROR($F36/VLOOKUP($E36,'Data Mercado'!$A$7:$F$24,5,FALSE),"")</f>
        <v>1.1142061281337048</v>
      </c>
      <c r="K36" s="233">
        <f>IFERROR($F36/VLOOKUP($E36,'Data Mercado'!$A$7:$F$24,6,FALSE),"")</f>
        <v>1.4814814814814814</v>
      </c>
    </row>
    <row r="37" spans="1:11" s="227" customFormat="1" ht="19" customHeight="1">
      <c r="A37" s="228"/>
      <c r="B37" s="183"/>
      <c r="C37" s="183"/>
      <c r="D37" s="183"/>
      <c r="E37" s="183"/>
      <c r="F37" s="229"/>
      <c r="G37" s="233">
        <f>IFERROR($F37/VLOOKUP($E37,'Data Mercado'!$A$7:$F$24,2,FALSE),"")</f>
        <v>0.69908814589665658</v>
      </c>
      <c r="H37" s="233">
        <f>IFERROR($F37/VLOOKUP($E37,'Data Mercado'!$A$7:$F$24,3,FALSE),"")</f>
        <v>0.86142322097378277</v>
      </c>
      <c r="I37" s="233">
        <f>IFERROR($F37/VLOOKUP($E37,'Data Mercado'!$A$7:$F$24,4,FALSE),"")</f>
        <v>1.1586901763224182</v>
      </c>
      <c r="J37" s="233">
        <f>IFERROR($F37/VLOOKUP($E37,'Data Mercado'!$A$7:$F$24,5,FALSE),"")</f>
        <v>1.5384615384615385</v>
      </c>
      <c r="K37" s="233">
        <f>IFERROR($F37/VLOOKUP($E37,'Data Mercado'!$A$7:$F$24,6,FALSE),"")</f>
        <v>2.0353982300884956</v>
      </c>
    </row>
    <row r="38" spans="1:11" s="227" customFormat="1" ht="19" customHeight="1">
      <c r="A38" s="228"/>
      <c r="B38" s="183"/>
      <c r="C38" s="183"/>
      <c r="D38" s="183"/>
      <c r="E38" s="183"/>
      <c r="F38" s="229"/>
      <c r="G38" s="233">
        <f>IFERROR($F38/VLOOKUP($E38,'Data Mercado'!$A$7:$F$24,2,FALSE),"")</f>
        <v>0.53191489361702127</v>
      </c>
      <c r="H38" s="233">
        <f>IFERROR($F38/VLOOKUP($E38,'Data Mercado'!$A$7:$F$24,3,FALSE),"")</f>
        <v>0.65543071161048694</v>
      </c>
      <c r="I38" s="233">
        <f>IFERROR($F38/VLOOKUP($E38,'Data Mercado'!$A$7:$F$24,4,FALSE),"")</f>
        <v>0.88161209068010071</v>
      </c>
      <c r="J38" s="233">
        <f>IFERROR($F38/VLOOKUP($E38,'Data Mercado'!$A$7:$F$24,5,FALSE),"")</f>
        <v>1.1705685618729098</v>
      </c>
      <c r="K38" s="233">
        <f>IFERROR($F38/VLOOKUP($E38,'Data Mercado'!$A$7:$F$24,6,FALSE),"")</f>
        <v>1.5486725663716814</v>
      </c>
    </row>
    <row r="39" spans="1:11" s="227" customFormat="1" ht="19" customHeight="1">
      <c r="A39" s="228"/>
      <c r="B39" s="183"/>
      <c r="C39" s="183"/>
      <c r="D39" s="183"/>
      <c r="E39" s="183"/>
      <c r="F39" s="229"/>
      <c r="G39" s="233">
        <f>IFERROR($F39/VLOOKUP($E39,'Data Mercado'!$A$7:$F$24,2,FALSE),"")</f>
        <v>0.44526901669758812</v>
      </c>
      <c r="H39" s="233">
        <f>IFERROR($F39/VLOOKUP($E39,'Data Mercado'!$A$7:$F$24,3,FALSE),"")</f>
        <v>0.54545454545454541</v>
      </c>
      <c r="I39" s="233">
        <f>IFERROR($F39/VLOOKUP($E39,'Data Mercado'!$A$7:$F$24,4,FALSE),"")</f>
        <v>0.73170731707317072</v>
      </c>
      <c r="J39" s="233">
        <f>IFERROR($F39/VLOOKUP($E39,'Data Mercado'!$A$7:$F$24,5,FALSE),"")</f>
        <v>0.96385542168674698</v>
      </c>
      <c r="K39" s="233">
        <f>IFERROR($F39/VLOOKUP($E39,'Data Mercado'!$A$7:$F$24,6,FALSE),"")</f>
        <v>1.2698412698412698</v>
      </c>
    </row>
    <row r="40" spans="1:11" s="227" customFormat="1" ht="19" customHeight="1">
      <c r="A40" s="228"/>
      <c r="B40" s="183"/>
      <c r="C40" s="183"/>
      <c r="D40" s="183"/>
      <c r="E40" s="183"/>
      <c r="F40" s="229"/>
      <c r="G40" s="233">
        <f>IFERROR($F40/VLOOKUP($E40,'Data Mercado'!$A$7:$F$24,2,FALSE),"")</f>
        <v>1.0294784580498866</v>
      </c>
      <c r="H40" s="233">
        <f>IFERROR($F40/VLOOKUP($E40,'Data Mercado'!$A$7:$F$24,3,FALSE),"")</f>
        <v>1.2506887052341598</v>
      </c>
      <c r="I40" s="233">
        <f>IFERROR($F40/VLOOKUP($E40,'Data Mercado'!$A$7:$F$24,4,FALSE),"")</f>
        <v>1.6814814814814816</v>
      </c>
      <c r="J40" s="233">
        <f>IFERROR($F40/VLOOKUP($E40,'Data Mercado'!$A$7:$F$24,5,FALSE),"")</f>
        <v>2.1932367149758454</v>
      </c>
      <c r="K40" s="233">
        <f>IFERROR($F40/VLOOKUP($E40,'Data Mercado'!$A$7:$F$24,6,FALSE),"")</f>
        <v>2.8734177215189876</v>
      </c>
    </row>
    <row r="41" spans="1:11" s="227" customFormat="1" ht="19" customHeight="1">
      <c r="A41" s="228"/>
      <c r="B41" s="183"/>
      <c r="C41" s="183"/>
      <c r="D41" s="183"/>
      <c r="E41" s="183"/>
      <c r="F41" s="229"/>
      <c r="G41" s="233">
        <f>IFERROR($F41/VLOOKUP($E41,'Data Mercado'!$A$7:$F$24,2,FALSE),"")</f>
        <v>1.0294784580498866</v>
      </c>
      <c r="H41" s="233">
        <f>IFERROR($F41/VLOOKUP($E41,'Data Mercado'!$A$7:$F$24,3,FALSE),"")</f>
        <v>1.2506887052341598</v>
      </c>
      <c r="I41" s="233">
        <f>IFERROR($F41/VLOOKUP($E41,'Data Mercado'!$A$7:$F$24,4,FALSE),"")</f>
        <v>1.6814814814814816</v>
      </c>
      <c r="J41" s="233">
        <f>IFERROR($F41/VLOOKUP($E41,'Data Mercado'!$A$7:$F$24,5,FALSE),"")</f>
        <v>2.1932367149758454</v>
      </c>
      <c r="K41" s="233">
        <f>IFERROR($F41/VLOOKUP($E41,'Data Mercado'!$A$7:$F$24,6,FALSE),"")</f>
        <v>2.8734177215189876</v>
      </c>
    </row>
    <row r="42" spans="1:11" s="227" customFormat="1" ht="19" customHeight="1">
      <c r="A42" s="228"/>
      <c r="B42" s="183"/>
      <c r="C42" s="183"/>
      <c r="D42" s="183"/>
      <c r="E42" s="183"/>
      <c r="F42" s="229"/>
      <c r="G42" s="233">
        <f>IFERROR($F42/VLOOKUP($E42,'Data Mercado'!$A$7:$F$24,2,FALSE),"")</f>
        <v>9.0702947845804988E-2</v>
      </c>
      <c r="H42" s="233">
        <f>IFERROR($F42/VLOOKUP($E42,'Data Mercado'!$A$7:$F$24,3,FALSE),"")</f>
        <v>0.11019283746556474</v>
      </c>
      <c r="I42" s="233">
        <f>IFERROR($F42/VLOOKUP($E42,'Data Mercado'!$A$7:$F$24,4,FALSE),"")</f>
        <v>0.14814814814814814</v>
      </c>
      <c r="J42" s="233">
        <f>IFERROR($F42/VLOOKUP($E42,'Data Mercado'!$A$7:$F$24,5,FALSE),"")</f>
        <v>0.19323671497584541</v>
      </c>
      <c r="K42" s="233">
        <f>IFERROR($F42/VLOOKUP($E42,'Data Mercado'!$A$7:$F$24,6,FALSE),"")</f>
        <v>0.25316455696202533</v>
      </c>
    </row>
    <row r="43" spans="1:11" s="227" customFormat="1" ht="19" customHeight="1">
      <c r="A43" s="228"/>
      <c r="B43" s="183"/>
      <c r="C43" s="183"/>
      <c r="D43" s="183"/>
      <c r="E43" s="183"/>
      <c r="F43" s="229"/>
      <c r="G43" s="233" t="str">
        <f>IFERROR($F43/VLOOKUP($E43,'Data Mercado'!$A$7:$F$24,2,FALSE),"")</f>
        <v/>
      </c>
      <c r="H43" s="233" t="str">
        <f>IFERROR($F43/VLOOKUP($E43,'Data Mercado'!$A$7:$F$24,3,FALSE),"")</f>
        <v/>
      </c>
      <c r="I43" s="233" t="str">
        <f>IFERROR($F43/VLOOKUP($E43,'Data Mercado'!$A$7:$F$24,4,FALSE),"")</f>
        <v/>
      </c>
      <c r="J43" s="233" t="str">
        <f>IFERROR($F43/VLOOKUP($E43,'Data Mercado'!$A$7:$F$24,5,FALSE),"")</f>
        <v/>
      </c>
      <c r="K43" s="233" t="str">
        <f>IFERROR($F43/VLOOKUP($E43,'Data Mercado'!$A$7:$F$24,6,FALSE),"")</f>
        <v/>
      </c>
    </row>
    <row r="44" spans="1:11" s="227" customFormat="1" ht="19" customHeight="1">
      <c r="A44" s="228"/>
      <c r="B44" s="183"/>
      <c r="C44" s="183"/>
      <c r="D44" s="183"/>
      <c r="E44" s="183"/>
      <c r="F44" s="229"/>
      <c r="G44" s="233" t="str">
        <f>IFERROR($F44/VLOOKUP($E44,'Data Mercado'!$A$7:$F$24,2,FALSE),"")</f>
        <v/>
      </c>
      <c r="H44" s="233" t="str">
        <f>IFERROR($F44/VLOOKUP($E44,'Data Mercado'!$A$7:$F$24,3,FALSE),"")</f>
        <v/>
      </c>
      <c r="I44" s="233" t="str">
        <f>IFERROR($F44/VLOOKUP($E44,'Data Mercado'!$A$7:$F$24,4,FALSE),"")</f>
        <v/>
      </c>
      <c r="J44" s="233" t="str">
        <f>IFERROR($F44/VLOOKUP($E44,'Data Mercado'!$A$7:$F$24,5,FALSE),"")</f>
        <v/>
      </c>
      <c r="K44" s="233" t="str">
        <f>IFERROR($F44/VLOOKUP($E44,'Data Mercado'!$A$7:$F$24,6,FALSE),"")</f>
        <v/>
      </c>
    </row>
    <row r="45" spans="1:11" s="227" customFormat="1" ht="19" customHeight="1">
      <c r="A45" s="228"/>
      <c r="B45" s="183"/>
      <c r="C45" s="183"/>
      <c r="D45" s="183"/>
      <c r="E45" s="183"/>
      <c r="F45" s="229"/>
      <c r="G45" s="233" t="str">
        <f>IFERROR($F45/VLOOKUP($E45,'Data Mercado'!$A$7:$F$24,2,FALSE),"")</f>
        <v/>
      </c>
      <c r="H45" s="233" t="str">
        <f>IFERROR($F45/VLOOKUP($E45,'Data Mercado'!$A$7:$F$24,3,FALSE),"")</f>
        <v/>
      </c>
      <c r="I45" s="233" t="str">
        <f>IFERROR($F45/VLOOKUP($E45,'Data Mercado'!$A$7:$F$24,4,FALSE),"")</f>
        <v/>
      </c>
      <c r="J45" s="233" t="str">
        <f>IFERROR($F45/VLOOKUP($E45,'Data Mercado'!$A$7:$F$24,5,FALSE),"")</f>
        <v/>
      </c>
      <c r="K45" s="233" t="str">
        <f>IFERROR($F45/VLOOKUP($E45,'Data Mercado'!$A$7:$F$24,6,FALSE),"")</f>
        <v/>
      </c>
    </row>
    <row r="46" spans="1:11" s="227" customFormat="1" ht="19" customHeight="1">
      <c r="A46" s="228"/>
      <c r="B46" s="183"/>
      <c r="C46" s="183"/>
      <c r="D46" s="183"/>
      <c r="E46" s="183"/>
      <c r="F46" s="229"/>
      <c r="G46" s="233" t="str">
        <f>IFERROR($F46/VLOOKUP($E46,'Data Mercado'!$A$7:$F$24,2,FALSE),"")</f>
        <v/>
      </c>
      <c r="H46" s="233" t="str">
        <f>IFERROR($F46/VLOOKUP($E46,'Data Mercado'!$A$7:$F$24,3,FALSE),"")</f>
        <v/>
      </c>
      <c r="I46" s="233" t="str">
        <f>IFERROR($F46/VLOOKUP($E46,'Data Mercado'!$A$7:$F$24,4,FALSE),"")</f>
        <v/>
      </c>
      <c r="J46" s="233" t="str">
        <f>IFERROR($F46/VLOOKUP($E46,'Data Mercado'!$A$7:$F$24,5,FALSE),"")</f>
        <v/>
      </c>
      <c r="K46" s="233" t="str">
        <f>IFERROR($F46/VLOOKUP($E46,'Data Mercado'!$A$7:$F$24,6,FALSE),"")</f>
        <v/>
      </c>
    </row>
    <row r="47" spans="1:11" s="227" customFormat="1" ht="19" customHeight="1">
      <c r="A47" s="228"/>
      <c r="B47" s="183"/>
      <c r="C47" s="183"/>
      <c r="D47" s="183"/>
      <c r="E47" s="183"/>
      <c r="F47" s="229"/>
      <c r="G47" s="233" t="str">
        <f>IFERROR($F47/VLOOKUP($E47,'Data Mercado'!$A$7:$F$24,2,FALSE),"")</f>
        <v/>
      </c>
      <c r="H47" s="233" t="str">
        <f>IFERROR($F47/VLOOKUP($E47,'Data Mercado'!$A$7:$F$24,3,FALSE),"")</f>
        <v/>
      </c>
      <c r="I47" s="233" t="str">
        <f>IFERROR($F47/VLOOKUP($E47,'Data Mercado'!$A$7:$F$24,4,FALSE),"")</f>
        <v/>
      </c>
      <c r="J47" s="233" t="str">
        <f>IFERROR($F47/VLOOKUP($E47,'Data Mercado'!$A$7:$F$24,5,FALSE),"")</f>
        <v/>
      </c>
      <c r="K47" s="233" t="str">
        <f>IFERROR($F47/VLOOKUP($E47,'Data Mercado'!$A$7:$F$24,6,FALSE),"")</f>
        <v/>
      </c>
    </row>
    <row r="48" spans="1:11" s="227" customFormat="1" ht="19" customHeight="1">
      <c r="A48" s="228"/>
      <c r="B48" s="183"/>
      <c r="C48" s="183"/>
      <c r="D48" s="183"/>
      <c r="E48" s="183"/>
      <c r="F48" s="229"/>
      <c r="G48" s="233" t="str">
        <f>IFERROR($F48/VLOOKUP($E48,'Data Mercado'!$A$7:$F$24,2,FALSE),"")</f>
        <v/>
      </c>
      <c r="H48" s="233" t="str">
        <f>IFERROR($F48/VLOOKUP($E48,'Data Mercado'!$A$7:$F$24,3,FALSE),"")</f>
        <v/>
      </c>
      <c r="I48" s="233" t="str">
        <f>IFERROR($F48/VLOOKUP($E48,'Data Mercado'!$A$7:$F$24,4,FALSE),"")</f>
        <v/>
      </c>
      <c r="J48" s="233" t="str">
        <f>IFERROR($F48/VLOOKUP($E48,'Data Mercado'!$A$7:$F$24,5,FALSE),"")</f>
        <v/>
      </c>
      <c r="K48" s="233" t="str">
        <f>IFERROR($F48/VLOOKUP($E48,'Data Mercado'!$A$7:$F$24,6,FALSE),"")</f>
        <v/>
      </c>
    </row>
    <row r="49" spans="1:11" s="227" customFormat="1" ht="19" customHeight="1">
      <c r="A49" s="228"/>
      <c r="B49" s="183"/>
      <c r="C49" s="183"/>
      <c r="D49" s="183"/>
      <c r="E49" s="183"/>
      <c r="F49" s="229"/>
      <c r="G49" s="233" t="str">
        <f>IFERROR($F49/VLOOKUP($E49,'Data Mercado'!$A$7:$F$24,2,FALSE),"")</f>
        <v/>
      </c>
      <c r="H49" s="233" t="str">
        <f>IFERROR($F49/VLOOKUP($E49,'Data Mercado'!$A$7:$F$24,3,FALSE),"")</f>
        <v/>
      </c>
      <c r="I49" s="233" t="str">
        <f>IFERROR($F49/VLOOKUP($E49,'Data Mercado'!$A$7:$F$24,4,FALSE),"")</f>
        <v/>
      </c>
      <c r="J49" s="233" t="str">
        <f>IFERROR($F49/VLOOKUP($E49,'Data Mercado'!$A$7:$F$24,5,FALSE),"")</f>
        <v/>
      </c>
      <c r="K49" s="233" t="str">
        <f>IFERROR($F49/VLOOKUP($E49,'Data Mercado'!$A$7:$F$24,6,FALSE),"")</f>
        <v/>
      </c>
    </row>
    <row r="50" spans="1:11" s="227" customFormat="1" ht="19" customHeight="1">
      <c r="A50" s="228"/>
      <c r="B50" s="183"/>
      <c r="C50" s="183"/>
      <c r="D50" s="183"/>
      <c r="E50" s="183"/>
      <c r="F50" s="229"/>
      <c r="G50" s="233" t="str">
        <f>IFERROR($F50/VLOOKUP($E50,'Data Mercado'!$A$7:$F$24,2,FALSE),"")</f>
        <v/>
      </c>
      <c r="H50" s="233" t="str">
        <f>IFERROR($F50/VLOOKUP($E50,'Data Mercado'!$A$7:$F$24,3,FALSE),"")</f>
        <v/>
      </c>
      <c r="I50" s="233" t="str">
        <f>IFERROR($F50/VLOOKUP($E50,'Data Mercado'!$A$7:$F$24,4,FALSE),"")</f>
        <v/>
      </c>
      <c r="J50" s="233" t="str">
        <f>IFERROR($F50/VLOOKUP($E50,'Data Mercado'!$A$7:$F$24,5,FALSE),"")</f>
        <v/>
      </c>
      <c r="K50" s="233" t="str">
        <f>IFERROR($F50/VLOOKUP($E50,'Data Mercado'!$A$7:$F$24,6,FALSE),"")</f>
        <v/>
      </c>
    </row>
    <row r="51" spans="1:11" s="227" customFormat="1" ht="19" customHeight="1">
      <c r="A51" s="228"/>
      <c r="B51" s="232"/>
      <c r="C51" s="183"/>
      <c r="D51" s="183"/>
      <c r="E51" s="183"/>
      <c r="F51" s="229"/>
      <c r="G51" s="233" t="str">
        <f>IFERROR($F51/VLOOKUP($E51,'Data Mercado'!$A$7:$F$24,2,FALSE),"")</f>
        <v/>
      </c>
      <c r="H51" s="233" t="str">
        <f>IFERROR($F51/VLOOKUP($E51,'Data Mercado'!$A$7:$F$24,3,FALSE),"")</f>
        <v/>
      </c>
      <c r="I51" s="233" t="str">
        <f>IFERROR($F51/VLOOKUP($E51,'Data Mercado'!$A$7:$F$24,4,FALSE),"")</f>
        <v/>
      </c>
      <c r="J51" s="233" t="str">
        <f>IFERROR($F51/VLOOKUP($E51,'Data Mercado'!$A$7:$F$24,5,FALSE),"")</f>
        <v/>
      </c>
      <c r="K51" s="233" t="str">
        <f>IFERROR($F51/VLOOKUP($E51,'Data Mercado'!$A$7:$F$24,6,FALSE),"")</f>
        <v/>
      </c>
    </row>
    <row r="52" spans="1:11" s="227" customFormat="1" ht="19" customHeight="1">
      <c r="A52" s="228"/>
      <c r="B52" s="232"/>
      <c r="C52" s="183"/>
      <c r="D52" s="183"/>
      <c r="E52" s="183"/>
      <c r="F52" s="229"/>
      <c r="G52" s="233" t="str">
        <f>IFERROR($F52/VLOOKUP($E52,'Data Mercado'!$A$7:$F$24,2,FALSE),"")</f>
        <v/>
      </c>
      <c r="H52" s="233" t="str">
        <f>IFERROR($F52/VLOOKUP($E52,'Data Mercado'!$A$7:$F$24,3,FALSE),"")</f>
        <v/>
      </c>
      <c r="I52" s="233" t="str">
        <f>IFERROR($F52/VLOOKUP($E52,'Data Mercado'!$A$7:$F$24,4,FALSE),"")</f>
        <v/>
      </c>
      <c r="J52" s="233" t="str">
        <f>IFERROR($F52/VLOOKUP($E52,'Data Mercado'!$A$7:$F$24,5,FALSE),"")</f>
        <v/>
      </c>
      <c r="K52" s="233" t="str">
        <f>IFERROR($F52/VLOOKUP($E52,'Data Mercado'!$A$7:$F$24,6,FALSE),"")</f>
        <v/>
      </c>
    </row>
    <row r="53" spans="1:11" s="227" customFormat="1" ht="19" customHeight="1">
      <c r="A53" s="228"/>
      <c r="B53" s="232"/>
      <c r="C53" s="183"/>
      <c r="D53" s="183"/>
      <c r="E53" s="183"/>
      <c r="F53" s="229"/>
      <c r="G53" s="233" t="str">
        <f>IFERROR($F53/VLOOKUP($E53,'Data Mercado'!$A$7:$F$24,2,FALSE),"")</f>
        <v/>
      </c>
      <c r="H53" s="233" t="str">
        <f>IFERROR($F53/VLOOKUP($E53,'Data Mercado'!$A$7:$F$24,3,FALSE),"")</f>
        <v/>
      </c>
      <c r="I53" s="233" t="str">
        <f>IFERROR($F53/VLOOKUP($E53,'Data Mercado'!$A$7:$F$24,4,FALSE),"")</f>
        <v/>
      </c>
      <c r="J53" s="233" t="str">
        <f>IFERROR($F53/VLOOKUP($E53,'Data Mercado'!$A$7:$F$24,5,FALSE),"")</f>
        <v/>
      </c>
      <c r="K53" s="233" t="str">
        <f>IFERROR($F53/VLOOKUP($E53,'Data Mercado'!$A$7:$F$24,6,FALSE),"")</f>
        <v/>
      </c>
    </row>
    <row r="54" spans="1:11" s="227" customFormat="1" ht="19" customHeight="1">
      <c r="A54" s="228"/>
      <c r="B54" s="232"/>
      <c r="C54" s="183"/>
      <c r="D54" s="183"/>
      <c r="E54" s="183"/>
      <c r="F54" s="229"/>
      <c r="G54" s="233" t="str">
        <f>IFERROR($F54/VLOOKUP($E54,'Data Mercado'!$A$7:$F$24,2,FALSE),"")</f>
        <v/>
      </c>
      <c r="H54" s="233" t="str">
        <f>IFERROR($F54/VLOOKUP($E54,'Data Mercado'!$A$7:$F$24,3,FALSE),"")</f>
        <v/>
      </c>
      <c r="I54" s="233" t="str">
        <f>IFERROR($F54/VLOOKUP($E54,'Data Mercado'!$A$7:$F$24,4,FALSE),"")</f>
        <v/>
      </c>
      <c r="J54" s="233" t="str">
        <f>IFERROR($F54/VLOOKUP($E54,'Data Mercado'!$A$7:$F$24,5,FALSE),"")</f>
        <v/>
      </c>
      <c r="K54" s="233" t="str">
        <f>IFERROR($F54/VLOOKUP($E54,'Data Mercado'!$A$7:$F$24,6,FALSE),"")</f>
        <v/>
      </c>
    </row>
    <row r="55" spans="1:11" s="227" customFormat="1" ht="19" customHeight="1">
      <c r="A55" s="228"/>
      <c r="B55" s="232"/>
      <c r="C55" s="183"/>
      <c r="D55" s="183"/>
      <c r="E55" s="183"/>
      <c r="F55" s="229"/>
      <c r="G55" s="233" t="str">
        <f>IFERROR($F55/VLOOKUP($E55,'Data Mercado'!$A$7:$F$24,2,FALSE),"")</f>
        <v/>
      </c>
      <c r="H55" s="233" t="str">
        <f>IFERROR($F55/VLOOKUP($E55,'Data Mercado'!$A$7:$F$24,3,FALSE),"")</f>
        <v/>
      </c>
      <c r="I55" s="233" t="str">
        <f>IFERROR($F55/VLOOKUP($E55,'Data Mercado'!$A$7:$F$24,4,FALSE),"")</f>
        <v/>
      </c>
      <c r="J55" s="233" t="str">
        <f>IFERROR($F55/VLOOKUP($E55,'Data Mercado'!$A$7:$F$24,5,FALSE),"")</f>
        <v/>
      </c>
      <c r="K55" s="233" t="str">
        <f>IFERROR($F55/VLOOKUP($E55,'Data Mercado'!$A$7:$F$24,6,FALSE),"")</f>
        <v/>
      </c>
    </row>
    <row r="56" spans="1:11" s="227" customFormat="1" ht="19" customHeight="1">
      <c r="A56" s="228"/>
      <c r="B56" s="232"/>
      <c r="C56" s="183"/>
      <c r="D56" s="183"/>
      <c r="E56" s="183"/>
      <c r="F56" s="229"/>
      <c r="G56" s="233" t="str">
        <f>IFERROR($F56/VLOOKUP($E56,'Data Mercado'!$A$7:$F$24,2,FALSE),"")</f>
        <v/>
      </c>
      <c r="H56" s="233" t="str">
        <f>IFERROR($F56/VLOOKUP($E56,'Data Mercado'!$A$7:$F$24,3,FALSE),"")</f>
        <v/>
      </c>
      <c r="I56" s="233" t="str">
        <f>IFERROR($F56/VLOOKUP($E56,'Data Mercado'!$A$7:$F$24,4,FALSE),"")</f>
        <v/>
      </c>
      <c r="J56" s="233" t="str">
        <f>IFERROR($F56/VLOOKUP($E56,'Data Mercado'!$A$7:$F$24,5,FALSE),"")</f>
        <v/>
      </c>
      <c r="K56" s="233" t="str">
        <f>IFERROR($F56/VLOOKUP($E56,'Data Mercado'!$A$7:$F$24,6,FALSE),"")</f>
        <v/>
      </c>
    </row>
    <row r="57" spans="1:11" s="227" customFormat="1" ht="19" customHeight="1">
      <c r="A57" s="228"/>
      <c r="B57" s="232"/>
      <c r="C57" s="183"/>
      <c r="D57" s="183"/>
      <c r="E57" s="183"/>
      <c r="F57" s="229"/>
      <c r="G57" s="233" t="str">
        <f>IFERROR($F57/VLOOKUP($E57,'Data Mercado'!$A$7:$F$24,2,FALSE),"")</f>
        <v/>
      </c>
      <c r="H57" s="233" t="str">
        <f>IFERROR($F57/VLOOKUP($E57,'Data Mercado'!$A$7:$F$24,3,FALSE),"")</f>
        <v/>
      </c>
      <c r="I57" s="233" t="str">
        <f>IFERROR($F57/VLOOKUP($E57,'Data Mercado'!$A$7:$F$24,4,FALSE),"")</f>
        <v/>
      </c>
      <c r="J57" s="233" t="str">
        <f>IFERROR($F57/VLOOKUP($E57,'Data Mercado'!$A$7:$F$24,5,FALSE),"")</f>
        <v/>
      </c>
      <c r="K57" s="233" t="str">
        <f>IFERROR($F57/VLOOKUP($E57,'Data Mercado'!$A$7:$F$24,6,FALSE),"")</f>
        <v/>
      </c>
    </row>
    <row r="58" spans="1:11" s="227" customFormat="1" ht="19" customHeight="1">
      <c r="A58" s="228"/>
      <c r="B58" s="232"/>
      <c r="C58" s="183"/>
      <c r="D58" s="183"/>
      <c r="E58" s="183"/>
      <c r="F58" s="229"/>
      <c r="G58" s="233" t="str">
        <f>IFERROR($F58/VLOOKUP($E58,'Data Mercado'!$A$7:$F$24,2,FALSE),"")</f>
        <v/>
      </c>
      <c r="H58" s="233" t="str">
        <f>IFERROR($F58/VLOOKUP($E58,'Data Mercado'!$A$7:$F$24,3,FALSE),"")</f>
        <v/>
      </c>
      <c r="I58" s="233" t="str">
        <f>IFERROR($F58/VLOOKUP($E58,'Data Mercado'!$A$7:$F$24,4,FALSE),"")</f>
        <v/>
      </c>
      <c r="J58" s="233" t="str">
        <f>IFERROR($F58/VLOOKUP($E58,'Data Mercado'!$A$7:$F$24,5,FALSE),"")</f>
        <v/>
      </c>
      <c r="K58" s="233" t="str">
        <f>IFERROR($F58/VLOOKUP($E58,'Data Mercado'!$A$7:$F$24,6,FALSE),"")</f>
        <v/>
      </c>
    </row>
    <row r="59" spans="1:11" s="227" customFormat="1" ht="19" customHeight="1">
      <c r="A59" s="228"/>
      <c r="B59" s="232"/>
      <c r="C59" s="183"/>
      <c r="D59" s="183"/>
      <c r="E59" s="183"/>
      <c r="F59" s="229"/>
      <c r="G59" s="233" t="str">
        <f>IFERROR($F59/VLOOKUP($E59,'Data Mercado'!$A$7:$F$24,2,FALSE),"")</f>
        <v/>
      </c>
      <c r="H59" s="233" t="str">
        <f>IFERROR($F59/VLOOKUP($E59,'Data Mercado'!$A$7:$F$24,3,FALSE),"")</f>
        <v/>
      </c>
      <c r="I59" s="233" t="str">
        <f>IFERROR($F59/VLOOKUP($E59,'Data Mercado'!$A$7:$F$24,4,FALSE),"")</f>
        <v/>
      </c>
      <c r="J59" s="233" t="str">
        <f>IFERROR($F59/VLOOKUP($E59,'Data Mercado'!$A$7:$F$24,5,FALSE),"")</f>
        <v/>
      </c>
      <c r="K59" s="233" t="str">
        <f>IFERROR($F59/VLOOKUP($E59,'Data Mercado'!$A$7:$F$24,6,FALSE),"")</f>
        <v/>
      </c>
    </row>
    <row r="60" spans="1:11" s="227" customFormat="1" ht="19" customHeight="1">
      <c r="A60" s="228"/>
      <c r="B60" s="232"/>
      <c r="C60" s="183"/>
      <c r="D60" s="183"/>
      <c r="E60" s="183"/>
      <c r="F60" s="229"/>
      <c r="G60" s="233" t="str">
        <f>IFERROR($F60/VLOOKUP($E60,'Data Mercado'!$A$7:$F$24,2,FALSE),"")</f>
        <v/>
      </c>
      <c r="H60" s="233" t="str">
        <f>IFERROR($F60/VLOOKUP($E60,'Data Mercado'!$A$7:$F$24,3,FALSE),"")</f>
        <v/>
      </c>
      <c r="I60" s="233" t="str">
        <f>IFERROR($F60/VLOOKUP($E60,'Data Mercado'!$A$7:$F$24,4,FALSE),"")</f>
        <v/>
      </c>
      <c r="J60" s="233" t="str">
        <f>IFERROR($F60/VLOOKUP($E60,'Data Mercado'!$A$7:$F$24,5,FALSE),"")</f>
        <v/>
      </c>
      <c r="K60" s="233" t="str">
        <f>IFERROR($F60/VLOOKUP($E60,'Data Mercado'!$A$7:$F$24,6,FALSE),"")</f>
        <v/>
      </c>
    </row>
    <row r="61" spans="1:11" s="227" customFormat="1" ht="19" customHeight="1">
      <c r="A61" s="228"/>
      <c r="B61" s="232"/>
      <c r="C61" s="183"/>
      <c r="D61" s="183"/>
      <c r="E61" s="183"/>
      <c r="F61" s="229"/>
      <c r="G61" s="233" t="str">
        <f>IFERROR($F61/VLOOKUP($E61,'Data Mercado'!$A$7:$F$24,2,FALSE),"")</f>
        <v/>
      </c>
      <c r="H61" s="233" t="str">
        <f>IFERROR($F61/VLOOKUP($E61,'Data Mercado'!$A$7:$F$24,3,FALSE),"")</f>
        <v/>
      </c>
      <c r="I61" s="233" t="str">
        <f>IFERROR($F61/VLOOKUP($E61,'Data Mercado'!$A$7:$F$24,4,FALSE),"")</f>
        <v/>
      </c>
      <c r="J61" s="233" t="str">
        <f>IFERROR($F61/VLOOKUP($E61,'Data Mercado'!$A$7:$F$24,5,FALSE),"")</f>
        <v/>
      </c>
      <c r="K61" s="233" t="str">
        <f>IFERROR($F61/VLOOKUP($E61,'Data Mercado'!$A$7:$F$24,6,FALSE),"")</f>
        <v/>
      </c>
    </row>
    <row r="62" spans="1:11" s="227" customFormat="1" ht="19" customHeight="1">
      <c r="A62" s="228"/>
      <c r="B62" s="232"/>
      <c r="C62" s="183"/>
      <c r="D62" s="183"/>
      <c r="E62" s="183"/>
      <c r="F62" s="229"/>
      <c r="G62" s="233" t="str">
        <f>IFERROR($F62/VLOOKUP($E62,'Data Mercado'!$A$7:$F$24,2,FALSE),"")</f>
        <v/>
      </c>
      <c r="H62" s="233" t="str">
        <f>IFERROR($F62/VLOOKUP($E62,'Data Mercado'!$A$7:$F$24,3,FALSE),"")</f>
        <v/>
      </c>
      <c r="I62" s="233" t="str">
        <f>IFERROR($F62/VLOOKUP($E62,'Data Mercado'!$A$7:$F$24,4,FALSE),"")</f>
        <v/>
      </c>
      <c r="J62" s="233" t="str">
        <f>IFERROR($F62/VLOOKUP($E62,'Data Mercado'!$A$7:$F$24,5,FALSE),"")</f>
        <v/>
      </c>
      <c r="K62" s="233" t="str">
        <f>IFERROR($F62/VLOOKUP($E62,'Data Mercado'!$A$7:$F$24,6,FALSE),"")</f>
        <v/>
      </c>
    </row>
    <row r="63" spans="1:11" s="227" customFormat="1" ht="19" customHeight="1">
      <c r="A63" s="228"/>
      <c r="B63" s="232"/>
      <c r="C63" s="183"/>
      <c r="D63" s="183"/>
      <c r="E63" s="183"/>
      <c r="F63" s="229"/>
      <c r="G63" s="233" t="str">
        <f>IFERROR($F63/VLOOKUP($E63,'Data Mercado'!$A$7:$F$24,2,FALSE),"")</f>
        <v/>
      </c>
      <c r="H63" s="233" t="str">
        <f>IFERROR($F63/VLOOKUP($E63,'Data Mercado'!$A$7:$F$24,3,FALSE),"")</f>
        <v/>
      </c>
      <c r="I63" s="233" t="str">
        <f>IFERROR($F63/VLOOKUP($E63,'Data Mercado'!$A$7:$F$24,4,FALSE),"")</f>
        <v/>
      </c>
      <c r="J63" s="233" t="str">
        <f>IFERROR($F63/VLOOKUP($E63,'Data Mercado'!$A$7:$F$24,5,FALSE),"")</f>
        <v/>
      </c>
      <c r="K63" s="233" t="str">
        <f>IFERROR($F63/VLOOKUP($E63,'Data Mercado'!$A$7:$F$24,6,FALSE),"")</f>
        <v/>
      </c>
    </row>
    <row r="64" spans="1:11" s="227" customFormat="1" ht="19" customHeight="1">
      <c r="A64" s="228"/>
      <c r="B64" s="232"/>
      <c r="C64" s="183"/>
      <c r="D64" s="183"/>
      <c r="E64" s="183"/>
      <c r="F64" s="229"/>
      <c r="G64" s="233" t="str">
        <f>IFERROR($F64/VLOOKUP($E64,'Data Mercado'!$A$7:$F$24,2,FALSE),"")</f>
        <v/>
      </c>
      <c r="H64" s="233" t="str">
        <f>IFERROR($F64/VLOOKUP($E64,'Data Mercado'!$A$7:$F$24,3,FALSE),"")</f>
        <v/>
      </c>
      <c r="I64" s="233" t="str">
        <f>IFERROR($F64/VLOOKUP($E64,'Data Mercado'!$A$7:$F$24,4,FALSE),"")</f>
        <v/>
      </c>
      <c r="J64" s="233" t="str">
        <f>IFERROR($F64/VLOOKUP($E64,'Data Mercado'!$A$7:$F$24,5,FALSE),"")</f>
        <v/>
      </c>
      <c r="K64" s="233" t="str">
        <f>IFERROR($F64/VLOOKUP($E64,'Data Mercado'!$A$7:$F$24,6,FALSE),"")</f>
        <v/>
      </c>
    </row>
    <row r="65" spans="1:11" s="227" customFormat="1" ht="19" customHeight="1">
      <c r="A65" s="228"/>
      <c r="B65" s="232"/>
      <c r="C65" s="183"/>
      <c r="D65" s="183"/>
      <c r="E65" s="183"/>
      <c r="F65" s="229"/>
      <c r="G65" s="233" t="str">
        <f>IFERROR($F65/VLOOKUP($E65,'Data Mercado'!$A$7:$F$24,2,FALSE),"")</f>
        <v/>
      </c>
      <c r="H65" s="233" t="str">
        <f>IFERROR($F65/VLOOKUP($E65,'Data Mercado'!$A$7:$F$24,3,FALSE),"")</f>
        <v/>
      </c>
      <c r="I65" s="233" t="str">
        <f>IFERROR($F65/VLOOKUP($E65,'Data Mercado'!$A$7:$F$24,4,FALSE),"")</f>
        <v/>
      </c>
      <c r="J65" s="233" t="str">
        <f>IFERROR($F65/VLOOKUP($E65,'Data Mercado'!$A$7:$F$24,5,FALSE),"")</f>
        <v/>
      </c>
      <c r="K65" s="233" t="str">
        <f>IFERROR($F65/VLOOKUP($E65,'Data Mercado'!$A$7:$F$24,6,FALSE),"")</f>
        <v/>
      </c>
    </row>
    <row r="66" spans="1:11" s="227" customFormat="1" ht="19" customHeight="1">
      <c r="A66" s="228"/>
      <c r="B66" s="232"/>
      <c r="C66" s="183"/>
      <c r="D66" s="183"/>
      <c r="E66" s="183"/>
      <c r="F66" s="229"/>
      <c r="G66" s="233" t="str">
        <f>IFERROR($F66/VLOOKUP($E66,'Data Mercado'!$A$7:$F$24,2,FALSE),"")</f>
        <v/>
      </c>
      <c r="H66" s="233" t="str">
        <f>IFERROR($F66/VLOOKUP($E66,'Data Mercado'!$A$7:$F$24,3,FALSE),"")</f>
        <v/>
      </c>
      <c r="I66" s="233" t="str">
        <f>IFERROR($F66/VLOOKUP($E66,'Data Mercado'!$A$7:$F$24,4,FALSE),"")</f>
        <v/>
      </c>
      <c r="J66" s="233" t="str">
        <f>IFERROR($F66/VLOOKUP($E66,'Data Mercado'!$A$7:$F$24,5,FALSE),"")</f>
        <v/>
      </c>
      <c r="K66" s="233" t="str">
        <f>IFERROR($F66/VLOOKUP($E66,'Data Mercado'!$A$7:$F$24,6,FALSE),"")</f>
        <v/>
      </c>
    </row>
    <row r="67" spans="1:11" s="227" customFormat="1" ht="19" customHeight="1">
      <c r="A67" s="228"/>
      <c r="B67" s="232"/>
      <c r="C67" s="183"/>
      <c r="D67" s="183"/>
      <c r="E67" s="183"/>
      <c r="F67" s="229"/>
      <c r="G67" s="233" t="str">
        <f>IFERROR($F67/VLOOKUP($E67,'Data Mercado'!$A$7:$F$24,2,FALSE),"")</f>
        <v/>
      </c>
      <c r="H67" s="233" t="str">
        <f>IFERROR($F67/VLOOKUP($E67,'Data Mercado'!$A$7:$F$24,3,FALSE),"")</f>
        <v/>
      </c>
      <c r="I67" s="233" t="str">
        <f>IFERROR($F67/VLOOKUP($E67,'Data Mercado'!$A$7:$F$24,4,FALSE),"")</f>
        <v/>
      </c>
      <c r="J67" s="233" t="str">
        <f>IFERROR($F67/VLOOKUP($E67,'Data Mercado'!$A$7:$F$24,5,FALSE),"")</f>
        <v/>
      </c>
      <c r="K67" s="233" t="str">
        <f>IFERROR($F67/VLOOKUP($E67,'Data Mercado'!$A$7:$F$24,6,FALSE),"")</f>
        <v/>
      </c>
    </row>
    <row r="68" spans="1:11" s="227" customFormat="1" ht="19" customHeight="1">
      <c r="A68" s="228"/>
      <c r="B68" s="232"/>
      <c r="C68" s="183"/>
      <c r="D68" s="183"/>
      <c r="E68" s="183"/>
      <c r="F68" s="229"/>
      <c r="G68" s="233" t="str">
        <f>IFERROR($F68/VLOOKUP($E68,'Data Mercado'!$A$7:$F$24,2,FALSE),"")</f>
        <v/>
      </c>
      <c r="H68" s="233" t="str">
        <f>IFERROR($F68/VLOOKUP($E68,'Data Mercado'!$A$7:$F$24,3,FALSE),"")</f>
        <v/>
      </c>
      <c r="I68" s="233" t="str">
        <f>IFERROR($F68/VLOOKUP($E68,'Data Mercado'!$A$7:$F$24,4,FALSE),"")</f>
        <v/>
      </c>
      <c r="J68" s="233" t="str">
        <f>IFERROR($F68/VLOOKUP($E68,'Data Mercado'!$A$7:$F$24,5,FALSE),"")</f>
        <v/>
      </c>
      <c r="K68" s="233" t="str">
        <f>IFERROR($F68/VLOOKUP($E68,'Data Mercado'!$A$7:$F$24,6,FALSE),"")</f>
        <v/>
      </c>
    </row>
    <row r="69" spans="1:11" s="227" customFormat="1" ht="19" customHeight="1">
      <c r="A69" s="228"/>
      <c r="B69" s="232"/>
      <c r="C69" s="183"/>
      <c r="D69" s="183"/>
      <c r="E69" s="183"/>
      <c r="F69" s="229"/>
      <c r="G69" s="233" t="str">
        <f>IFERROR($F69/VLOOKUP($E69,'Data Mercado'!$A$7:$F$24,2,FALSE),"")</f>
        <v/>
      </c>
      <c r="H69" s="233" t="str">
        <f>IFERROR($F69/VLOOKUP($E69,'Data Mercado'!$A$7:$F$24,3,FALSE),"")</f>
        <v/>
      </c>
      <c r="I69" s="233" t="str">
        <f>IFERROR($F69/VLOOKUP($E69,'Data Mercado'!$A$7:$F$24,4,FALSE),"")</f>
        <v/>
      </c>
      <c r="J69" s="233" t="str">
        <f>IFERROR($F69/VLOOKUP($E69,'Data Mercado'!$A$7:$F$24,5,FALSE),"")</f>
        <v/>
      </c>
      <c r="K69" s="233" t="str">
        <f>IFERROR($F69/VLOOKUP($E69,'Data Mercado'!$A$7:$F$24,6,FALSE),"")</f>
        <v/>
      </c>
    </row>
    <row r="70" spans="1:11" s="227" customFormat="1" ht="19" customHeight="1">
      <c r="A70" s="228"/>
      <c r="B70" s="232"/>
      <c r="C70" s="183"/>
      <c r="D70" s="183"/>
      <c r="E70" s="183"/>
      <c r="F70" s="229"/>
      <c r="G70" s="233" t="str">
        <f>IFERROR($F70/VLOOKUP($E70,'Data Mercado'!$A$7:$F$24,2,FALSE),"")</f>
        <v/>
      </c>
      <c r="H70" s="233" t="str">
        <f>IFERROR($F70/VLOOKUP($E70,'Data Mercado'!$A$7:$F$24,3,FALSE),"")</f>
        <v/>
      </c>
      <c r="I70" s="233" t="str">
        <f>IFERROR($F70/VLOOKUP($E70,'Data Mercado'!$A$7:$F$24,4,FALSE),"")</f>
        <v/>
      </c>
      <c r="J70" s="233" t="str">
        <f>IFERROR($F70/VLOOKUP($E70,'Data Mercado'!$A$7:$F$24,5,FALSE),"")</f>
        <v/>
      </c>
      <c r="K70" s="233" t="str">
        <f>IFERROR($F70/VLOOKUP($E70,'Data Mercado'!$A$7:$F$24,6,FALSE),"")</f>
        <v/>
      </c>
    </row>
    <row r="71" spans="1:11" s="227" customFormat="1" ht="19" customHeight="1">
      <c r="A71" s="228"/>
      <c r="B71" s="232"/>
      <c r="C71" s="183"/>
      <c r="D71" s="183"/>
      <c r="E71" s="183"/>
      <c r="F71" s="229"/>
      <c r="G71" s="233" t="str">
        <f>IFERROR($F71/VLOOKUP($E71,'Data Mercado'!$A$7:$F$24,2,FALSE),"")</f>
        <v/>
      </c>
      <c r="H71" s="233" t="str">
        <f>IFERROR($F71/VLOOKUP($E71,'Data Mercado'!$A$7:$F$24,3,FALSE),"")</f>
        <v/>
      </c>
      <c r="I71" s="233" t="str">
        <f>IFERROR($F71/VLOOKUP($E71,'Data Mercado'!$A$7:$F$24,4,FALSE),"")</f>
        <v/>
      </c>
      <c r="J71" s="233" t="str">
        <f>IFERROR($F71/VLOOKUP($E71,'Data Mercado'!$A$7:$F$24,5,FALSE),"")</f>
        <v/>
      </c>
      <c r="K71" s="233" t="str">
        <f>IFERROR($F71/VLOOKUP($E71,'Data Mercado'!$A$7:$F$24,6,FALSE),"")</f>
        <v/>
      </c>
    </row>
    <row r="72" spans="1:11" s="227" customFormat="1" ht="19" customHeight="1">
      <c r="A72" s="228"/>
      <c r="B72" s="232"/>
      <c r="C72" s="183"/>
      <c r="D72" s="183"/>
      <c r="E72" s="183"/>
      <c r="F72" s="229"/>
      <c r="G72" s="233" t="str">
        <f>IFERROR($F72/VLOOKUP($E72,'Data Mercado'!$A$7:$F$24,2,FALSE),"")</f>
        <v/>
      </c>
      <c r="H72" s="233" t="str">
        <f>IFERROR($F72/VLOOKUP($E72,'Data Mercado'!$A$7:$F$24,3,FALSE),"")</f>
        <v/>
      </c>
      <c r="I72" s="233" t="str">
        <f>IFERROR($F72/VLOOKUP($E72,'Data Mercado'!$A$7:$F$24,4,FALSE),"")</f>
        <v/>
      </c>
      <c r="J72" s="233" t="str">
        <f>IFERROR($F72/VLOOKUP($E72,'Data Mercado'!$A$7:$F$24,5,FALSE),"")</f>
        <v/>
      </c>
      <c r="K72" s="233" t="str">
        <f>IFERROR($F72/VLOOKUP($E72,'Data Mercado'!$A$7:$F$24,6,FALSE),"")</f>
        <v/>
      </c>
    </row>
    <row r="73" spans="1:11" s="227" customFormat="1" ht="19" customHeight="1">
      <c r="A73" s="228"/>
      <c r="B73" s="232"/>
      <c r="C73" s="183"/>
      <c r="D73" s="183"/>
      <c r="E73" s="183"/>
      <c r="F73" s="229"/>
      <c r="G73" s="233" t="str">
        <f>IFERROR($F73/VLOOKUP($E73,'Data Mercado'!$A$7:$F$24,2,FALSE),"")</f>
        <v/>
      </c>
      <c r="H73" s="233" t="str">
        <f>IFERROR($F73/VLOOKUP($E73,'Data Mercado'!$A$7:$F$24,3,FALSE),"")</f>
        <v/>
      </c>
      <c r="I73" s="233" t="str">
        <f>IFERROR($F73/VLOOKUP($E73,'Data Mercado'!$A$7:$F$24,4,FALSE),"")</f>
        <v/>
      </c>
      <c r="J73" s="233" t="str">
        <f>IFERROR($F73/VLOOKUP($E73,'Data Mercado'!$A$7:$F$24,5,FALSE),"")</f>
        <v/>
      </c>
      <c r="K73" s="233" t="str">
        <f>IFERROR($F73/VLOOKUP($E73,'Data Mercado'!$A$7:$F$24,6,FALSE),"")</f>
        <v/>
      </c>
    </row>
    <row r="74" spans="1:11" s="227" customFormat="1" ht="19" customHeight="1">
      <c r="A74" s="228"/>
      <c r="B74" s="232"/>
      <c r="C74" s="183"/>
      <c r="D74" s="183"/>
      <c r="E74" s="183"/>
      <c r="F74" s="229"/>
      <c r="G74" s="233" t="str">
        <f>IFERROR($F74/VLOOKUP($E74,'Data Mercado'!$A$7:$F$24,2,FALSE),"")</f>
        <v/>
      </c>
      <c r="H74" s="233" t="str">
        <f>IFERROR($F74/VLOOKUP($E74,'Data Mercado'!$A$7:$F$24,3,FALSE),"")</f>
        <v/>
      </c>
      <c r="I74" s="233" t="str">
        <f>IFERROR($F74/VLOOKUP($E74,'Data Mercado'!$A$7:$F$24,4,FALSE),"")</f>
        <v/>
      </c>
      <c r="J74" s="233" t="str">
        <f>IFERROR($F74/VLOOKUP($E74,'Data Mercado'!$A$7:$F$24,5,FALSE),"")</f>
        <v/>
      </c>
      <c r="K74" s="233" t="str">
        <f>IFERROR($F74/VLOOKUP($E74,'Data Mercado'!$A$7:$F$24,6,FALSE),"")</f>
        <v/>
      </c>
    </row>
    <row r="75" spans="1:11" s="227" customFormat="1" ht="19" customHeight="1">
      <c r="A75" s="228"/>
      <c r="B75" s="232"/>
      <c r="C75" s="183"/>
      <c r="D75" s="183"/>
      <c r="E75" s="183"/>
      <c r="F75" s="229"/>
      <c r="G75" s="233" t="str">
        <f>IFERROR($F75/VLOOKUP($E75,'Data Mercado'!$A$7:$F$24,2,FALSE),"")</f>
        <v/>
      </c>
      <c r="H75" s="233" t="str">
        <f>IFERROR($F75/VLOOKUP($E75,'Data Mercado'!$A$7:$F$24,3,FALSE),"")</f>
        <v/>
      </c>
      <c r="I75" s="233" t="str">
        <f>IFERROR($F75/VLOOKUP($E75,'Data Mercado'!$A$7:$F$24,4,FALSE),"")</f>
        <v/>
      </c>
      <c r="J75" s="233" t="str">
        <f>IFERROR($F75/VLOOKUP($E75,'Data Mercado'!$A$7:$F$24,5,FALSE),"")</f>
        <v/>
      </c>
      <c r="K75" s="233" t="str">
        <f>IFERROR($F75/VLOOKUP($E75,'Data Mercado'!$A$7:$F$24,6,FALSE),"")</f>
        <v/>
      </c>
    </row>
    <row r="76" spans="1:11" s="227" customFormat="1" ht="19" customHeight="1">
      <c r="A76" s="228"/>
      <c r="B76" s="232"/>
      <c r="C76" s="183"/>
      <c r="D76" s="183"/>
      <c r="E76" s="183"/>
      <c r="F76" s="229"/>
      <c r="G76" s="233" t="str">
        <f>IFERROR($F76/VLOOKUP($E76,'Data Mercado'!$A$7:$F$24,2,FALSE),"")</f>
        <v/>
      </c>
      <c r="H76" s="233" t="str">
        <f>IFERROR($F76/VLOOKUP($E76,'Data Mercado'!$A$7:$F$24,3,FALSE),"")</f>
        <v/>
      </c>
      <c r="I76" s="233" t="str">
        <f>IFERROR($F76/VLOOKUP($E76,'Data Mercado'!$A$7:$F$24,4,FALSE),"")</f>
        <v/>
      </c>
      <c r="J76" s="233" t="str">
        <f>IFERROR($F76/VLOOKUP($E76,'Data Mercado'!$A$7:$F$24,5,FALSE),"")</f>
        <v/>
      </c>
      <c r="K76" s="233" t="str">
        <f>IFERROR($F76/VLOOKUP($E76,'Data Mercado'!$A$7:$F$24,6,FALSE),"")</f>
        <v/>
      </c>
    </row>
    <row r="77" spans="1:11" s="227" customFormat="1" ht="19" customHeight="1">
      <c r="A77" s="228"/>
      <c r="B77" s="232"/>
      <c r="C77" s="183"/>
      <c r="D77" s="183"/>
      <c r="E77" s="183"/>
      <c r="F77" s="229"/>
      <c r="G77" s="233" t="str">
        <f>IFERROR($F77/VLOOKUP($E77,'Data Mercado'!$A$7:$F$24,2,FALSE),"")</f>
        <v/>
      </c>
      <c r="H77" s="233" t="str">
        <f>IFERROR($F77/VLOOKUP($E77,'Data Mercado'!$A$7:$F$24,3,FALSE),"")</f>
        <v/>
      </c>
      <c r="I77" s="233" t="str">
        <f>IFERROR($F77/VLOOKUP($E77,'Data Mercado'!$A$7:$F$24,4,FALSE),"")</f>
        <v/>
      </c>
      <c r="J77" s="233" t="str">
        <f>IFERROR($F77/VLOOKUP($E77,'Data Mercado'!$A$7:$F$24,5,FALSE),"")</f>
        <v/>
      </c>
      <c r="K77" s="233" t="str">
        <f>IFERROR($F77/VLOOKUP($E77,'Data Mercado'!$A$7:$F$24,6,FALSE),"")</f>
        <v/>
      </c>
    </row>
    <row r="78" spans="1:11" s="227" customFormat="1" ht="19" customHeight="1">
      <c r="A78" s="228"/>
      <c r="B78" s="232"/>
      <c r="C78" s="183"/>
      <c r="D78" s="183"/>
      <c r="E78" s="183"/>
      <c r="F78" s="229"/>
      <c r="G78" s="233" t="str">
        <f>IFERROR($F78/VLOOKUP($E78,'Data Mercado'!$A$7:$F$24,2,FALSE),"")</f>
        <v/>
      </c>
      <c r="H78" s="233" t="str">
        <f>IFERROR($F78/VLOOKUP($E78,'Data Mercado'!$A$7:$F$24,3,FALSE),"")</f>
        <v/>
      </c>
      <c r="I78" s="233" t="str">
        <f>IFERROR($F78/VLOOKUP($E78,'Data Mercado'!$A$7:$F$24,4,FALSE),"")</f>
        <v/>
      </c>
      <c r="J78" s="233" t="str">
        <f>IFERROR($F78/VLOOKUP($E78,'Data Mercado'!$A$7:$F$24,5,FALSE),"")</f>
        <v/>
      </c>
      <c r="K78" s="233" t="str">
        <f>IFERROR($F78/VLOOKUP($E78,'Data Mercado'!$A$7:$F$24,6,FALSE),"")</f>
        <v/>
      </c>
    </row>
    <row r="79" spans="1:11" s="227" customFormat="1" ht="19" customHeight="1">
      <c r="A79" s="228"/>
      <c r="B79" s="232"/>
      <c r="C79" s="183"/>
      <c r="D79" s="183"/>
      <c r="E79" s="183"/>
      <c r="F79" s="229"/>
      <c r="G79" s="233" t="str">
        <f>IFERROR($F79/VLOOKUP($E79,'Data Mercado'!$A$7:$F$24,2,FALSE),"")</f>
        <v/>
      </c>
      <c r="H79" s="233" t="str">
        <f>IFERROR($F79/VLOOKUP($E79,'Data Mercado'!$A$7:$F$24,3,FALSE),"")</f>
        <v/>
      </c>
      <c r="I79" s="233" t="str">
        <f>IFERROR($F79/VLOOKUP($E79,'Data Mercado'!$A$7:$F$24,4,FALSE),"")</f>
        <v/>
      </c>
      <c r="J79" s="233" t="str">
        <f>IFERROR($F79/VLOOKUP($E79,'Data Mercado'!$A$7:$F$24,5,FALSE),"")</f>
        <v/>
      </c>
      <c r="K79" s="233" t="str">
        <f>IFERROR($F79/VLOOKUP($E79,'Data Mercado'!$A$7:$F$24,6,FALSE),"")</f>
        <v/>
      </c>
    </row>
    <row r="80" spans="1:11" s="227" customFormat="1" ht="19" customHeight="1">
      <c r="A80" s="228"/>
      <c r="B80" s="232"/>
      <c r="C80" s="183"/>
      <c r="D80" s="183"/>
      <c r="E80" s="183"/>
      <c r="F80" s="229"/>
      <c r="G80" s="233" t="str">
        <f>IFERROR($F80/VLOOKUP($E80,'Data Mercado'!$A$7:$F$24,2,FALSE),"")</f>
        <v/>
      </c>
      <c r="H80" s="233" t="str">
        <f>IFERROR($F80/VLOOKUP($E80,'Data Mercado'!$A$7:$F$24,3,FALSE),"")</f>
        <v/>
      </c>
      <c r="I80" s="233" t="str">
        <f>IFERROR($F80/VLOOKUP($E80,'Data Mercado'!$A$7:$F$24,4,FALSE),"")</f>
        <v/>
      </c>
      <c r="J80" s="233" t="str">
        <f>IFERROR($F80/VLOOKUP($E80,'Data Mercado'!$A$7:$F$24,5,FALSE),"")</f>
        <v/>
      </c>
      <c r="K80" s="233" t="str">
        <f>IFERROR($F80/VLOOKUP($E80,'Data Mercado'!$A$7:$F$24,6,FALSE),"")</f>
        <v/>
      </c>
    </row>
    <row r="81" spans="1:11" s="227" customFormat="1" ht="19" customHeight="1">
      <c r="A81" s="228"/>
      <c r="B81" s="232"/>
      <c r="C81" s="183"/>
      <c r="D81" s="183"/>
      <c r="E81" s="183"/>
      <c r="F81" s="229"/>
      <c r="G81" s="233" t="str">
        <f>IFERROR($F81/VLOOKUP($E81,'Data Mercado'!$A$7:$F$24,2,FALSE),"")</f>
        <v/>
      </c>
      <c r="H81" s="233" t="str">
        <f>IFERROR($F81/VLOOKUP($E81,'Data Mercado'!$A$7:$F$24,3,FALSE),"")</f>
        <v/>
      </c>
      <c r="I81" s="233" t="str">
        <f>IFERROR($F81/VLOOKUP($E81,'Data Mercado'!$A$7:$F$24,4,FALSE),"")</f>
        <v/>
      </c>
      <c r="J81" s="233" t="str">
        <f>IFERROR($F81/VLOOKUP($E81,'Data Mercado'!$A$7:$F$24,5,FALSE),"")</f>
        <v/>
      </c>
      <c r="K81" s="233" t="str">
        <f>IFERROR($F81/VLOOKUP($E81,'Data Mercado'!$A$7:$F$24,6,FALSE),"")</f>
        <v/>
      </c>
    </row>
    <row r="82" spans="1:11" s="227" customFormat="1" ht="19" customHeight="1">
      <c r="A82" s="228"/>
      <c r="B82" s="232"/>
      <c r="C82" s="183"/>
      <c r="D82" s="183"/>
      <c r="E82" s="183"/>
      <c r="F82" s="229"/>
      <c r="G82" s="233" t="str">
        <f>IFERROR($F82/VLOOKUP($E82,'Data Mercado'!$A$7:$F$24,2,FALSE),"")</f>
        <v/>
      </c>
      <c r="H82" s="233" t="str">
        <f>IFERROR($F82/VLOOKUP($E82,'Data Mercado'!$A$7:$F$24,3,FALSE),"")</f>
        <v/>
      </c>
      <c r="I82" s="233" t="str">
        <f>IFERROR($F82/VLOOKUP($E82,'Data Mercado'!$A$7:$F$24,4,FALSE),"")</f>
        <v/>
      </c>
      <c r="J82" s="233" t="str">
        <f>IFERROR($F82/VLOOKUP($E82,'Data Mercado'!$A$7:$F$24,5,FALSE),"")</f>
        <v/>
      </c>
      <c r="K82" s="233" t="str">
        <f>IFERROR($F82/VLOOKUP($E82,'Data Mercado'!$A$7:$F$24,6,FALSE),"")</f>
        <v/>
      </c>
    </row>
    <row r="83" spans="1:11" s="227" customFormat="1" ht="19" customHeight="1">
      <c r="A83" s="228"/>
      <c r="B83" s="232"/>
      <c r="C83" s="183"/>
      <c r="D83" s="183"/>
      <c r="E83" s="183"/>
      <c r="F83" s="229"/>
      <c r="G83" s="233" t="str">
        <f>IFERROR($F83/VLOOKUP($E83,'Data Mercado'!$A$7:$F$24,2,FALSE),"")</f>
        <v/>
      </c>
      <c r="H83" s="233" t="str">
        <f>IFERROR($F83/VLOOKUP($E83,'Data Mercado'!$A$7:$F$24,3,FALSE),"")</f>
        <v/>
      </c>
      <c r="I83" s="233" t="str">
        <f>IFERROR($F83/VLOOKUP($E83,'Data Mercado'!$A$7:$F$24,4,FALSE),"")</f>
        <v/>
      </c>
      <c r="J83" s="233" t="str">
        <f>IFERROR($F83/VLOOKUP($E83,'Data Mercado'!$A$7:$F$24,5,FALSE),"")</f>
        <v/>
      </c>
      <c r="K83" s="233" t="str">
        <f>IFERROR($F83/VLOOKUP($E83,'Data Mercado'!$A$7:$F$24,6,FALSE),"")</f>
        <v/>
      </c>
    </row>
    <row r="84" spans="1:11" s="227" customFormat="1" ht="19" customHeight="1">
      <c r="A84" s="228"/>
      <c r="B84" s="232"/>
      <c r="C84" s="183"/>
      <c r="D84" s="183"/>
      <c r="E84" s="183"/>
      <c r="F84" s="229"/>
      <c r="G84" s="233" t="str">
        <f>IFERROR($F84/VLOOKUP($E84,'Data Mercado'!$A$7:$F$24,2,FALSE),"")</f>
        <v/>
      </c>
      <c r="H84" s="233" t="str">
        <f>IFERROR($F84/VLOOKUP($E84,'Data Mercado'!$A$7:$F$24,3,FALSE),"")</f>
        <v/>
      </c>
      <c r="I84" s="233" t="str">
        <f>IFERROR($F84/VLOOKUP($E84,'Data Mercado'!$A$7:$F$24,4,FALSE),"")</f>
        <v/>
      </c>
      <c r="J84" s="233" t="str">
        <f>IFERROR($F84/VLOOKUP($E84,'Data Mercado'!$A$7:$F$24,5,FALSE),"")</f>
        <v/>
      </c>
      <c r="K84" s="233" t="str">
        <f>IFERROR($F84/VLOOKUP($E84,'Data Mercado'!$A$7:$F$24,6,FALSE),"")</f>
        <v/>
      </c>
    </row>
    <row r="85" spans="1:11" s="227" customFormat="1" ht="19" customHeight="1">
      <c r="A85" s="228"/>
      <c r="B85" s="232"/>
      <c r="C85" s="183"/>
      <c r="D85" s="183"/>
      <c r="E85" s="183"/>
      <c r="F85" s="229"/>
      <c r="G85" s="233" t="str">
        <f>IFERROR($F85/VLOOKUP($E85,'Data Mercado'!$A$7:$F$24,2,FALSE),"")</f>
        <v/>
      </c>
      <c r="H85" s="233" t="str">
        <f>IFERROR($F85/VLOOKUP($E85,'Data Mercado'!$A$7:$F$24,3,FALSE),"")</f>
        <v/>
      </c>
      <c r="I85" s="233" t="str">
        <f>IFERROR($F85/VLOOKUP($E85,'Data Mercado'!$A$7:$F$24,4,FALSE),"")</f>
        <v/>
      </c>
      <c r="J85" s="233" t="str">
        <f>IFERROR($F85/VLOOKUP($E85,'Data Mercado'!$A$7:$F$24,5,FALSE),"")</f>
        <v/>
      </c>
      <c r="K85" s="233" t="str">
        <f>IFERROR($F85/VLOOKUP($E85,'Data Mercado'!$A$7:$F$24,6,FALSE),"")</f>
        <v/>
      </c>
    </row>
    <row r="86" spans="1:11" s="227" customFormat="1" ht="19" customHeight="1">
      <c r="A86" s="228"/>
      <c r="B86" s="232"/>
      <c r="C86" s="183"/>
      <c r="D86" s="183"/>
      <c r="E86" s="183"/>
      <c r="F86" s="229"/>
      <c r="G86" s="233" t="str">
        <f>IFERROR($F86/VLOOKUP($E86,'Data Mercado'!$A$7:$F$24,2,FALSE),"")</f>
        <v/>
      </c>
      <c r="H86" s="233" t="str">
        <f>IFERROR($F86/VLOOKUP($E86,'Data Mercado'!$A$7:$F$24,3,FALSE),"")</f>
        <v/>
      </c>
      <c r="I86" s="233" t="str">
        <f>IFERROR($F86/VLOOKUP($E86,'Data Mercado'!$A$7:$F$24,4,FALSE),"")</f>
        <v/>
      </c>
      <c r="J86" s="233" t="str">
        <f>IFERROR($F86/VLOOKUP($E86,'Data Mercado'!$A$7:$F$24,5,FALSE),"")</f>
        <v/>
      </c>
      <c r="K86" s="233" t="str">
        <f>IFERROR($F86/VLOOKUP($E86,'Data Mercado'!$A$7:$F$24,6,FALSE),"")</f>
        <v/>
      </c>
    </row>
    <row r="87" spans="1:11" s="227" customFormat="1" ht="19" customHeight="1">
      <c r="A87" s="228"/>
      <c r="B87" s="232"/>
      <c r="C87" s="183"/>
      <c r="D87" s="183"/>
      <c r="E87" s="183"/>
      <c r="F87" s="229"/>
      <c r="G87" s="233" t="str">
        <f>IFERROR($F87/VLOOKUP($E87,'Data Mercado'!$A$7:$F$24,2,FALSE),"")</f>
        <v/>
      </c>
      <c r="H87" s="233" t="str">
        <f>IFERROR($F87/VLOOKUP($E87,'Data Mercado'!$A$7:$F$24,3,FALSE),"")</f>
        <v/>
      </c>
      <c r="I87" s="233" t="str">
        <f>IFERROR($F87/VLOOKUP($E87,'Data Mercado'!$A$7:$F$24,4,FALSE),"")</f>
        <v/>
      </c>
      <c r="J87" s="233" t="str">
        <f>IFERROR($F87/VLOOKUP($E87,'Data Mercado'!$A$7:$F$24,5,FALSE),"")</f>
        <v/>
      </c>
      <c r="K87" s="233" t="str">
        <f>IFERROR($F87/VLOOKUP($E87,'Data Mercado'!$A$7:$F$24,6,FALSE),"")</f>
        <v/>
      </c>
    </row>
    <row r="88" spans="1:11" s="227" customFormat="1" ht="19" customHeight="1">
      <c r="A88" s="228"/>
      <c r="B88" s="232"/>
      <c r="C88" s="183"/>
      <c r="D88" s="183"/>
      <c r="E88" s="183"/>
      <c r="F88" s="229"/>
      <c r="G88" s="233" t="str">
        <f>IFERROR($F88/VLOOKUP($E88,'Data Mercado'!$A$7:$F$24,2,FALSE),"")</f>
        <v/>
      </c>
      <c r="H88" s="233" t="str">
        <f>IFERROR($F88/VLOOKUP($E88,'Data Mercado'!$A$7:$F$24,3,FALSE),"")</f>
        <v/>
      </c>
      <c r="I88" s="233" t="str">
        <f>IFERROR($F88/VLOOKUP($E88,'Data Mercado'!$A$7:$F$24,4,FALSE),"")</f>
        <v/>
      </c>
      <c r="J88" s="233" t="str">
        <f>IFERROR($F88/VLOOKUP($E88,'Data Mercado'!$A$7:$F$24,5,FALSE),"")</f>
        <v/>
      </c>
      <c r="K88" s="233" t="str">
        <f>IFERROR($F88/VLOOKUP($E88,'Data Mercado'!$A$7:$F$24,6,FALSE),"")</f>
        <v/>
      </c>
    </row>
    <row r="89" spans="1:11" s="227" customFormat="1" ht="19" customHeight="1">
      <c r="A89" s="228"/>
      <c r="B89" s="232"/>
      <c r="C89" s="183"/>
      <c r="D89" s="183"/>
      <c r="E89" s="183"/>
      <c r="F89" s="229"/>
      <c r="G89" s="233" t="str">
        <f>IFERROR($F89/VLOOKUP($E89,'Data Mercado'!$A$7:$F$24,2,FALSE),"")</f>
        <v/>
      </c>
      <c r="H89" s="233" t="str">
        <f>IFERROR($F89/VLOOKUP($E89,'Data Mercado'!$A$7:$F$24,3,FALSE),"")</f>
        <v/>
      </c>
      <c r="I89" s="233" t="str">
        <f>IFERROR($F89/VLOOKUP($E89,'Data Mercado'!$A$7:$F$24,4,FALSE),"")</f>
        <v/>
      </c>
      <c r="J89" s="233" t="str">
        <f>IFERROR($F89/VLOOKUP($E89,'Data Mercado'!$A$7:$F$24,5,FALSE),"")</f>
        <v/>
      </c>
      <c r="K89" s="233" t="str">
        <f>IFERROR($F89/VLOOKUP($E89,'Data Mercado'!$A$7:$F$24,6,FALSE),"")</f>
        <v/>
      </c>
    </row>
    <row r="90" spans="1:11" s="227" customFormat="1" ht="19" customHeight="1">
      <c r="A90" s="228"/>
      <c r="B90" s="232"/>
      <c r="C90" s="183"/>
      <c r="D90" s="183"/>
      <c r="E90" s="183"/>
      <c r="F90" s="229"/>
      <c r="G90" s="233" t="str">
        <f>IFERROR($F90/VLOOKUP($E90,'Data Mercado'!$A$7:$F$24,2,FALSE),"")</f>
        <v/>
      </c>
      <c r="H90" s="233" t="str">
        <f>IFERROR($F90/VLOOKUP($E90,'Data Mercado'!$A$7:$F$24,3,FALSE),"")</f>
        <v/>
      </c>
      <c r="I90" s="233" t="str">
        <f>IFERROR($F90/VLOOKUP($E90,'Data Mercado'!$A$7:$F$24,4,FALSE),"")</f>
        <v/>
      </c>
      <c r="J90" s="233" t="str">
        <f>IFERROR($F90/VLOOKUP($E90,'Data Mercado'!$A$7:$F$24,5,FALSE),"")</f>
        <v/>
      </c>
      <c r="K90" s="233" t="str">
        <f>IFERROR($F90/VLOOKUP($E90,'Data Mercado'!$A$7:$F$24,6,FALSE),"")</f>
        <v/>
      </c>
    </row>
    <row r="91" spans="1:11" s="227" customFormat="1" ht="19" customHeight="1">
      <c r="A91" s="228"/>
      <c r="B91" s="232"/>
      <c r="C91" s="183"/>
      <c r="D91" s="183"/>
      <c r="E91" s="183"/>
      <c r="F91" s="229"/>
      <c r="G91" s="233" t="str">
        <f>IFERROR($F91/VLOOKUP($E91,'Data Mercado'!$A$7:$F$24,2,FALSE),"")</f>
        <v/>
      </c>
      <c r="H91" s="233" t="str">
        <f>IFERROR($F91/VLOOKUP($E91,'Data Mercado'!$A$7:$F$24,3,FALSE),"")</f>
        <v/>
      </c>
      <c r="I91" s="233" t="str">
        <f>IFERROR($F91/VLOOKUP($E91,'Data Mercado'!$A$7:$F$24,4,FALSE),"")</f>
        <v/>
      </c>
      <c r="J91" s="233" t="str">
        <f>IFERROR($F91/VLOOKUP($E91,'Data Mercado'!$A$7:$F$24,5,FALSE),"")</f>
        <v/>
      </c>
      <c r="K91" s="233" t="str">
        <f>IFERROR($F91/VLOOKUP($E91,'Data Mercado'!$A$7:$F$24,6,FALSE),"")</f>
        <v/>
      </c>
    </row>
    <row r="92" spans="1:11" s="227" customFormat="1" ht="19" customHeight="1">
      <c r="A92" s="228"/>
      <c r="B92" s="232"/>
      <c r="C92" s="183"/>
      <c r="D92" s="183"/>
      <c r="E92" s="183"/>
      <c r="F92" s="229"/>
      <c r="G92" s="233" t="str">
        <f>IFERROR($F92/VLOOKUP($E92,'Data Mercado'!$A$7:$F$24,2,FALSE),"")</f>
        <v/>
      </c>
      <c r="H92" s="233" t="str">
        <f>IFERROR($F92/VLOOKUP($E92,'Data Mercado'!$A$7:$F$24,3,FALSE),"")</f>
        <v/>
      </c>
      <c r="I92" s="233" t="str">
        <f>IFERROR($F92/VLOOKUP($E92,'Data Mercado'!$A$7:$F$24,4,FALSE),"")</f>
        <v/>
      </c>
      <c r="J92" s="233" t="str">
        <f>IFERROR($F92/VLOOKUP($E92,'Data Mercado'!$A$7:$F$24,5,FALSE),"")</f>
        <v/>
      </c>
      <c r="K92" s="233" t="str">
        <f>IFERROR($F92/VLOOKUP($E92,'Data Mercado'!$A$7:$F$24,6,FALSE),"")</f>
        <v/>
      </c>
    </row>
    <row r="93" spans="1:11" s="227" customFormat="1" ht="19" customHeight="1">
      <c r="A93" s="228"/>
      <c r="B93" s="232"/>
      <c r="C93" s="183"/>
      <c r="D93" s="183"/>
      <c r="E93" s="183"/>
      <c r="F93" s="229"/>
      <c r="G93" s="233" t="str">
        <f>IFERROR($F93/VLOOKUP($E93,'Data Mercado'!$A$7:$F$24,2,FALSE),"")</f>
        <v/>
      </c>
      <c r="H93" s="233" t="str">
        <f>IFERROR($F93/VLOOKUP($E93,'Data Mercado'!$A$7:$F$24,3,FALSE),"")</f>
        <v/>
      </c>
      <c r="I93" s="233" t="str">
        <f>IFERROR($F93/VLOOKUP($E93,'Data Mercado'!$A$7:$F$24,4,FALSE),"")</f>
        <v/>
      </c>
      <c r="J93" s="233" t="str">
        <f>IFERROR($F93/VLOOKUP($E93,'Data Mercado'!$A$7:$F$24,5,FALSE),"")</f>
        <v/>
      </c>
      <c r="K93" s="233" t="str">
        <f>IFERROR($F93/VLOOKUP($E93,'Data Mercado'!$A$7:$F$24,6,FALSE),"")</f>
        <v/>
      </c>
    </row>
    <row r="94" spans="1:11" s="227" customFormat="1" ht="19" customHeight="1">
      <c r="A94" s="228"/>
      <c r="B94" s="232"/>
      <c r="C94" s="183"/>
      <c r="D94" s="183"/>
      <c r="E94" s="183"/>
      <c r="F94" s="229"/>
      <c r="G94" s="233" t="str">
        <f>IFERROR($F94/VLOOKUP($E94,'Data Mercado'!$A$7:$F$24,2,FALSE),"")</f>
        <v/>
      </c>
      <c r="H94" s="233" t="str">
        <f>IFERROR($F94/VLOOKUP($E94,'Data Mercado'!$A$7:$F$24,3,FALSE),"")</f>
        <v/>
      </c>
      <c r="I94" s="233" t="str">
        <f>IFERROR($F94/VLOOKUP($E94,'Data Mercado'!$A$7:$F$24,4,FALSE),"")</f>
        <v/>
      </c>
      <c r="J94" s="233" t="str">
        <f>IFERROR($F94/VLOOKUP($E94,'Data Mercado'!$A$7:$F$24,5,FALSE),"")</f>
        <v/>
      </c>
      <c r="K94" s="233" t="str">
        <f>IFERROR($F94/VLOOKUP($E94,'Data Mercado'!$A$7:$F$24,6,FALSE),"")</f>
        <v/>
      </c>
    </row>
    <row r="95" spans="1:11" s="227" customFormat="1" ht="19" customHeight="1">
      <c r="A95" s="228"/>
      <c r="B95" s="232"/>
      <c r="C95" s="183"/>
      <c r="D95" s="183"/>
      <c r="E95" s="183"/>
      <c r="F95" s="229"/>
      <c r="G95" s="233" t="str">
        <f>IFERROR($F95/VLOOKUP($E95,'Data Mercado'!$A$7:$F$24,2,FALSE),"")</f>
        <v/>
      </c>
      <c r="H95" s="233" t="str">
        <f>IFERROR($F95/VLOOKUP($E95,'Data Mercado'!$A$7:$F$24,3,FALSE),"")</f>
        <v/>
      </c>
      <c r="I95" s="233" t="str">
        <f>IFERROR($F95/VLOOKUP($E95,'Data Mercado'!$A$7:$F$24,4,FALSE),"")</f>
        <v/>
      </c>
      <c r="J95" s="233" t="str">
        <f>IFERROR($F95/VLOOKUP($E95,'Data Mercado'!$A$7:$F$24,5,FALSE),"")</f>
        <v/>
      </c>
      <c r="K95" s="233" t="str">
        <f>IFERROR($F95/VLOOKUP($E95,'Data Mercado'!$A$7:$F$24,6,FALSE),"")</f>
        <v/>
      </c>
    </row>
    <row r="96" spans="1:11" s="227" customFormat="1" ht="19" customHeight="1">
      <c r="A96" s="228"/>
      <c r="B96" s="232"/>
      <c r="C96" s="183"/>
      <c r="D96" s="183"/>
      <c r="E96" s="183"/>
      <c r="F96" s="229"/>
      <c r="G96" s="233" t="str">
        <f>IFERROR($F96/VLOOKUP($E96,'Data Mercado'!$A$7:$F$24,2,FALSE),"")</f>
        <v/>
      </c>
      <c r="H96" s="233" t="str">
        <f>IFERROR($F96/VLOOKUP($E96,'Data Mercado'!$A$7:$F$24,3,FALSE),"")</f>
        <v/>
      </c>
      <c r="I96" s="233" t="str">
        <f>IFERROR($F96/VLOOKUP($E96,'Data Mercado'!$A$7:$F$24,4,FALSE),"")</f>
        <v/>
      </c>
      <c r="J96" s="233" t="str">
        <f>IFERROR($F96/VLOOKUP($E96,'Data Mercado'!$A$7:$F$24,5,FALSE),"")</f>
        <v/>
      </c>
      <c r="K96" s="233" t="str">
        <f>IFERROR($F96/VLOOKUP($E96,'Data Mercado'!$A$7:$F$24,6,FALSE),"")</f>
        <v/>
      </c>
    </row>
    <row r="97" spans="1:11" s="227" customFormat="1" ht="19" customHeight="1">
      <c r="A97" s="228"/>
      <c r="B97" s="232"/>
      <c r="C97" s="183"/>
      <c r="D97" s="183"/>
      <c r="E97" s="183"/>
      <c r="F97" s="229"/>
      <c r="G97" s="233" t="str">
        <f>IFERROR($F97/VLOOKUP($E97,'Data Mercado'!$A$7:$F$24,2,FALSE),"")</f>
        <v/>
      </c>
      <c r="H97" s="233" t="str">
        <f>IFERROR($F97/VLOOKUP($E97,'Data Mercado'!$A$7:$F$24,3,FALSE),"")</f>
        <v/>
      </c>
      <c r="I97" s="233" t="str">
        <f>IFERROR($F97/VLOOKUP($E97,'Data Mercado'!$A$7:$F$24,4,FALSE),"")</f>
        <v/>
      </c>
      <c r="J97" s="233" t="str">
        <f>IFERROR($F97/VLOOKUP($E97,'Data Mercado'!$A$7:$F$24,5,FALSE),"")</f>
        <v/>
      </c>
      <c r="K97" s="233" t="str">
        <f>IFERROR($F97/VLOOKUP($E97,'Data Mercado'!$A$7:$F$24,6,FALSE),"")</f>
        <v/>
      </c>
    </row>
    <row r="98" spans="1:11" s="227" customFormat="1" ht="19" customHeight="1">
      <c r="A98" s="228"/>
      <c r="B98" s="232"/>
      <c r="C98" s="183"/>
      <c r="D98" s="183"/>
      <c r="E98" s="183"/>
      <c r="F98" s="229"/>
      <c r="G98" s="233" t="str">
        <f>IFERROR($F98/VLOOKUP($E98,'Data Mercado'!$A$7:$F$24,2,FALSE),"")</f>
        <v/>
      </c>
      <c r="H98" s="233" t="str">
        <f>IFERROR($F98/VLOOKUP($E98,'Data Mercado'!$A$7:$F$24,3,FALSE),"")</f>
        <v/>
      </c>
      <c r="I98" s="233" t="str">
        <f>IFERROR($F98/VLOOKUP($E98,'Data Mercado'!$A$7:$F$24,4,FALSE),"")</f>
        <v/>
      </c>
      <c r="J98" s="233" t="str">
        <f>IFERROR($F98/VLOOKUP($E98,'Data Mercado'!$A$7:$F$24,5,FALSE),"")</f>
        <v/>
      </c>
      <c r="K98" s="233" t="str">
        <f>IFERROR($F98/VLOOKUP($E98,'Data Mercado'!$A$7:$F$24,6,FALSE),"")</f>
        <v/>
      </c>
    </row>
    <row r="99" spans="1:11" s="227" customFormat="1" ht="19" customHeight="1">
      <c r="A99" s="228"/>
      <c r="B99" s="232"/>
      <c r="C99" s="183"/>
      <c r="D99" s="183"/>
      <c r="E99" s="183"/>
      <c r="F99" s="229"/>
      <c r="G99" s="233" t="str">
        <f>IFERROR($F99/VLOOKUP($E99,'Data Mercado'!$A$7:$F$24,2,FALSE),"")</f>
        <v/>
      </c>
      <c r="H99" s="233" t="str">
        <f>IFERROR($F99/VLOOKUP($E99,'Data Mercado'!$A$7:$F$24,3,FALSE),"")</f>
        <v/>
      </c>
      <c r="I99" s="233" t="str">
        <f>IFERROR($F99/VLOOKUP($E99,'Data Mercado'!$A$7:$F$24,4,FALSE),"")</f>
        <v/>
      </c>
      <c r="J99" s="233" t="str">
        <f>IFERROR($F99/VLOOKUP($E99,'Data Mercado'!$A$7:$F$24,5,FALSE),"")</f>
        <v/>
      </c>
      <c r="K99" s="233" t="str">
        <f>IFERROR($F99/VLOOKUP($E99,'Data Mercado'!$A$7:$F$24,6,FALSE),"")</f>
        <v/>
      </c>
    </row>
    <row r="100" spans="1:11" s="227" customFormat="1" ht="19" customHeight="1">
      <c r="A100" s="228"/>
      <c r="B100" s="232"/>
      <c r="C100" s="183"/>
      <c r="D100" s="183"/>
      <c r="E100" s="183"/>
      <c r="F100" s="229"/>
      <c r="G100" s="233" t="str">
        <f>IFERROR($F100/VLOOKUP($E100,'Data Mercado'!$A$7:$F$24,2,FALSE),"")</f>
        <v/>
      </c>
      <c r="H100" s="233" t="str">
        <f>IFERROR($F100/VLOOKUP($E100,'Data Mercado'!$A$7:$F$24,3,FALSE),"")</f>
        <v/>
      </c>
      <c r="I100" s="233" t="str">
        <f>IFERROR($F100/VLOOKUP($E100,'Data Mercado'!$A$7:$F$24,4,FALSE),"")</f>
        <v/>
      </c>
      <c r="J100" s="233" t="str">
        <f>IFERROR($F100/VLOOKUP($E100,'Data Mercado'!$A$7:$F$24,5,FALSE),"")</f>
        <v/>
      </c>
      <c r="K100" s="233" t="str">
        <f>IFERROR($F100/VLOOKUP($E100,'Data Mercado'!$A$7:$F$24,6,FALSE),"")</f>
        <v/>
      </c>
    </row>
    <row r="101" spans="1:11" s="227" customFormat="1" ht="19" customHeight="1">
      <c r="A101" s="228"/>
      <c r="B101" s="232"/>
      <c r="C101" s="183"/>
      <c r="D101" s="183"/>
      <c r="E101" s="183"/>
      <c r="F101" s="229"/>
      <c r="G101" s="233" t="str">
        <f>IFERROR($F101/VLOOKUP($E101,'Data Mercado'!$A$7:$F$24,2,FALSE),"")</f>
        <v/>
      </c>
      <c r="H101" s="233" t="str">
        <f>IFERROR($F101/VLOOKUP($E101,'Data Mercado'!$A$7:$F$24,3,FALSE),"")</f>
        <v/>
      </c>
      <c r="I101" s="233" t="str">
        <f>IFERROR($F101/VLOOKUP($E101,'Data Mercado'!$A$7:$F$24,4,FALSE),"")</f>
        <v/>
      </c>
      <c r="J101" s="233" t="str">
        <f>IFERROR($F101/VLOOKUP($E101,'Data Mercado'!$A$7:$F$24,5,FALSE),"")</f>
        <v/>
      </c>
      <c r="K101" s="233" t="str">
        <f>IFERROR($F101/VLOOKUP($E101,'Data Mercado'!$A$7:$F$24,6,FALSE),"")</f>
        <v/>
      </c>
    </row>
    <row r="102" spans="1:11" s="227" customFormat="1" ht="19" customHeight="1">
      <c r="A102" s="228"/>
      <c r="B102" s="232"/>
      <c r="C102" s="183"/>
      <c r="D102" s="183"/>
      <c r="E102" s="183"/>
      <c r="F102" s="229"/>
      <c r="G102" s="233" t="str">
        <f>IFERROR($F102/VLOOKUP($E102,'Data Mercado'!$A$7:$F$24,2,FALSE),"")</f>
        <v/>
      </c>
      <c r="H102" s="233" t="str">
        <f>IFERROR($F102/VLOOKUP($E102,'Data Mercado'!$A$7:$F$24,3,FALSE),"")</f>
        <v/>
      </c>
      <c r="I102" s="233" t="str">
        <f>IFERROR($F102/VLOOKUP($E102,'Data Mercado'!$A$7:$F$24,4,FALSE),"")</f>
        <v/>
      </c>
      <c r="J102" s="233" t="str">
        <f>IFERROR($F102/VLOOKUP($E102,'Data Mercado'!$A$7:$F$24,5,FALSE),"")</f>
        <v/>
      </c>
      <c r="K102" s="233" t="str">
        <f>IFERROR($F102/VLOOKUP($E102,'Data Mercado'!$A$7:$F$24,6,FALSE),"")</f>
        <v/>
      </c>
    </row>
    <row r="103" spans="1:11" s="227" customFormat="1" ht="19" customHeight="1">
      <c r="A103" s="228"/>
      <c r="B103" s="232"/>
      <c r="C103" s="183"/>
      <c r="D103" s="183"/>
      <c r="E103" s="183"/>
      <c r="F103" s="229"/>
      <c r="G103" s="233" t="str">
        <f>IFERROR($F103/VLOOKUP($E103,'Data Mercado'!$A$7:$F$24,2,FALSE),"")</f>
        <v/>
      </c>
      <c r="H103" s="233" t="str">
        <f>IFERROR($F103/VLOOKUP($E103,'Data Mercado'!$A$7:$F$24,3,FALSE),"")</f>
        <v/>
      </c>
      <c r="I103" s="233" t="str">
        <f>IFERROR($F103/VLOOKUP($E103,'Data Mercado'!$A$7:$F$24,4,FALSE),"")</f>
        <v/>
      </c>
      <c r="J103" s="233" t="str">
        <f>IFERROR($F103/VLOOKUP($E103,'Data Mercado'!$A$7:$F$24,5,FALSE),"")</f>
        <v/>
      </c>
      <c r="K103" s="233" t="str">
        <f>IFERROR($F103/VLOOKUP($E103,'Data Mercado'!$A$7:$F$24,6,FALSE),"")</f>
        <v/>
      </c>
    </row>
    <row r="104" spans="1:11" s="227" customFormat="1" ht="19" customHeight="1">
      <c r="A104" s="228"/>
      <c r="B104" s="232"/>
      <c r="C104" s="183"/>
      <c r="D104" s="183"/>
      <c r="E104" s="183"/>
      <c r="F104" s="229"/>
      <c r="G104" s="233" t="str">
        <f>IFERROR($F104/VLOOKUP($E104,'Data Mercado'!$A$7:$F$24,2,FALSE),"")</f>
        <v/>
      </c>
      <c r="H104" s="233" t="str">
        <f>IFERROR($F104/VLOOKUP($E104,'Data Mercado'!$A$7:$F$24,3,FALSE),"")</f>
        <v/>
      </c>
      <c r="I104" s="233" t="str">
        <f>IFERROR($F104/VLOOKUP($E104,'Data Mercado'!$A$7:$F$24,4,FALSE),"")</f>
        <v/>
      </c>
      <c r="J104" s="233" t="str">
        <f>IFERROR($F104/VLOOKUP($E104,'Data Mercado'!$A$7:$F$24,5,FALSE),"")</f>
        <v/>
      </c>
      <c r="K104" s="233" t="str">
        <f>IFERROR($F104/VLOOKUP($E104,'Data Mercado'!$A$7:$F$24,6,FALSE),"")</f>
        <v/>
      </c>
    </row>
    <row r="105" spans="1:11" s="227" customFormat="1" ht="19" customHeight="1">
      <c r="A105" s="228"/>
      <c r="B105" s="232"/>
      <c r="C105" s="183"/>
      <c r="D105" s="183"/>
      <c r="E105" s="183"/>
      <c r="F105" s="229"/>
      <c r="G105" s="233" t="str">
        <f>IFERROR($F105/VLOOKUP($E105,'Data Mercado'!$A$7:$F$24,2,FALSE),"")</f>
        <v/>
      </c>
      <c r="H105" s="233" t="str">
        <f>IFERROR($F105/VLOOKUP($E105,'Data Mercado'!$A$7:$F$24,3,FALSE),"")</f>
        <v/>
      </c>
      <c r="I105" s="233" t="str">
        <f>IFERROR($F105/VLOOKUP($E105,'Data Mercado'!$A$7:$F$24,4,FALSE),"")</f>
        <v/>
      </c>
      <c r="J105" s="233" t="str">
        <f>IFERROR($F105/VLOOKUP($E105,'Data Mercado'!$A$7:$F$24,5,FALSE),"")</f>
        <v/>
      </c>
      <c r="K105" s="233" t="str">
        <f>IFERROR($F105/VLOOKUP($E105,'Data Mercado'!$A$7:$F$24,6,FALSE),"")</f>
        <v/>
      </c>
    </row>
    <row r="106" spans="1:11" s="227" customFormat="1" ht="19" customHeight="1">
      <c r="A106" s="228"/>
      <c r="B106" s="232"/>
      <c r="C106" s="183"/>
      <c r="D106" s="183"/>
      <c r="E106" s="183"/>
      <c r="F106" s="229"/>
      <c r="G106" s="233" t="str">
        <f>IFERROR($F106/VLOOKUP($E106,'Data Mercado'!$A$7:$F$24,2,FALSE),"")</f>
        <v/>
      </c>
      <c r="H106" s="233" t="str">
        <f>IFERROR($F106/VLOOKUP($E106,'Data Mercado'!$A$7:$F$24,3,FALSE),"")</f>
        <v/>
      </c>
      <c r="I106" s="233" t="str">
        <f>IFERROR($F106/VLOOKUP($E106,'Data Mercado'!$A$7:$F$24,4,FALSE),"")</f>
        <v/>
      </c>
      <c r="J106" s="233" t="str">
        <f>IFERROR($F106/VLOOKUP($E106,'Data Mercado'!$A$7:$F$24,5,FALSE),"")</f>
        <v/>
      </c>
      <c r="K106" s="233" t="str">
        <f>IFERROR($F106/VLOOKUP($E106,'Data Mercado'!$A$7:$F$24,6,FALSE),"")</f>
        <v/>
      </c>
    </row>
    <row r="107" spans="1:11" s="227" customFormat="1" ht="19" customHeight="1">
      <c r="A107" s="228"/>
      <c r="B107" s="232"/>
      <c r="C107" s="183"/>
      <c r="D107" s="183"/>
      <c r="E107" s="183"/>
      <c r="F107" s="229"/>
      <c r="G107" s="233" t="str">
        <f>IFERROR($F107/VLOOKUP($E107,'Data Mercado'!$A$7:$F$24,2,FALSE),"")</f>
        <v/>
      </c>
      <c r="H107" s="233" t="str">
        <f>IFERROR($F107/VLOOKUP($E107,'Data Mercado'!$A$7:$F$24,3,FALSE),"")</f>
        <v/>
      </c>
      <c r="I107" s="233" t="str">
        <f>IFERROR($F107/VLOOKUP($E107,'Data Mercado'!$A$7:$F$24,4,FALSE),"")</f>
        <v/>
      </c>
      <c r="J107" s="233" t="str">
        <f>IFERROR($F107/VLOOKUP($E107,'Data Mercado'!$A$7:$F$24,5,FALSE),"")</f>
        <v/>
      </c>
      <c r="K107" s="233" t="str">
        <f>IFERROR($F107/VLOOKUP($E107,'Data Mercado'!$A$7:$F$24,6,FALSE),"")</f>
        <v/>
      </c>
    </row>
    <row r="108" spans="1:11" s="227" customFormat="1" ht="19" customHeight="1">
      <c r="A108" s="228"/>
      <c r="B108" s="232"/>
      <c r="C108" s="183"/>
      <c r="D108" s="183"/>
      <c r="E108" s="183"/>
      <c r="F108" s="229"/>
      <c r="G108" s="233" t="str">
        <f>IFERROR($F108/VLOOKUP($E108,'Data Mercado'!$A$7:$F$24,2,FALSE),"")</f>
        <v/>
      </c>
      <c r="H108" s="233" t="str">
        <f>IFERROR($F108/VLOOKUP($E108,'Data Mercado'!$A$7:$F$24,3,FALSE),"")</f>
        <v/>
      </c>
      <c r="I108" s="233" t="str">
        <f>IFERROR($F108/VLOOKUP($E108,'Data Mercado'!$A$7:$F$24,4,FALSE),"")</f>
        <v/>
      </c>
      <c r="J108" s="233" t="str">
        <f>IFERROR($F108/VLOOKUP($E108,'Data Mercado'!$A$7:$F$24,5,FALSE),"")</f>
        <v/>
      </c>
      <c r="K108" s="233" t="str">
        <f>IFERROR($F108/VLOOKUP($E108,'Data Mercado'!$A$7:$F$24,6,FALSE),"")</f>
        <v/>
      </c>
    </row>
    <row r="109" spans="1:11" s="227" customFormat="1" ht="19" customHeight="1">
      <c r="A109" s="228"/>
      <c r="B109" s="232"/>
      <c r="C109" s="183"/>
      <c r="D109" s="183"/>
      <c r="E109" s="183"/>
      <c r="F109" s="229"/>
      <c r="G109" s="233" t="str">
        <f>IFERROR($F109/VLOOKUP($E109,'Data Mercado'!$A$7:$F$24,2,FALSE),"")</f>
        <v/>
      </c>
      <c r="H109" s="233" t="str">
        <f>IFERROR($F109/VLOOKUP($E109,'Data Mercado'!$A$7:$F$24,3,FALSE),"")</f>
        <v/>
      </c>
      <c r="I109" s="233" t="str">
        <f>IFERROR($F109/VLOOKUP($E109,'Data Mercado'!$A$7:$F$24,4,FALSE),"")</f>
        <v/>
      </c>
      <c r="J109" s="233" t="str">
        <f>IFERROR($F109/VLOOKUP($E109,'Data Mercado'!$A$7:$F$24,5,FALSE),"")</f>
        <v/>
      </c>
      <c r="K109" s="233" t="str">
        <f>IFERROR($F109/VLOOKUP($E109,'Data Mercado'!$A$7:$F$24,6,FALSE),"")</f>
        <v/>
      </c>
    </row>
    <row r="110" spans="1:11" s="227" customFormat="1" ht="19" customHeight="1">
      <c r="A110" s="228"/>
      <c r="B110" s="232"/>
      <c r="C110" s="183"/>
      <c r="D110" s="183"/>
      <c r="E110" s="183"/>
      <c r="F110" s="229"/>
      <c r="G110" s="233" t="str">
        <f>IFERROR($F110/VLOOKUP($E110,'Data Mercado'!$A$7:$F$24,2,FALSE),"")</f>
        <v/>
      </c>
      <c r="H110" s="233" t="str">
        <f>IFERROR($F110/VLOOKUP($E110,'Data Mercado'!$A$7:$F$24,3,FALSE),"")</f>
        <v/>
      </c>
      <c r="I110" s="233" t="str">
        <f>IFERROR($F110/VLOOKUP($E110,'Data Mercado'!$A$7:$F$24,4,FALSE),"")</f>
        <v/>
      </c>
      <c r="J110" s="233" t="str">
        <f>IFERROR($F110/VLOOKUP($E110,'Data Mercado'!$A$7:$F$24,5,FALSE),"")</f>
        <v/>
      </c>
      <c r="K110" s="233" t="str">
        <f>IFERROR($F110/VLOOKUP($E110,'Data Mercado'!$A$7:$F$24,6,FALSE),"")</f>
        <v/>
      </c>
    </row>
    <row r="111" spans="1:11" s="227" customFormat="1" ht="19" customHeight="1">
      <c r="A111" s="228"/>
      <c r="B111" s="232"/>
      <c r="C111" s="183"/>
      <c r="D111" s="183"/>
      <c r="E111" s="183"/>
      <c r="F111" s="229"/>
      <c r="G111" s="233" t="str">
        <f>IFERROR($F111/VLOOKUP($E111,'Data Mercado'!$A$7:$F$24,2,FALSE),"")</f>
        <v/>
      </c>
      <c r="H111" s="233" t="str">
        <f>IFERROR($F111/VLOOKUP($E111,'Data Mercado'!$A$7:$F$24,3,FALSE),"")</f>
        <v/>
      </c>
      <c r="I111" s="233" t="str">
        <f>IFERROR($F111/VLOOKUP($E111,'Data Mercado'!$A$7:$F$24,4,FALSE),"")</f>
        <v/>
      </c>
      <c r="J111" s="233" t="str">
        <f>IFERROR($F111/VLOOKUP($E111,'Data Mercado'!$A$7:$F$24,5,FALSE),"")</f>
        <v/>
      </c>
      <c r="K111" s="233" t="str">
        <f>IFERROR($F111/VLOOKUP($E111,'Data Mercado'!$A$7:$F$24,6,FALSE),"")</f>
        <v/>
      </c>
    </row>
    <row r="112" spans="1:11" s="227" customFormat="1" ht="19" customHeight="1">
      <c r="A112" s="228"/>
      <c r="B112" s="232"/>
      <c r="C112" s="183"/>
      <c r="D112" s="183"/>
      <c r="E112" s="183"/>
      <c r="F112" s="229"/>
      <c r="G112" s="233" t="str">
        <f>IFERROR($F112/VLOOKUP($E112,'Data Mercado'!$A$7:$F$24,2,FALSE),"")</f>
        <v/>
      </c>
      <c r="H112" s="233" t="str">
        <f>IFERROR($F112/VLOOKUP($E112,'Data Mercado'!$A$7:$F$24,3,FALSE),"")</f>
        <v/>
      </c>
      <c r="I112" s="233" t="str">
        <f>IFERROR($F112/VLOOKUP($E112,'Data Mercado'!$A$7:$F$24,4,FALSE),"")</f>
        <v/>
      </c>
      <c r="J112" s="233" t="str">
        <f>IFERROR($F112/VLOOKUP($E112,'Data Mercado'!$A$7:$F$24,5,FALSE),"")</f>
        <v/>
      </c>
      <c r="K112" s="233" t="str">
        <f>IFERROR($F112/VLOOKUP($E112,'Data Mercado'!$A$7:$F$24,6,FALSE),"")</f>
        <v/>
      </c>
    </row>
    <row r="113" spans="1:11" s="227" customFormat="1" ht="19" customHeight="1">
      <c r="A113" s="228"/>
      <c r="B113" s="232"/>
      <c r="C113" s="183"/>
      <c r="D113" s="183"/>
      <c r="E113" s="183"/>
      <c r="F113" s="229"/>
      <c r="G113" s="233" t="str">
        <f>IFERROR($F113/VLOOKUP($E113,'Data Mercado'!$A$7:$F$24,2,FALSE),"")</f>
        <v/>
      </c>
      <c r="H113" s="233" t="str">
        <f>IFERROR($F113/VLOOKUP($E113,'Data Mercado'!$A$7:$F$24,3,FALSE),"")</f>
        <v/>
      </c>
      <c r="I113" s="233" t="str">
        <f>IFERROR($F113/VLOOKUP($E113,'Data Mercado'!$A$7:$F$24,4,FALSE),"")</f>
        <v/>
      </c>
      <c r="J113" s="233" t="str">
        <f>IFERROR($F113/VLOOKUP($E113,'Data Mercado'!$A$7:$F$24,5,FALSE),"")</f>
        <v/>
      </c>
      <c r="K113" s="233" t="str">
        <f>IFERROR($F113/VLOOKUP($E113,'Data Mercado'!$A$7:$F$24,6,FALSE),"")</f>
        <v/>
      </c>
    </row>
    <row r="114" spans="1:11" s="227" customFormat="1" ht="19" customHeight="1">
      <c r="A114" s="228"/>
      <c r="B114" s="232"/>
      <c r="C114" s="183"/>
      <c r="D114" s="183"/>
      <c r="E114" s="183"/>
      <c r="F114" s="229"/>
      <c r="G114" s="233" t="str">
        <f>IFERROR($F114/VLOOKUP($E114,'Data Mercado'!$A$7:$F$24,2,FALSE),"")</f>
        <v/>
      </c>
      <c r="H114" s="233" t="str">
        <f>IFERROR($F114/VLOOKUP($E114,'Data Mercado'!$A$7:$F$24,3,FALSE),"")</f>
        <v/>
      </c>
      <c r="I114" s="233" t="str">
        <f>IFERROR($F114/VLOOKUP($E114,'Data Mercado'!$A$7:$F$24,4,FALSE),"")</f>
        <v/>
      </c>
      <c r="J114" s="233" t="str">
        <f>IFERROR($F114/VLOOKUP($E114,'Data Mercado'!$A$7:$F$24,5,FALSE),"")</f>
        <v/>
      </c>
      <c r="K114" s="233" t="str">
        <f>IFERROR($F114/VLOOKUP($E114,'Data Mercado'!$A$7:$F$24,6,FALSE),"")</f>
        <v/>
      </c>
    </row>
    <row r="115" spans="1:11" s="227" customFormat="1" ht="19" customHeight="1">
      <c r="A115" s="228"/>
      <c r="B115" s="232"/>
      <c r="C115" s="183"/>
      <c r="D115" s="183"/>
      <c r="E115" s="183"/>
      <c r="F115" s="229"/>
      <c r="G115" s="233" t="str">
        <f>IFERROR($F115/VLOOKUP($E115,'Data Mercado'!$A$7:$F$24,2,FALSE),"")</f>
        <v/>
      </c>
      <c r="H115" s="233" t="str">
        <f>IFERROR($F115/VLOOKUP($E115,'Data Mercado'!$A$7:$F$24,3,FALSE),"")</f>
        <v/>
      </c>
      <c r="I115" s="233" t="str">
        <f>IFERROR($F115/VLOOKUP($E115,'Data Mercado'!$A$7:$F$24,4,FALSE),"")</f>
        <v/>
      </c>
      <c r="J115" s="233" t="str">
        <f>IFERROR($F115/VLOOKUP($E115,'Data Mercado'!$A$7:$F$24,5,FALSE),"")</f>
        <v/>
      </c>
      <c r="K115" s="233" t="str">
        <f>IFERROR($F115/VLOOKUP($E115,'Data Mercado'!$A$7:$F$24,6,FALSE),"")</f>
        <v/>
      </c>
    </row>
    <row r="116" spans="1:11" s="227" customFormat="1" ht="19" customHeight="1">
      <c r="A116" s="228"/>
      <c r="B116" s="232"/>
      <c r="C116" s="183"/>
      <c r="D116" s="183"/>
      <c r="E116" s="183"/>
      <c r="F116" s="229"/>
      <c r="G116" s="233" t="str">
        <f>IFERROR($F116/VLOOKUP($E116,'Data Mercado'!$A$7:$F$24,2,FALSE),"")</f>
        <v/>
      </c>
      <c r="H116" s="233" t="str">
        <f>IFERROR($F116/VLOOKUP($E116,'Data Mercado'!$A$7:$F$24,3,FALSE),"")</f>
        <v/>
      </c>
      <c r="I116" s="233" t="str">
        <f>IFERROR($F116/VLOOKUP($E116,'Data Mercado'!$A$7:$F$24,4,FALSE),"")</f>
        <v/>
      </c>
      <c r="J116" s="233" t="str">
        <f>IFERROR($F116/VLOOKUP($E116,'Data Mercado'!$A$7:$F$24,5,FALSE),"")</f>
        <v/>
      </c>
      <c r="K116" s="233" t="str">
        <f>IFERROR($F116/VLOOKUP($E116,'Data Mercado'!$A$7:$F$24,6,FALSE),"")</f>
        <v/>
      </c>
    </row>
    <row r="117" spans="1:11" s="227" customFormat="1" ht="19" customHeight="1">
      <c r="A117" s="228"/>
      <c r="B117" s="232"/>
      <c r="C117" s="183"/>
      <c r="D117" s="183"/>
      <c r="E117" s="183"/>
      <c r="F117" s="229"/>
      <c r="G117" s="233" t="str">
        <f>IFERROR($F117/VLOOKUP($E117,'Data Mercado'!$A$7:$F$24,2,FALSE),"")</f>
        <v/>
      </c>
      <c r="H117" s="233" t="str">
        <f>IFERROR($F117/VLOOKUP($E117,'Data Mercado'!$A$7:$F$24,3,FALSE),"")</f>
        <v/>
      </c>
      <c r="I117" s="233" t="str">
        <f>IFERROR($F117/VLOOKUP($E117,'Data Mercado'!$A$7:$F$24,4,FALSE),"")</f>
        <v/>
      </c>
      <c r="J117" s="233" t="str">
        <f>IFERROR($F117/VLOOKUP($E117,'Data Mercado'!$A$7:$F$24,5,FALSE),"")</f>
        <v/>
      </c>
      <c r="K117" s="233" t="str">
        <f>IFERROR($F117/VLOOKUP($E117,'Data Mercado'!$A$7:$F$24,6,FALSE),"")</f>
        <v/>
      </c>
    </row>
    <row r="118" spans="1:11" s="227" customFormat="1" ht="19" customHeight="1">
      <c r="A118" s="228"/>
      <c r="B118" s="232"/>
      <c r="C118" s="183"/>
      <c r="D118" s="183"/>
      <c r="E118" s="183"/>
      <c r="F118" s="229"/>
      <c r="G118" s="233" t="str">
        <f>IFERROR($F118/VLOOKUP($E118,'Data Mercado'!$A$7:$F$24,2,FALSE),"")</f>
        <v/>
      </c>
      <c r="H118" s="233" t="str">
        <f>IFERROR($F118/VLOOKUP($E118,'Data Mercado'!$A$7:$F$24,3,FALSE),"")</f>
        <v/>
      </c>
      <c r="I118" s="233" t="str">
        <f>IFERROR($F118/VLOOKUP($E118,'Data Mercado'!$A$7:$F$24,4,FALSE),"")</f>
        <v/>
      </c>
      <c r="J118" s="233" t="str">
        <f>IFERROR($F118/VLOOKUP($E118,'Data Mercado'!$A$7:$F$24,5,FALSE),"")</f>
        <v/>
      </c>
      <c r="K118" s="233" t="str">
        <f>IFERROR($F118/VLOOKUP($E118,'Data Mercado'!$A$7:$F$24,6,FALSE),"")</f>
        <v/>
      </c>
    </row>
    <row r="119" spans="1:11" s="227" customFormat="1" ht="19" customHeight="1">
      <c r="A119" s="228"/>
      <c r="B119" s="232"/>
      <c r="C119" s="183"/>
      <c r="D119" s="183"/>
      <c r="E119" s="183"/>
      <c r="F119" s="229"/>
      <c r="G119" s="233" t="str">
        <f>IFERROR($F119/VLOOKUP($E119,'Data Mercado'!$A$7:$F$24,2,FALSE),"")</f>
        <v/>
      </c>
      <c r="H119" s="233" t="str">
        <f>IFERROR($F119/VLOOKUP($E119,'Data Mercado'!$A$7:$F$24,3,FALSE),"")</f>
        <v/>
      </c>
      <c r="I119" s="233" t="str">
        <f>IFERROR($F119/VLOOKUP($E119,'Data Mercado'!$A$7:$F$24,4,FALSE),"")</f>
        <v/>
      </c>
      <c r="J119" s="233" t="str">
        <f>IFERROR($F119/VLOOKUP($E119,'Data Mercado'!$A$7:$F$24,5,FALSE),"")</f>
        <v/>
      </c>
      <c r="K119" s="233" t="str">
        <f>IFERROR($F119/VLOOKUP($E119,'Data Mercado'!$A$7:$F$24,6,FALSE),"")</f>
        <v/>
      </c>
    </row>
    <row r="120" spans="1:11" s="227" customFormat="1" ht="19" customHeight="1">
      <c r="A120" s="228"/>
      <c r="B120" s="232"/>
      <c r="C120" s="183"/>
      <c r="D120" s="183"/>
      <c r="E120" s="183"/>
      <c r="F120" s="229"/>
      <c r="G120" s="233" t="str">
        <f>IFERROR($F120/VLOOKUP($E120,'Data Mercado'!$A$7:$F$24,2,FALSE),"")</f>
        <v/>
      </c>
      <c r="H120" s="233" t="str">
        <f>IFERROR($F120/VLOOKUP($E120,'Data Mercado'!$A$7:$F$24,3,FALSE),"")</f>
        <v/>
      </c>
      <c r="I120" s="233" t="str">
        <f>IFERROR($F120/VLOOKUP($E120,'Data Mercado'!$A$7:$F$24,4,FALSE),"")</f>
        <v/>
      </c>
      <c r="J120" s="233" t="str">
        <f>IFERROR($F120/VLOOKUP($E120,'Data Mercado'!$A$7:$F$24,5,FALSE),"")</f>
        <v/>
      </c>
      <c r="K120" s="233" t="str">
        <f>IFERROR($F120/VLOOKUP($E120,'Data Mercado'!$A$7:$F$24,6,FALSE),"")</f>
        <v/>
      </c>
    </row>
    <row r="121" spans="1:11" s="227" customFormat="1" ht="19" customHeight="1">
      <c r="A121" s="228"/>
      <c r="B121" s="232"/>
      <c r="C121" s="183"/>
      <c r="D121" s="183"/>
      <c r="E121" s="183"/>
      <c r="F121" s="229"/>
      <c r="G121" s="233" t="str">
        <f>IFERROR($F121/VLOOKUP($E121,'Data Mercado'!$A$7:$F$24,2,FALSE),"")</f>
        <v/>
      </c>
      <c r="H121" s="233" t="str">
        <f>IFERROR($F121/VLOOKUP($E121,'Data Mercado'!$A$7:$F$24,3,FALSE),"")</f>
        <v/>
      </c>
      <c r="I121" s="233" t="str">
        <f>IFERROR($F121/VLOOKUP($E121,'Data Mercado'!$A$7:$F$24,4,FALSE),"")</f>
        <v/>
      </c>
      <c r="J121" s="233" t="str">
        <f>IFERROR($F121/VLOOKUP($E121,'Data Mercado'!$A$7:$F$24,5,FALSE),"")</f>
        <v/>
      </c>
      <c r="K121" s="233" t="str">
        <f>IFERROR($F121/VLOOKUP($E121,'Data Mercado'!$A$7:$F$24,6,FALSE),"")</f>
        <v/>
      </c>
    </row>
    <row r="122" spans="1:11" s="227" customFormat="1" ht="19" customHeight="1">
      <c r="A122" s="228"/>
      <c r="B122" s="232"/>
      <c r="C122" s="183"/>
      <c r="D122" s="183"/>
      <c r="E122" s="183"/>
      <c r="F122" s="229"/>
      <c r="G122" s="233" t="str">
        <f>IFERROR($F122/VLOOKUP($E122,'Data Mercado'!$A$7:$F$24,2,FALSE),"")</f>
        <v/>
      </c>
      <c r="H122" s="233" t="str">
        <f>IFERROR($F122/VLOOKUP($E122,'Data Mercado'!$A$7:$F$24,3,FALSE),"")</f>
        <v/>
      </c>
      <c r="I122" s="233" t="str">
        <f>IFERROR($F122/VLOOKUP($E122,'Data Mercado'!$A$7:$F$24,4,FALSE),"")</f>
        <v/>
      </c>
      <c r="J122" s="233" t="str">
        <f>IFERROR($F122/VLOOKUP($E122,'Data Mercado'!$A$7:$F$24,5,FALSE),"")</f>
        <v/>
      </c>
      <c r="K122" s="233" t="str">
        <f>IFERROR($F122/VLOOKUP($E122,'Data Mercado'!$A$7:$F$24,6,FALSE),"")</f>
        <v/>
      </c>
    </row>
    <row r="123" spans="1:11" s="227" customFormat="1" ht="19" customHeight="1">
      <c r="A123" s="228"/>
      <c r="B123" s="232"/>
      <c r="C123" s="183"/>
      <c r="D123" s="183"/>
      <c r="E123" s="183"/>
      <c r="F123" s="229"/>
      <c r="G123" s="233" t="str">
        <f>IFERROR($F123/VLOOKUP($E123,'Data Mercado'!$A$7:$F$24,2,FALSE),"")</f>
        <v/>
      </c>
      <c r="H123" s="233" t="str">
        <f>IFERROR($F123/VLOOKUP($E123,'Data Mercado'!$A$7:$F$24,3,FALSE),"")</f>
        <v/>
      </c>
      <c r="I123" s="233" t="str">
        <f>IFERROR($F123/VLOOKUP($E123,'Data Mercado'!$A$7:$F$24,4,FALSE),"")</f>
        <v/>
      </c>
      <c r="J123" s="233" t="str">
        <f>IFERROR($F123/VLOOKUP($E123,'Data Mercado'!$A$7:$F$24,5,FALSE),"")</f>
        <v/>
      </c>
      <c r="K123" s="233" t="str">
        <f>IFERROR($F123/VLOOKUP($E123,'Data Mercado'!$A$7:$F$24,6,FALSE),"")</f>
        <v/>
      </c>
    </row>
    <row r="124" spans="1:11" s="227" customFormat="1" ht="19" customHeight="1">
      <c r="A124" s="228"/>
      <c r="B124" s="232"/>
      <c r="C124" s="183"/>
      <c r="D124" s="183"/>
      <c r="E124" s="183"/>
      <c r="F124" s="229"/>
      <c r="G124" s="233" t="str">
        <f>IFERROR($F124/VLOOKUP($E124,'Data Mercado'!$A$7:$F$24,2,FALSE),"")</f>
        <v/>
      </c>
      <c r="H124" s="233" t="str">
        <f>IFERROR($F124/VLOOKUP($E124,'Data Mercado'!$A$7:$F$24,3,FALSE),"")</f>
        <v/>
      </c>
      <c r="I124" s="233" t="str">
        <f>IFERROR($F124/VLOOKUP($E124,'Data Mercado'!$A$7:$F$24,4,FALSE),"")</f>
        <v/>
      </c>
      <c r="J124" s="233" t="str">
        <f>IFERROR($F124/VLOOKUP($E124,'Data Mercado'!$A$7:$F$24,5,FALSE),"")</f>
        <v/>
      </c>
      <c r="K124" s="233" t="str">
        <f>IFERROR($F124/VLOOKUP($E124,'Data Mercado'!$A$7:$F$24,6,FALSE),"")</f>
        <v/>
      </c>
    </row>
    <row r="125" spans="1:11" s="227" customFormat="1" ht="19" customHeight="1">
      <c r="A125" s="228"/>
      <c r="B125" s="232"/>
      <c r="C125" s="183"/>
      <c r="D125" s="183"/>
      <c r="E125" s="183"/>
      <c r="F125" s="229"/>
      <c r="G125" s="233" t="str">
        <f>IFERROR($F125/VLOOKUP($E125,'Data Mercado'!$A$7:$F$24,2,FALSE),"")</f>
        <v/>
      </c>
      <c r="H125" s="233" t="str">
        <f>IFERROR($F125/VLOOKUP($E125,'Data Mercado'!$A$7:$F$24,3,FALSE),"")</f>
        <v/>
      </c>
      <c r="I125" s="233" t="str">
        <f>IFERROR($F125/VLOOKUP($E125,'Data Mercado'!$A$7:$F$24,4,FALSE),"")</f>
        <v/>
      </c>
      <c r="J125" s="233" t="str">
        <f>IFERROR($F125/VLOOKUP($E125,'Data Mercado'!$A$7:$F$24,5,FALSE),"")</f>
        <v/>
      </c>
      <c r="K125" s="233" t="str">
        <f>IFERROR($F125/VLOOKUP($E125,'Data Mercado'!$A$7:$F$24,6,FALSE),"")</f>
        <v/>
      </c>
    </row>
    <row r="126" spans="1:11" s="227" customFormat="1" ht="19" customHeight="1">
      <c r="A126" s="228"/>
      <c r="B126" s="232"/>
      <c r="C126" s="183"/>
      <c r="D126" s="183"/>
      <c r="E126" s="183"/>
      <c r="F126" s="229"/>
      <c r="G126" s="233" t="str">
        <f>IFERROR($F126/VLOOKUP($E126,'Data Mercado'!$A$7:$F$24,2,FALSE),"")</f>
        <v/>
      </c>
      <c r="H126" s="233" t="str">
        <f>IFERROR($F126/VLOOKUP($E126,'Data Mercado'!$A$7:$F$24,3,FALSE),"")</f>
        <v/>
      </c>
      <c r="I126" s="233" t="str">
        <f>IFERROR($F126/VLOOKUP($E126,'Data Mercado'!$A$7:$F$24,4,FALSE),"")</f>
        <v/>
      </c>
      <c r="J126" s="233" t="str">
        <f>IFERROR($F126/VLOOKUP($E126,'Data Mercado'!$A$7:$F$24,5,FALSE),"")</f>
        <v/>
      </c>
      <c r="K126" s="233" t="str">
        <f>IFERROR($F126/VLOOKUP($E126,'Data Mercado'!$A$7:$F$24,6,FALSE),"")</f>
        <v/>
      </c>
    </row>
    <row r="127" spans="1:11" s="227" customFormat="1" ht="19" customHeight="1">
      <c r="A127" s="228"/>
      <c r="B127" s="232"/>
      <c r="C127" s="183"/>
      <c r="D127" s="183"/>
      <c r="E127" s="183"/>
      <c r="F127" s="229"/>
      <c r="G127" s="233" t="str">
        <f>IFERROR($F127/VLOOKUP($E127,'Data Mercado'!$A$7:$F$24,2,FALSE),"")</f>
        <v/>
      </c>
      <c r="H127" s="233" t="str">
        <f>IFERROR($F127/VLOOKUP($E127,'Data Mercado'!$A$7:$F$24,3,FALSE),"")</f>
        <v/>
      </c>
      <c r="I127" s="233" t="str">
        <f>IFERROR($F127/VLOOKUP($E127,'Data Mercado'!$A$7:$F$24,4,FALSE),"")</f>
        <v/>
      </c>
      <c r="J127" s="233" t="str">
        <f>IFERROR($F127/VLOOKUP($E127,'Data Mercado'!$A$7:$F$24,5,FALSE),"")</f>
        <v/>
      </c>
      <c r="K127" s="233" t="str">
        <f>IFERROR($F127/VLOOKUP($E127,'Data Mercado'!$A$7:$F$24,6,FALSE),"")</f>
        <v/>
      </c>
    </row>
    <row r="128" spans="1:11" s="227" customFormat="1" ht="19" customHeight="1">
      <c r="A128" s="228"/>
      <c r="B128" s="232"/>
      <c r="C128" s="183"/>
      <c r="D128" s="183"/>
      <c r="E128" s="183"/>
      <c r="F128" s="229"/>
      <c r="G128" s="233" t="str">
        <f>IFERROR($F128/VLOOKUP($E128,'Data Mercado'!$A$7:$F$24,2,FALSE),"")</f>
        <v/>
      </c>
      <c r="H128" s="233" t="str">
        <f>IFERROR($F128/VLOOKUP($E128,'Data Mercado'!$A$7:$F$24,3,FALSE),"")</f>
        <v/>
      </c>
      <c r="I128" s="233" t="str">
        <f>IFERROR($F128/VLOOKUP($E128,'Data Mercado'!$A$7:$F$24,4,FALSE),"")</f>
        <v/>
      </c>
      <c r="J128" s="233" t="str">
        <f>IFERROR($F128/VLOOKUP($E128,'Data Mercado'!$A$7:$F$24,5,FALSE),"")</f>
        <v/>
      </c>
      <c r="K128" s="233" t="str">
        <f>IFERROR($F128/VLOOKUP($E128,'Data Mercado'!$A$7:$F$24,6,FALSE),"")</f>
        <v/>
      </c>
    </row>
    <row r="129" spans="1:11" s="227" customFormat="1" ht="19" customHeight="1">
      <c r="A129" s="228"/>
      <c r="B129" s="232"/>
      <c r="C129" s="183"/>
      <c r="D129" s="183"/>
      <c r="E129" s="183"/>
      <c r="F129" s="229"/>
      <c r="G129" s="233" t="str">
        <f>IFERROR($F129/VLOOKUP($E129,'Data Mercado'!$A$7:$F$24,2,FALSE),"")</f>
        <v/>
      </c>
      <c r="H129" s="233" t="str">
        <f>IFERROR($F129/VLOOKUP($E129,'Data Mercado'!$A$7:$F$24,3,FALSE),"")</f>
        <v/>
      </c>
      <c r="I129" s="233" t="str">
        <f>IFERROR($F129/VLOOKUP($E129,'Data Mercado'!$A$7:$F$24,4,FALSE),"")</f>
        <v/>
      </c>
      <c r="J129" s="233" t="str">
        <f>IFERROR($F129/VLOOKUP($E129,'Data Mercado'!$A$7:$F$24,5,FALSE),"")</f>
        <v/>
      </c>
      <c r="K129" s="233" t="str">
        <f>IFERROR($F129/VLOOKUP($E129,'Data Mercado'!$A$7:$F$24,6,FALSE),"")</f>
        <v/>
      </c>
    </row>
    <row r="130" spans="1:11" s="227" customFormat="1" ht="19" customHeight="1">
      <c r="A130" s="228"/>
      <c r="B130" s="232"/>
      <c r="C130" s="183"/>
      <c r="D130" s="183"/>
      <c r="E130" s="183"/>
      <c r="F130" s="229"/>
      <c r="G130" s="233" t="str">
        <f>IFERROR($F130/VLOOKUP($E130,'Data Mercado'!$A$7:$F$24,2,FALSE),"")</f>
        <v/>
      </c>
      <c r="H130" s="233" t="str">
        <f>IFERROR($F130/VLOOKUP($E130,'Data Mercado'!$A$7:$F$24,3,FALSE),"")</f>
        <v/>
      </c>
      <c r="I130" s="233" t="str">
        <f>IFERROR($F130/VLOOKUP($E130,'Data Mercado'!$A$7:$F$24,4,FALSE),"")</f>
        <v/>
      </c>
      <c r="J130" s="233" t="str">
        <f>IFERROR($F130/VLOOKUP($E130,'Data Mercado'!$A$7:$F$24,5,FALSE),"")</f>
        <v/>
      </c>
      <c r="K130" s="233" t="str">
        <f>IFERROR($F130/VLOOKUP($E130,'Data Mercado'!$A$7:$F$24,6,FALSE),"")</f>
        <v/>
      </c>
    </row>
    <row r="131" spans="1:11" s="227" customFormat="1" ht="19" customHeight="1">
      <c r="A131" s="228"/>
      <c r="B131" s="232"/>
      <c r="C131" s="183"/>
      <c r="D131" s="183"/>
      <c r="E131" s="183"/>
      <c r="F131" s="229"/>
      <c r="G131" s="233" t="str">
        <f>IFERROR($F131/VLOOKUP($E131,'Data Mercado'!$A$7:$F$24,2,FALSE),"")</f>
        <v/>
      </c>
      <c r="H131" s="233" t="str">
        <f>IFERROR($F131/VLOOKUP($E131,'Data Mercado'!$A$7:$F$24,3,FALSE),"")</f>
        <v/>
      </c>
      <c r="I131" s="233" t="str">
        <f>IFERROR($F131/VLOOKUP($E131,'Data Mercado'!$A$7:$F$24,4,FALSE),"")</f>
        <v/>
      </c>
      <c r="J131" s="233" t="str">
        <f>IFERROR($F131/VLOOKUP($E131,'Data Mercado'!$A$7:$F$24,5,FALSE),"")</f>
        <v/>
      </c>
      <c r="K131" s="233" t="str">
        <f>IFERROR($F131/VLOOKUP($E131,'Data Mercado'!$A$7:$F$24,6,FALSE),"")</f>
        <v/>
      </c>
    </row>
    <row r="132" spans="1:11" s="227" customFormat="1" ht="19" customHeight="1">
      <c r="A132" s="228"/>
      <c r="B132" s="232"/>
      <c r="C132" s="183"/>
      <c r="D132" s="183"/>
      <c r="E132" s="183"/>
      <c r="F132" s="229"/>
      <c r="G132" s="233" t="str">
        <f>IFERROR($F132/VLOOKUP($E132,'Data Mercado'!$A$7:$F$24,2,FALSE),"")</f>
        <v/>
      </c>
      <c r="H132" s="233" t="str">
        <f>IFERROR($F132/VLOOKUP($E132,'Data Mercado'!$A$7:$F$24,3,FALSE),"")</f>
        <v/>
      </c>
      <c r="I132" s="233" t="str">
        <f>IFERROR($F132/VLOOKUP($E132,'Data Mercado'!$A$7:$F$24,4,FALSE),"")</f>
        <v/>
      </c>
      <c r="J132" s="233" t="str">
        <f>IFERROR($F132/VLOOKUP($E132,'Data Mercado'!$A$7:$F$24,5,FALSE),"")</f>
        <v/>
      </c>
      <c r="K132" s="233" t="str">
        <f>IFERROR($F132/VLOOKUP($E132,'Data Mercado'!$A$7:$F$24,6,FALSE),"")</f>
        <v/>
      </c>
    </row>
    <row r="133" spans="1:11" s="227" customFormat="1" ht="19" customHeight="1">
      <c r="A133" s="228"/>
      <c r="B133" s="232"/>
      <c r="C133" s="183"/>
      <c r="D133" s="183"/>
      <c r="E133" s="183"/>
      <c r="F133" s="229"/>
      <c r="G133" s="233" t="str">
        <f>IFERROR($F133/VLOOKUP($E133,'Data Mercado'!$A$7:$F$24,2,FALSE),"")</f>
        <v/>
      </c>
      <c r="H133" s="233" t="str">
        <f>IFERROR($F133/VLOOKUP($E133,'Data Mercado'!$A$7:$F$24,3,FALSE),"")</f>
        <v/>
      </c>
      <c r="I133" s="233" t="str">
        <f>IFERROR($F133/VLOOKUP($E133,'Data Mercado'!$A$7:$F$24,4,FALSE),"")</f>
        <v/>
      </c>
      <c r="J133" s="233" t="str">
        <f>IFERROR($F133/VLOOKUP($E133,'Data Mercado'!$A$7:$F$24,5,FALSE),"")</f>
        <v/>
      </c>
      <c r="K133" s="233" t="str">
        <f>IFERROR($F133/VLOOKUP($E133,'Data Mercado'!$A$7:$F$24,6,FALSE),"")</f>
        <v/>
      </c>
    </row>
    <row r="134" spans="1:11" s="227" customFormat="1" ht="19" customHeight="1">
      <c r="A134" s="228"/>
      <c r="B134" s="232"/>
      <c r="C134" s="183"/>
      <c r="D134" s="183"/>
      <c r="E134" s="183"/>
      <c r="F134" s="229"/>
      <c r="G134" s="233" t="str">
        <f>IFERROR($F134/VLOOKUP($E134,'Data Mercado'!$A$7:$F$24,2,FALSE),"")</f>
        <v/>
      </c>
      <c r="H134" s="233" t="str">
        <f>IFERROR($F134/VLOOKUP($E134,'Data Mercado'!$A$7:$F$24,3,FALSE),"")</f>
        <v/>
      </c>
      <c r="I134" s="233" t="str">
        <f>IFERROR($F134/VLOOKUP($E134,'Data Mercado'!$A$7:$F$24,4,FALSE),"")</f>
        <v/>
      </c>
      <c r="J134" s="233" t="str">
        <f>IFERROR($F134/VLOOKUP($E134,'Data Mercado'!$A$7:$F$24,5,FALSE),"")</f>
        <v/>
      </c>
      <c r="K134" s="233" t="str">
        <f>IFERROR($F134/VLOOKUP($E134,'Data Mercado'!$A$7:$F$24,6,FALSE),"")</f>
        <v/>
      </c>
    </row>
    <row r="135" spans="1:11" s="227" customFormat="1" ht="19" customHeight="1">
      <c r="A135" s="228"/>
      <c r="B135" s="232"/>
      <c r="C135" s="183"/>
      <c r="D135" s="183"/>
      <c r="E135" s="183"/>
      <c r="F135" s="229"/>
      <c r="G135" s="233" t="str">
        <f>IFERROR($F135/VLOOKUP($E135,'Data Mercado'!$A$7:$F$24,2,FALSE),"")</f>
        <v/>
      </c>
      <c r="H135" s="233" t="str">
        <f>IFERROR($F135/VLOOKUP($E135,'Data Mercado'!$A$7:$F$24,3,FALSE),"")</f>
        <v/>
      </c>
      <c r="I135" s="233" t="str">
        <f>IFERROR($F135/VLOOKUP($E135,'Data Mercado'!$A$7:$F$24,4,FALSE),"")</f>
        <v/>
      </c>
      <c r="J135" s="233" t="str">
        <f>IFERROR($F135/VLOOKUP($E135,'Data Mercado'!$A$7:$F$24,5,FALSE),"")</f>
        <v/>
      </c>
      <c r="K135" s="233" t="str">
        <f>IFERROR($F135/VLOOKUP($E135,'Data Mercado'!$A$7:$F$24,6,FALSE),"")</f>
        <v/>
      </c>
    </row>
    <row r="136" spans="1:11" s="227" customFormat="1" ht="19" customHeight="1">
      <c r="A136" s="228"/>
      <c r="B136" s="232"/>
      <c r="C136" s="183"/>
      <c r="D136" s="183"/>
      <c r="E136" s="183"/>
      <c r="F136" s="229"/>
      <c r="G136" s="233" t="str">
        <f>IFERROR($F136/VLOOKUP($E136,'Data Mercado'!$A$7:$F$24,2,FALSE),"")</f>
        <v/>
      </c>
      <c r="H136" s="233" t="str">
        <f>IFERROR($F136/VLOOKUP($E136,'Data Mercado'!$A$7:$F$24,3,FALSE),"")</f>
        <v/>
      </c>
      <c r="I136" s="233" t="str">
        <f>IFERROR($F136/VLOOKUP($E136,'Data Mercado'!$A$7:$F$24,4,FALSE),"")</f>
        <v/>
      </c>
      <c r="J136" s="233" t="str">
        <f>IFERROR($F136/VLOOKUP($E136,'Data Mercado'!$A$7:$F$24,5,FALSE),"")</f>
        <v/>
      </c>
      <c r="K136" s="233" t="str">
        <f>IFERROR($F136/VLOOKUP($E136,'Data Mercado'!$A$7:$F$24,6,FALSE),"")</f>
        <v/>
      </c>
    </row>
    <row r="137" spans="1:11" s="227" customFormat="1" ht="19" customHeight="1">
      <c r="A137" s="228"/>
      <c r="B137" s="232"/>
      <c r="C137" s="183"/>
      <c r="D137" s="183"/>
      <c r="E137" s="183"/>
      <c r="F137" s="229"/>
      <c r="G137" s="233" t="str">
        <f>IFERROR($F137/VLOOKUP($E137,'Data Mercado'!$A$7:$F$24,2,FALSE),"")</f>
        <v/>
      </c>
      <c r="H137" s="233" t="str">
        <f>IFERROR($F137/VLOOKUP($E137,'Data Mercado'!$A$7:$F$24,3,FALSE),"")</f>
        <v/>
      </c>
      <c r="I137" s="233" t="str">
        <f>IFERROR($F137/VLOOKUP($E137,'Data Mercado'!$A$7:$F$24,4,FALSE),"")</f>
        <v/>
      </c>
      <c r="J137" s="233" t="str">
        <f>IFERROR($F137/VLOOKUP($E137,'Data Mercado'!$A$7:$F$24,5,FALSE),"")</f>
        <v/>
      </c>
      <c r="K137" s="233" t="str">
        <f>IFERROR($F137/VLOOKUP($E137,'Data Mercado'!$A$7:$F$24,6,FALSE),"")</f>
        <v/>
      </c>
    </row>
    <row r="138" spans="1:11" s="227" customFormat="1" ht="19" customHeight="1">
      <c r="A138" s="228"/>
      <c r="B138" s="232"/>
      <c r="C138" s="183"/>
      <c r="D138" s="183"/>
      <c r="E138" s="183"/>
      <c r="F138" s="229"/>
      <c r="G138" s="233" t="str">
        <f>IFERROR($F138/VLOOKUP($E138,'Data Mercado'!$A$7:$F$24,2,FALSE),"")</f>
        <v/>
      </c>
      <c r="H138" s="233" t="str">
        <f>IFERROR($F138/VLOOKUP($E138,'Data Mercado'!$A$7:$F$24,3,FALSE),"")</f>
        <v/>
      </c>
      <c r="I138" s="233" t="str">
        <f>IFERROR($F138/VLOOKUP($E138,'Data Mercado'!$A$7:$F$24,4,FALSE),"")</f>
        <v/>
      </c>
      <c r="J138" s="233" t="str">
        <f>IFERROR($F138/VLOOKUP($E138,'Data Mercado'!$A$7:$F$24,5,FALSE),"")</f>
        <v/>
      </c>
      <c r="K138" s="233" t="str">
        <f>IFERROR($F138/VLOOKUP($E138,'Data Mercado'!$A$7:$F$24,6,FALSE),"")</f>
        <v/>
      </c>
    </row>
    <row r="139" spans="1:11" s="227" customFormat="1" ht="19" customHeight="1">
      <c r="A139" s="228"/>
      <c r="B139" s="232"/>
      <c r="C139" s="183"/>
      <c r="D139" s="183"/>
      <c r="E139" s="183"/>
      <c r="F139" s="229"/>
      <c r="G139" s="233" t="str">
        <f>IFERROR($F139/VLOOKUP($E139,'Data Mercado'!$A$7:$F$24,2,FALSE),"")</f>
        <v/>
      </c>
      <c r="H139" s="233" t="str">
        <f>IFERROR($F139/VLOOKUP($E139,'Data Mercado'!$A$7:$F$24,3,FALSE),"")</f>
        <v/>
      </c>
      <c r="I139" s="233" t="str">
        <f>IFERROR($F139/VLOOKUP($E139,'Data Mercado'!$A$7:$F$24,4,FALSE),"")</f>
        <v/>
      </c>
      <c r="J139" s="233" t="str">
        <f>IFERROR($F139/VLOOKUP($E139,'Data Mercado'!$A$7:$F$24,5,FALSE),"")</f>
        <v/>
      </c>
      <c r="K139" s="233" t="str">
        <f>IFERROR($F139/VLOOKUP($E139,'Data Mercado'!$A$7:$F$24,6,FALSE),"")</f>
        <v/>
      </c>
    </row>
    <row r="140" spans="1:11" s="227" customFormat="1" ht="19" customHeight="1">
      <c r="A140" s="228"/>
      <c r="B140" s="232"/>
      <c r="C140" s="183"/>
      <c r="D140" s="183"/>
      <c r="E140" s="183"/>
      <c r="F140" s="229"/>
      <c r="G140" s="233" t="str">
        <f>IFERROR($F140/VLOOKUP($E140,'Data Mercado'!$A$7:$F$24,2,FALSE),"")</f>
        <v/>
      </c>
      <c r="H140" s="233" t="str">
        <f>IFERROR($F140/VLOOKUP($E140,'Data Mercado'!$A$7:$F$24,3,FALSE),"")</f>
        <v/>
      </c>
      <c r="I140" s="233" t="str">
        <f>IFERROR($F140/VLOOKUP($E140,'Data Mercado'!$A$7:$F$24,4,FALSE),"")</f>
        <v/>
      </c>
      <c r="J140" s="233" t="str">
        <f>IFERROR($F140/VLOOKUP($E140,'Data Mercado'!$A$7:$F$24,5,FALSE),"")</f>
        <v/>
      </c>
      <c r="K140" s="233" t="str">
        <f>IFERROR($F140/VLOOKUP($E140,'Data Mercado'!$A$7:$F$24,6,FALSE),"")</f>
        <v/>
      </c>
    </row>
    <row r="141" spans="1:11" s="227" customFormat="1" ht="19" customHeight="1">
      <c r="A141" s="228"/>
      <c r="B141" s="232"/>
      <c r="C141" s="183"/>
      <c r="D141" s="183"/>
      <c r="E141" s="183"/>
      <c r="F141" s="229"/>
      <c r="G141" s="233" t="str">
        <f>IFERROR($F141/VLOOKUP($E141,'Data Mercado'!$A$7:$F$24,2,FALSE),"")</f>
        <v/>
      </c>
      <c r="H141" s="233" t="str">
        <f>IFERROR($F141/VLOOKUP($E141,'Data Mercado'!$A$7:$F$24,3,FALSE),"")</f>
        <v/>
      </c>
      <c r="I141" s="233" t="str">
        <f>IFERROR($F141/VLOOKUP($E141,'Data Mercado'!$A$7:$F$24,4,FALSE),"")</f>
        <v/>
      </c>
      <c r="J141" s="233" t="str">
        <f>IFERROR($F141/VLOOKUP($E141,'Data Mercado'!$A$7:$F$24,5,FALSE),"")</f>
        <v/>
      </c>
      <c r="K141" s="233" t="str">
        <f>IFERROR($F141/VLOOKUP($E141,'Data Mercado'!$A$7:$F$24,6,FALSE),"")</f>
        <v/>
      </c>
    </row>
    <row r="142" spans="1:11" s="227" customFormat="1" ht="19" customHeight="1">
      <c r="A142" s="228"/>
      <c r="B142" s="232"/>
      <c r="C142" s="183"/>
      <c r="D142" s="183"/>
      <c r="E142" s="183"/>
      <c r="F142" s="229"/>
      <c r="G142" s="233" t="str">
        <f>IFERROR($F142/VLOOKUP($E142,'Data Mercado'!$A$7:$F$24,2,FALSE),"")</f>
        <v/>
      </c>
      <c r="H142" s="233" t="str">
        <f>IFERROR($F142/VLOOKUP($E142,'Data Mercado'!$A$7:$F$24,3,FALSE),"")</f>
        <v/>
      </c>
      <c r="I142" s="233" t="str">
        <f>IFERROR($F142/VLOOKUP($E142,'Data Mercado'!$A$7:$F$24,4,FALSE),"")</f>
        <v/>
      </c>
      <c r="J142" s="233" t="str">
        <f>IFERROR($F142/VLOOKUP($E142,'Data Mercado'!$A$7:$F$24,5,FALSE),"")</f>
        <v/>
      </c>
      <c r="K142" s="233" t="str">
        <f>IFERROR($F142/VLOOKUP($E142,'Data Mercado'!$A$7:$F$24,6,FALSE),"")</f>
        <v/>
      </c>
    </row>
    <row r="143" spans="1:11" s="227" customFormat="1" ht="19" customHeight="1">
      <c r="A143" s="228"/>
      <c r="B143" s="232"/>
      <c r="C143" s="183"/>
      <c r="D143" s="183"/>
      <c r="E143" s="183"/>
      <c r="F143" s="229"/>
      <c r="G143" s="233" t="str">
        <f>IFERROR($F143/VLOOKUP($E143,'Data Mercado'!$A$7:$F$24,2,FALSE),"")</f>
        <v/>
      </c>
      <c r="H143" s="233" t="str">
        <f>IFERROR($F143/VLOOKUP($E143,'Data Mercado'!$A$7:$F$24,3,FALSE),"")</f>
        <v/>
      </c>
      <c r="I143" s="233" t="str">
        <f>IFERROR($F143/VLOOKUP($E143,'Data Mercado'!$A$7:$F$24,4,FALSE),"")</f>
        <v/>
      </c>
      <c r="J143" s="233" t="str">
        <f>IFERROR($F143/VLOOKUP($E143,'Data Mercado'!$A$7:$F$24,5,FALSE),"")</f>
        <v/>
      </c>
      <c r="K143" s="233" t="str">
        <f>IFERROR($F143/VLOOKUP($E143,'Data Mercado'!$A$7:$F$24,6,FALSE),"")</f>
        <v/>
      </c>
    </row>
    <row r="144" spans="1:11" s="227" customFormat="1" ht="19" customHeight="1">
      <c r="A144" s="228"/>
      <c r="B144" s="232"/>
      <c r="C144" s="183"/>
      <c r="D144" s="183"/>
      <c r="E144" s="183"/>
      <c r="F144" s="229"/>
      <c r="G144" s="233" t="str">
        <f>IFERROR($F144/VLOOKUP($E144,'Data Mercado'!$A$7:$F$24,2,FALSE),"")</f>
        <v/>
      </c>
      <c r="H144" s="233" t="str">
        <f>IFERROR($F144/VLOOKUP($E144,'Data Mercado'!$A$7:$F$24,3,FALSE),"")</f>
        <v/>
      </c>
      <c r="I144" s="233" t="str">
        <f>IFERROR($F144/VLOOKUP($E144,'Data Mercado'!$A$7:$F$24,4,FALSE),"")</f>
        <v/>
      </c>
      <c r="J144" s="233" t="str">
        <f>IFERROR($F144/VLOOKUP($E144,'Data Mercado'!$A$7:$F$24,5,FALSE),"")</f>
        <v/>
      </c>
      <c r="K144" s="233" t="str">
        <f>IFERROR($F144/VLOOKUP($E144,'Data Mercado'!$A$7:$F$24,6,FALSE),"")</f>
        <v/>
      </c>
    </row>
    <row r="145" spans="1:11" s="227" customFormat="1" ht="19" customHeight="1">
      <c r="A145" s="228"/>
      <c r="B145" s="232"/>
      <c r="C145" s="183"/>
      <c r="D145" s="183"/>
      <c r="E145" s="183"/>
      <c r="F145" s="229"/>
      <c r="G145" s="233" t="str">
        <f>IFERROR($F145/VLOOKUP($E145,'Data Mercado'!$A$7:$F$24,2,FALSE),"")</f>
        <v/>
      </c>
      <c r="H145" s="233" t="str">
        <f>IFERROR($F145/VLOOKUP($E145,'Data Mercado'!$A$7:$F$24,3,FALSE),"")</f>
        <v/>
      </c>
      <c r="I145" s="233" t="str">
        <f>IFERROR($F145/VLOOKUP($E145,'Data Mercado'!$A$7:$F$24,4,FALSE),"")</f>
        <v/>
      </c>
      <c r="J145" s="233" t="str">
        <f>IFERROR($F145/VLOOKUP($E145,'Data Mercado'!$A$7:$F$24,5,FALSE),"")</f>
        <v/>
      </c>
      <c r="K145" s="233" t="str">
        <f>IFERROR($F145/VLOOKUP($E145,'Data Mercado'!$A$7:$F$24,6,FALSE),"")</f>
        <v/>
      </c>
    </row>
    <row r="146" spans="1:11" s="227" customFormat="1" ht="19" customHeight="1">
      <c r="A146" s="228"/>
      <c r="B146" s="232"/>
      <c r="C146" s="183"/>
      <c r="D146" s="183"/>
      <c r="E146" s="183"/>
      <c r="F146" s="229"/>
      <c r="G146" s="233" t="str">
        <f>IFERROR($F146/VLOOKUP($E146,'Data Mercado'!$A$7:$F$24,2,FALSE),"")</f>
        <v/>
      </c>
      <c r="H146" s="233" t="str">
        <f>IFERROR($F146/VLOOKUP($E146,'Data Mercado'!$A$7:$F$24,3,FALSE),"")</f>
        <v/>
      </c>
      <c r="I146" s="233" t="str">
        <f>IFERROR($F146/VLOOKUP($E146,'Data Mercado'!$A$7:$F$24,4,FALSE),"")</f>
        <v/>
      </c>
      <c r="J146" s="233" t="str">
        <f>IFERROR($F146/VLOOKUP($E146,'Data Mercado'!$A$7:$F$24,5,FALSE),"")</f>
        <v/>
      </c>
      <c r="K146" s="233" t="str">
        <f>IFERROR($F146/VLOOKUP($E146,'Data Mercado'!$A$7:$F$24,6,FALSE),"")</f>
        <v/>
      </c>
    </row>
    <row r="147" spans="1:11" s="227" customFormat="1" ht="19" customHeight="1">
      <c r="A147" s="228"/>
      <c r="B147" s="232"/>
      <c r="C147" s="183"/>
      <c r="D147" s="183"/>
      <c r="E147" s="183"/>
      <c r="F147" s="229"/>
      <c r="G147" s="233" t="str">
        <f>IFERROR($F147/VLOOKUP($E147,'Data Mercado'!$A$7:$F$24,2,FALSE),"")</f>
        <v/>
      </c>
      <c r="H147" s="233" t="str">
        <f>IFERROR($F147/VLOOKUP($E147,'Data Mercado'!$A$7:$F$24,3,FALSE),"")</f>
        <v/>
      </c>
      <c r="I147" s="233" t="str">
        <f>IFERROR($F147/VLOOKUP($E147,'Data Mercado'!$A$7:$F$24,4,FALSE),"")</f>
        <v/>
      </c>
      <c r="J147" s="233" t="str">
        <f>IFERROR($F147/VLOOKUP($E147,'Data Mercado'!$A$7:$F$24,5,FALSE),"")</f>
        <v/>
      </c>
      <c r="K147" s="233" t="str">
        <f>IFERROR($F147/VLOOKUP($E147,'Data Mercado'!$A$7:$F$24,6,FALSE),"")</f>
        <v/>
      </c>
    </row>
    <row r="148" spans="1:11" s="227" customFormat="1" ht="19" customHeight="1">
      <c r="A148" s="228"/>
      <c r="B148" s="232"/>
      <c r="C148" s="183"/>
      <c r="D148" s="183"/>
      <c r="E148" s="183"/>
      <c r="F148" s="229"/>
      <c r="G148" s="233" t="str">
        <f>IFERROR($F148/VLOOKUP($E148,'Data Mercado'!$A$7:$F$24,2,FALSE),"")</f>
        <v/>
      </c>
      <c r="H148" s="233" t="str">
        <f>IFERROR($F148/VLOOKUP($E148,'Data Mercado'!$A$7:$F$24,3,FALSE),"")</f>
        <v/>
      </c>
      <c r="I148" s="233" t="str">
        <f>IFERROR($F148/VLOOKUP($E148,'Data Mercado'!$A$7:$F$24,4,FALSE),"")</f>
        <v/>
      </c>
      <c r="J148" s="233" t="str">
        <f>IFERROR($F148/VLOOKUP($E148,'Data Mercado'!$A$7:$F$24,5,FALSE),"")</f>
        <v/>
      </c>
      <c r="K148" s="233" t="str">
        <f>IFERROR($F148/VLOOKUP($E148,'Data Mercado'!$A$7:$F$24,6,FALSE),"")</f>
        <v/>
      </c>
    </row>
    <row r="149" spans="1:11" s="227" customFormat="1" ht="19" customHeight="1">
      <c r="A149" s="228"/>
      <c r="B149" s="232"/>
      <c r="C149" s="183"/>
      <c r="D149" s="183"/>
      <c r="E149" s="183"/>
      <c r="F149" s="229"/>
      <c r="G149" s="233" t="str">
        <f>IFERROR($F149/VLOOKUP($E149,'Data Mercado'!$A$7:$F$24,2,FALSE),"")</f>
        <v/>
      </c>
      <c r="H149" s="233" t="str">
        <f>IFERROR($F149/VLOOKUP($E149,'Data Mercado'!$A$7:$F$24,3,FALSE),"")</f>
        <v/>
      </c>
      <c r="I149" s="233" t="str">
        <f>IFERROR($F149/VLOOKUP($E149,'Data Mercado'!$A$7:$F$24,4,FALSE),"")</f>
        <v/>
      </c>
      <c r="J149" s="233" t="str">
        <f>IFERROR($F149/VLOOKUP($E149,'Data Mercado'!$A$7:$F$24,5,FALSE),"")</f>
        <v/>
      </c>
      <c r="K149" s="233" t="str">
        <f>IFERROR($F149/VLOOKUP($E149,'Data Mercado'!$A$7:$F$24,6,FALSE),"")</f>
        <v/>
      </c>
    </row>
    <row r="150" spans="1:11" s="227" customFormat="1" ht="19" customHeight="1">
      <c r="A150" s="228"/>
      <c r="B150" s="232"/>
      <c r="C150" s="183"/>
      <c r="D150" s="183"/>
      <c r="E150" s="183"/>
      <c r="F150" s="229"/>
      <c r="G150" s="233" t="str">
        <f>IFERROR($F150/VLOOKUP($E150,'Data Mercado'!$A$7:$F$24,2,FALSE),"")</f>
        <v/>
      </c>
      <c r="H150" s="233" t="str">
        <f>IFERROR($F150/VLOOKUP($E150,'Data Mercado'!$A$7:$F$24,3,FALSE),"")</f>
        <v/>
      </c>
      <c r="I150" s="233" t="str">
        <f>IFERROR($F150/VLOOKUP($E150,'Data Mercado'!$A$7:$F$24,4,FALSE),"")</f>
        <v/>
      </c>
      <c r="J150" s="233" t="str">
        <f>IFERROR($F150/VLOOKUP($E150,'Data Mercado'!$A$7:$F$24,5,FALSE),"")</f>
        <v/>
      </c>
      <c r="K150" s="233" t="str">
        <f>IFERROR($F150/VLOOKUP($E150,'Data Mercado'!$A$7:$F$24,6,FALSE),"")</f>
        <v/>
      </c>
    </row>
    <row r="151" spans="1:11" s="227" customFormat="1" ht="19" customHeight="1">
      <c r="A151" s="228"/>
      <c r="B151" s="232"/>
      <c r="C151" s="183"/>
      <c r="D151" s="183"/>
      <c r="E151" s="183"/>
      <c r="F151" s="229"/>
      <c r="G151" s="233" t="str">
        <f>IFERROR($F151/VLOOKUP($E151,'Data Mercado'!$A$7:$F$24,2,FALSE),"")</f>
        <v/>
      </c>
      <c r="H151" s="233" t="str">
        <f>IFERROR($F151/VLOOKUP($E151,'Data Mercado'!$A$7:$F$24,3,FALSE),"")</f>
        <v/>
      </c>
      <c r="I151" s="233" t="str">
        <f>IFERROR($F151/VLOOKUP($E151,'Data Mercado'!$A$7:$F$24,4,FALSE),"")</f>
        <v/>
      </c>
      <c r="J151" s="233" t="str">
        <f>IFERROR($F151/VLOOKUP($E151,'Data Mercado'!$A$7:$F$24,5,FALSE),"")</f>
        <v/>
      </c>
      <c r="K151" s="233" t="str">
        <f>IFERROR($F151/VLOOKUP($E151,'Data Mercado'!$A$7:$F$24,6,FALSE),"")</f>
        <v/>
      </c>
    </row>
    <row r="152" spans="1:11" s="227" customFormat="1" ht="19" customHeight="1">
      <c r="A152" s="228"/>
      <c r="B152" s="232"/>
      <c r="C152" s="183"/>
      <c r="D152" s="183"/>
      <c r="E152" s="183"/>
      <c r="F152" s="229"/>
      <c r="G152" s="233" t="str">
        <f>IFERROR($F152/VLOOKUP($E152,'Data Mercado'!$A$7:$F$24,2,FALSE),"")</f>
        <v/>
      </c>
      <c r="H152" s="233" t="str">
        <f>IFERROR($F152/VLOOKUP($E152,'Data Mercado'!$A$7:$F$24,3,FALSE),"")</f>
        <v/>
      </c>
      <c r="I152" s="233" t="str">
        <f>IFERROR($F152/VLOOKUP($E152,'Data Mercado'!$A$7:$F$24,4,FALSE),"")</f>
        <v/>
      </c>
      <c r="J152" s="233" t="str">
        <f>IFERROR($F152/VLOOKUP($E152,'Data Mercado'!$A$7:$F$24,5,FALSE),"")</f>
        <v/>
      </c>
      <c r="K152" s="233" t="str">
        <f>IFERROR($F152/VLOOKUP($E152,'Data Mercado'!$A$7:$F$24,6,FALSE),"")</f>
        <v/>
      </c>
    </row>
    <row r="153" spans="1:11" s="227" customFormat="1" ht="19" customHeight="1">
      <c r="A153" s="228"/>
      <c r="B153" s="232"/>
      <c r="C153" s="183"/>
      <c r="D153" s="183"/>
      <c r="E153" s="183"/>
      <c r="F153" s="229"/>
      <c r="G153" s="233" t="str">
        <f>IFERROR($F153/VLOOKUP($E153,'Data Mercado'!$A$7:$F$24,2,FALSE),"")</f>
        <v/>
      </c>
      <c r="H153" s="233" t="str">
        <f>IFERROR($F153/VLOOKUP($E153,'Data Mercado'!$A$7:$F$24,3,FALSE),"")</f>
        <v/>
      </c>
      <c r="I153" s="233" t="str">
        <f>IFERROR($F153/VLOOKUP($E153,'Data Mercado'!$A$7:$F$24,4,FALSE),"")</f>
        <v/>
      </c>
      <c r="J153" s="233" t="str">
        <f>IFERROR($F153/VLOOKUP($E153,'Data Mercado'!$A$7:$F$24,5,FALSE),"")</f>
        <v/>
      </c>
      <c r="K153" s="233" t="str">
        <f>IFERROR($F153/VLOOKUP($E153,'Data Mercado'!$A$7:$F$24,6,FALSE),"")</f>
        <v/>
      </c>
    </row>
    <row r="154" spans="1:11" s="227" customFormat="1" ht="19" customHeight="1">
      <c r="A154" s="228"/>
      <c r="B154" s="232"/>
      <c r="C154" s="183"/>
      <c r="D154" s="183"/>
      <c r="E154" s="183"/>
      <c r="F154" s="229"/>
      <c r="G154" s="233" t="str">
        <f>IFERROR($F154/VLOOKUP($E154,'Data Mercado'!$A$7:$F$24,2,FALSE),"")</f>
        <v/>
      </c>
      <c r="H154" s="233" t="str">
        <f>IFERROR($F154/VLOOKUP($E154,'Data Mercado'!$A$7:$F$24,3,FALSE),"")</f>
        <v/>
      </c>
      <c r="I154" s="233" t="str">
        <f>IFERROR($F154/VLOOKUP($E154,'Data Mercado'!$A$7:$F$24,4,FALSE),"")</f>
        <v/>
      </c>
      <c r="J154" s="233" t="str">
        <f>IFERROR($F154/VLOOKUP($E154,'Data Mercado'!$A$7:$F$24,5,FALSE),"")</f>
        <v/>
      </c>
      <c r="K154" s="233" t="str">
        <f>IFERROR($F154/VLOOKUP($E154,'Data Mercado'!$A$7:$F$24,6,FALSE),"")</f>
        <v/>
      </c>
    </row>
    <row r="155" spans="1:11" s="227" customFormat="1" ht="19" customHeight="1">
      <c r="A155" s="228"/>
      <c r="B155" s="232"/>
      <c r="C155" s="183"/>
      <c r="D155" s="183"/>
      <c r="E155" s="183"/>
      <c r="F155" s="229"/>
      <c r="G155" s="233" t="str">
        <f>IFERROR($F155/VLOOKUP($E155,'Data Mercado'!$A$7:$F$24,2,FALSE),"")</f>
        <v/>
      </c>
      <c r="H155" s="233" t="str">
        <f>IFERROR($F155/VLOOKUP($E155,'Data Mercado'!$A$7:$F$24,3,FALSE),"")</f>
        <v/>
      </c>
      <c r="I155" s="233" t="str">
        <f>IFERROR($F155/VLOOKUP($E155,'Data Mercado'!$A$7:$F$24,4,FALSE),"")</f>
        <v/>
      </c>
      <c r="J155" s="233" t="str">
        <f>IFERROR($F155/VLOOKUP($E155,'Data Mercado'!$A$7:$F$24,5,FALSE),"")</f>
        <v/>
      </c>
      <c r="K155" s="233" t="str">
        <f>IFERROR($F155/VLOOKUP($E155,'Data Mercado'!$A$7:$F$24,6,FALSE),"")</f>
        <v/>
      </c>
    </row>
    <row r="156" spans="1:11" s="227" customFormat="1" ht="19" customHeight="1">
      <c r="A156" s="228"/>
      <c r="B156" s="232"/>
      <c r="C156" s="183"/>
      <c r="D156" s="183"/>
      <c r="E156" s="183"/>
      <c r="F156" s="229"/>
      <c r="G156" s="233" t="str">
        <f>IFERROR($F156/VLOOKUP($E156,'Data Mercado'!$A$7:$F$24,2,FALSE),"")</f>
        <v/>
      </c>
      <c r="H156" s="233" t="str">
        <f>IFERROR($F156/VLOOKUP($E156,'Data Mercado'!$A$7:$F$24,3,FALSE),"")</f>
        <v/>
      </c>
      <c r="I156" s="233" t="str">
        <f>IFERROR($F156/VLOOKUP($E156,'Data Mercado'!$A$7:$F$24,4,FALSE),"")</f>
        <v/>
      </c>
      <c r="J156" s="233" t="str">
        <f>IFERROR($F156/VLOOKUP($E156,'Data Mercado'!$A$7:$F$24,5,FALSE),"")</f>
        <v/>
      </c>
      <c r="K156" s="233" t="str">
        <f>IFERROR($F156/VLOOKUP($E156,'Data Mercado'!$A$7:$F$24,6,FALSE),"")</f>
        <v/>
      </c>
    </row>
    <row r="157" spans="1:11" s="227" customFormat="1" ht="19" customHeight="1">
      <c r="A157" s="228"/>
      <c r="B157" s="232"/>
      <c r="C157" s="183"/>
      <c r="D157" s="183"/>
      <c r="E157" s="183"/>
      <c r="F157" s="229"/>
      <c r="G157" s="233" t="str">
        <f>IFERROR($F157/VLOOKUP($E157,'Data Mercado'!$A$7:$F$24,2,FALSE),"")</f>
        <v/>
      </c>
      <c r="H157" s="233" t="str">
        <f>IFERROR($F157/VLOOKUP($E157,'Data Mercado'!$A$7:$F$24,3,FALSE),"")</f>
        <v/>
      </c>
      <c r="I157" s="233" t="str">
        <f>IFERROR($F157/VLOOKUP($E157,'Data Mercado'!$A$7:$F$24,4,FALSE),"")</f>
        <v/>
      </c>
      <c r="J157" s="233" t="str">
        <f>IFERROR($F157/VLOOKUP($E157,'Data Mercado'!$A$7:$F$24,5,FALSE),"")</f>
        <v/>
      </c>
      <c r="K157" s="233" t="str">
        <f>IFERROR($F157/VLOOKUP($E157,'Data Mercado'!$A$7:$F$24,6,FALSE),"")</f>
        <v/>
      </c>
    </row>
    <row r="158" spans="1:11" s="227" customFormat="1" ht="19" customHeight="1">
      <c r="A158" s="228"/>
      <c r="B158" s="232"/>
      <c r="C158" s="183"/>
      <c r="D158" s="183"/>
      <c r="E158" s="183"/>
      <c r="F158" s="229"/>
      <c r="G158" s="233" t="str">
        <f>IFERROR($F158/VLOOKUP($E158,'Data Mercado'!$A$7:$F$24,2,FALSE),"")</f>
        <v/>
      </c>
      <c r="H158" s="233" t="str">
        <f>IFERROR($F158/VLOOKUP($E158,'Data Mercado'!$A$7:$F$24,3,FALSE),"")</f>
        <v/>
      </c>
      <c r="I158" s="233" t="str">
        <f>IFERROR($F158/VLOOKUP($E158,'Data Mercado'!$A$7:$F$24,4,FALSE),"")</f>
        <v/>
      </c>
      <c r="J158" s="233" t="str">
        <f>IFERROR($F158/VLOOKUP($E158,'Data Mercado'!$A$7:$F$24,5,FALSE),"")</f>
        <v/>
      </c>
      <c r="K158" s="233" t="str">
        <f>IFERROR($F158/VLOOKUP($E158,'Data Mercado'!$A$7:$F$24,6,FALSE),"")</f>
        <v/>
      </c>
    </row>
    <row r="159" spans="1:11" s="227" customFormat="1" ht="19" customHeight="1">
      <c r="A159" s="228"/>
      <c r="B159" s="232"/>
      <c r="C159" s="183"/>
      <c r="D159" s="183"/>
      <c r="E159" s="183"/>
      <c r="F159" s="229"/>
      <c r="G159" s="233" t="str">
        <f>IFERROR($F159/VLOOKUP($E159,'Data Mercado'!$A$7:$F$24,2,FALSE),"")</f>
        <v/>
      </c>
      <c r="H159" s="233" t="str">
        <f>IFERROR($F159/VLOOKUP($E159,'Data Mercado'!$A$7:$F$24,3,FALSE),"")</f>
        <v/>
      </c>
      <c r="I159" s="233" t="str">
        <f>IFERROR($F159/VLOOKUP($E159,'Data Mercado'!$A$7:$F$24,4,FALSE),"")</f>
        <v/>
      </c>
      <c r="J159" s="233" t="str">
        <f>IFERROR($F159/VLOOKUP($E159,'Data Mercado'!$A$7:$F$24,5,FALSE),"")</f>
        <v/>
      </c>
      <c r="K159" s="233" t="str">
        <f>IFERROR($F159/VLOOKUP($E159,'Data Mercado'!$A$7:$F$24,6,FALSE),"")</f>
        <v/>
      </c>
    </row>
    <row r="160" spans="1:11" s="227" customFormat="1" ht="19" customHeight="1">
      <c r="A160" s="228"/>
      <c r="B160" s="232"/>
      <c r="C160" s="183"/>
      <c r="D160" s="183"/>
      <c r="E160" s="183"/>
      <c r="F160" s="229"/>
      <c r="G160" s="233" t="str">
        <f>IFERROR($F160/VLOOKUP($E160,'Data Mercado'!$A$7:$F$24,2,FALSE),"")</f>
        <v/>
      </c>
      <c r="H160" s="233" t="str">
        <f>IFERROR($F160/VLOOKUP($E160,'Data Mercado'!$A$7:$F$24,3,FALSE),"")</f>
        <v/>
      </c>
      <c r="I160" s="233" t="str">
        <f>IFERROR($F160/VLOOKUP($E160,'Data Mercado'!$A$7:$F$24,4,FALSE),"")</f>
        <v/>
      </c>
      <c r="J160" s="233" t="str">
        <f>IFERROR($F160/VLOOKUP($E160,'Data Mercado'!$A$7:$F$24,5,FALSE),"")</f>
        <v/>
      </c>
      <c r="K160" s="233" t="str">
        <f>IFERROR($F160/VLOOKUP($E160,'Data Mercado'!$A$7:$F$24,6,FALSE),"")</f>
        <v/>
      </c>
    </row>
    <row r="161" spans="1:11" s="227" customFormat="1" ht="19" customHeight="1">
      <c r="A161" s="228"/>
      <c r="B161" s="232"/>
      <c r="C161" s="183"/>
      <c r="D161" s="183"/>
      <c r="E161" s="183"/>
      <c r="F161" s="229"/>
      <c r="G161" s="233" t="str">
        <f>IFERROR($F161/VLOOKUP($E161,'Data Mercado'!$A$7:$F$24,2,FALSE),"")</f>
        <v/>
      </c>
      <c r="H161" s="233" t="str">
        <f>IFERROR($F161/VLOOKUP($E161,'Data Mercado'!$A$7:$F$24,3,FALSE),"")</f>
        <v/>
      </c>
      <c r="I161" s="233" t="str">
        <f>IFERROR($F161/VLOOKUP($E161,'Data Mercado'!$A$7:$F$24,4,FALSE),"")</f>
        <v/>
      </c>
      <c r="J161" s="233" t="str">
        <f>IFERROR($F161/VLOOKUP($E161,'Data Mercado'!$A$7:$F$24,5,FALSE),"")</f>
        <v/>
      </c>
      <c r="K161" s="233" t="str">
        <f>IFERROR($F161/VLOOKUP($E161,'Data Mercado'!$A$7:$F$24,6,FALSE),"")</f>
        <v/>
      </c>
    </row>
    <row r="162" spans="1:11" s="227" customFormat="1" ht="19" customHeight="1">
      <c r="A162" s="228"/>
      <c r="B162" s="232"/>
      <c r="C162" s="183"/>
      <c r="D162" s="183"/>
      <c r="E162" s="183"/>
      <c r="F162" s="229"/>
      <c r="G162" s="233" t="str">
        <f>IFERROR($F162/VLOOKUP($E162,'Data Mercado'!$A$7:$F$24,2,FALSE),"")</f>
        <v/>
      </c>
      <c r="H162" s="233" t="str">
        <f>IFERROR($F162/VLOOKUP($E162,'Data Mercado'!$A$7:$F$24,3,FALSE),"")</f>
        <v/>
      </c>
      <c r="I162" s="233" t="str">
        <f>IFERROR($F162/VLOOKUP($E162,'Data Mercado'!$A$7:$F$24,4,FALSE),"")</f>
        <v/>
      </c>
      <c r="J162" s="233" t="str">
        <f>IFERROR($F162/VLOOKUP($E162,'Data Mercado'!$A$7:$F$24,5,FALSE),"")</f>
        <v/>
      </c>
      <c r="K162" s="233" t="str">
        <f>IFERROR($F162/VLOOKUP($E162,'Data Mercado'!$A$7:$F$24,6,FALSE),"")</f>
        <v/>
      </c>
    </row>
    <row r="163" spans="1:11" s="227" customFormat="1" ht="19" customHeight="1">
      <c r="A163" s="228"/>
      <c r="B163" s="232"/>
      <c r="C163" s="183"/>
      <c r="D163" s="183"/>
      <c r="E163" s="183"/>
      <c r="F163" s="229"/>
      <c r="G163" s="233" t="str">
        <f>IFERROR($F163/VLOOKUP($E163,'Data Mercado'!$A$7:$F$24,2,FALSE),"")</f>
        <v/>
      </c>
      <c r="H163" s="233" t="str">
        <f>IFERROR($F163/VLOOKUP($E163,'Data Mercado'!$A$7:$F$24,3,FALSE),"")</f>
        <v/>
      </c>
      <c r="I163" s="233" t="str">
        <f>IFERROR($F163/VLOOKUP($E163,'Data Mercado'!$A$7:$F$24,4,FALSE),"")</f>
        <v/>
      </c>
      <c r="J163" s="233" t="str">
        <f>IFERROR($F163/VLOOKUP($E163,'Data Mercado'!$A$7:$F$24,5,FALSE),"")</f>
        <v/>
      </c>
      <c r="K163" s="233" t="str">
        <f>IFERROR($F163/VLOOKUP($E163,'Data Mercado'!$A$7:$F$24,6,FALSE),"")</f>
        <v/>
      </c>
    </row>
    <row r="164" spans="1:11" s="227" customFormat="1" ht="19" customHeight="1">
      <c r="A164" s="228"/>
      <c r="B164" s="232"/>
      <c r="C164" s="183"/>
      <c r="D164" s="183"/>
      <c r="E164" s="183"/>
      <c r="F164" s="229"/>
      <c r="G164" s="233" t="str">
        <f>IFERROR($F164/VLOOKUP($E164,'Data Mercado'!$A$7:$F$24,2,FALSE),"")</f>
        <v/>
      </c>
      <c r="H164" s="233" t="str">
        <f>IFERROR($F164/VLOOKUP($E164,'Data Mercado'!$A$7:$F$24,3,FALSE),"")</f>
        <v/>
      </c>
      <c r="I164" s="233" t="str">
        <f>IFERROR($F164/VLOOKUP($E164,'Data Mercado'!$A$7:$F$24,4,FALSE),"")</f>
        <v/>
      </c>
      <c r="J164" s="233" t="str">
        <f>IFERROR($F164/VLOOKUP($E164,'Data Mercado'!$A$7:$F$24,5,FALSE),"")</f>
        <v/>
      </c>
      <c r="K164" s="233" t="str">
        <f>IFERROR($F164/VLOOKUP($E164,'Data Mercado'!$A$7:$F$24,6,FALSE),"")</f>
        <v/>
      </c>
    </row>
    <row r="165" spans="1:11" s="227" customFormat="1" ht="19" customHeight="1">
      <c r="A165" s="228"/>
      <c r="B165" s="232"/>
      <c r="C165" s="183"/>
      <c r="D165" s="183"/>
      <c r="E165" s="183"/>
      <c r="F165" s="229"/>
      <c r="G165" s="233" t="str">
        <f>IFERROR($F165/VLOOKUP($E165,'Data Mercado'!$A$7:$F$24,2,FALSE),"")</f>
        <v/>
      </c>
      <c r="H165" s="233" t="str">
        <f>IFERROR($F165/VLOOKUP($E165,'Data Mercado'!$A$7:$F$24,3,FALSE),"")</f>
        <v/>
      </c>
      <c r="I165" s="233" t="str">
        <f>IFERROR($F165/VLOOKUP($E165,'Data Mercado'!$A$7:$F$24,4,FALSE),"")</f>
        <v/>
      </c>
      <c r="J165" s="233" t="str">
        <f>IFERROR($F165/VLOOKUP($E165,'Data Mercado'!$A$7:$F$24,5,FALSE),"")</f>
        <v/>
      </c>
      <c r="K165" s="233" t="str">
        <f>IFERROR($F165/VLOOKUP($E165,'Data Mercado'!$A$7:$F$24,6,FALSE),"")</f>
        <v/>
      </c>
    </row>
    <row r="166" spans="1:11" s="227" customFormat="1" ht="19" customHeight="1">
      <c r="A166" s="228"/>
      <c r="B166" s="232"/>
      <c r="C166" s="183"/>
      <c r="D166" s="183"/>
      <c r="E166" s="183"/>
      <c r="F166" s="229"/>
      <c r="G166" s="233" t="str">
        <f>IFERROR($F166/VLOOKUP($E166,'Data Mercado'!$A$7:$F$24,2,FALSE),"")</f>
        <v/>
      </c>
      <c r="H166" s="233" t="str">
        <f>IFERROR($F166/VLOOKUP($E166,'Data Mercado'!$A$7:$F$24,3,FALSE),"")</f>
        <v/>
      </c>
      <c r="I166" s="233" t="str">
        <f>IFERROR($F166/VLOOKUP($E166,'Data Mercado'!$A$7:$F$24,4,FALSE),"")</f>
        <v/>
      </c>
      <c r="J166" s="233" t="str">
        <f>IFERROR($F166/VLOOKUP($E166,'Data Mercado'!$A$7:$F$24,5,FALSE),"")</f>
        <v/>
      </c>
      <c r="K166" s="233" t="str">
        <f>IFERROR($F166/VLOOKUP($E166,'Data Mercado'!$A$7:$F$24,6,FALSE),"")</f>
        <v/>
      </c>
    </row>
    <row r="167" spans="1:11" s="227" customFormat="1" ht="19" customHeight="1">
      <c r="A167" s="228"/>
      <c r="B167" s="232"/>
      <c r="C167" s="183"/>
      <c r="D167" s="183"/>
      <c r="E167" s="183"/>
      <c r="F167" s="229"/>
      <c r="G167" s="233" t="str">
        <f>IFERROR($F167/VLOOKUP($E167,'Data Mercado'!$A$7:$F$24,2,FALSE),"")</f>
        <v/>
      </c>
      <c r="H167" s="233" t="str">
        <f>IFERROR($F167/VLOOKUP($E167,'Data Mercado'!$A$7:$F$24,3,FALSE),"")</f>
        <v/>
      </c>
      <c r="I167" s="233" t="str">
        <f>IFERROR($F167/VLOOKUP($E167,'Data Mercado'!$A$7:$F$24,4,FALSE),"")</f>
        <v/>
      </c>
      <c r="J167" s="233" t="str">
        <f>IFERROR($F167/VLOOKUP($E167,'Data Mercado'!$A$7:$F$24,5,FALSE),"")</f>
        <v/>
      </c>
      <c r="K167" s="233" t="str">
        <f>IFERROR($F167/VLOOKUP($E167,'Data Mercado'!$A$7:$F$24,6,FALSE),"")</f>
        <v/>
      </c>
    </row>
    <row r="168" spans="1:11" s="227" customFormat="1" ht="19" customHeight="1">
      <c r="A168" s="228"/>
      <c r="B168" s="232"/>
      <c r="C168" s="183"/>
      <c r="D168" s="183"/>
      <c r="E168" s="183"/>
      <c r="F168" s="229"/>
      <c r="G168" s="233" t="str">
        <f>IFERROR($F168/VLOOKUP($E168,'Data Mercado'!$A$7:$F$24,2,FALSE),"")</f>
        <v/>
      </c>
      <c r="H168" s="233" t="str">
        <f>IFERROR($F168/VLOOKUP($E168,'Data Mercado'!$A$7:$F$24,3,FALSE),"")</f>
        <v/>
      </c>
      <c r="I168" s="233" t="str">
        <f>IFERROR($F168/VLOOKUP($E168,'Data Mercado'!$A$7:$F$24,4,FALSE),"")</f>
        <v/>
      </c>
      <c r="J168" s="233" t="str">
        <f>IFERROR($F168/VLOOKUP($E168,'Data Mercado'!$A$7:$F$24,5,FALSE),"")</f>
        <v/>
      </c>
      <c r="K168" s="233" t="str">
        <f>IFERROR($F168/VLOOKUP($E168,'Data Mercado'!$A$7:$F$24,6,FALSE),"")</f>
        <v/>
      </c>
    </row>
    <row r="169" spans="1:11" s="227" customFormat="1" ht="19" customHeight="1">
      <c r="A169" s="228"/>
      <c r="B169" s="232"/>
      <c r="C169" s="183"/>
      <c r="D169" s="183"/>
      <c r="E169" s="183"/>
      <c r="F169" s="229"/>
      <c r="G169" s="233" t="str">
        <f>IFERROR($F169/VLOOKUP($E169,'Data Mercado'!$A$7:$F$24,2,FALSE),"")</f>
        <v/>
      </c>
      <c r="H169" s="233" t="str">
        <f>IFERROR($F169/VLOOKUP($E169,'Data Mercado'!$A$7:$F$24,3,FALSE),"")</f>
        <v/>
      </c>
      <c r="I169" s="233" t="str">
        <f>IFERROR($F169/VLOOKUP($E169,'Data Mercado'!$A$7:$F$24,4,FALSE),"")</f>
        <v/>
      </c>
      <c r="J169" s="233" t="str">
        <f>IFERROR($F169/VLOOKUP($E169,'Data Mercado'!$A$7:$F$24,5,FALSE),"")</f>
        <v/>
      </c>
      <c r="K169" s="233" t="str">
        <f>IFERROR($F169/VLOOKUP($E169,'Data Mercado'!$A$7:$F$24,6,FALSE),"")</f>
        <v/>
      </c>
    </row>
    <row r="170" spans="1:11" s="227" customFormat="1" ht="19" customHeight="1">
      <c r="A170" s="228"/>
      <c r="B170" s="232"/>
      <c r="C170" s="183"/>
      <c r="D170" s="183"/>
      <c r="E170" s="183"/>
      <c r="F170" s="229"/>
      <c r="G170" s="233" t="str">
        <f>IFERROR($F170/VLOOKUP($E170,'Data Mercado'!$A$7:$F$24,2,FALSE),"")</f>
        <v/>
      </c>
      <c r="H170" s="233" t="str">
        <f>IFERROR($F170/VLOOKUP($E170,'Data Mercado'!$A$7:$F$24,3,FALSE),"")</f>
        <v/>
      </c>
      <c r="I170" s="233" t="str">
        <f>IFERROR($F170/VLOOKUP($E170,'Data Mercado'!$A$7:$F$24,4,FALSE),"")</f>
        <v/>
      </c>
      <c r="J170" s="233" t="str">
        <f>IFERROR($F170/VLOOKUP($E170,'Data Mercado'!$A$7:$F$24,5,FALSE),"")</f>
        <v/>
      </c>
      <c r="K170" s="233" t="str">
        <f>IFERROR($F170/VLOOKUP($E170,'Data Mercado'!$A$7:$F$24,6,FALSE),"")</f>
        <v/>
      </c>
    </row>
    <row r="171" spans="1:11" s="227" customFormat="1" ht="19" customHeight="1">
      <c r="A171" s="228"/>
      <c r="B171" s="232"/>
      <c r="C171" s="183"/>
      <c r="D171" s="183"/>
      <c r="E171" s="183"/>
      <c r="F171" s="229"/>
      <c r="G171" s="233" t="str">
        <f>IFERROR($F171/VLOOKUP($E171,'Data Mercado'!$A$7:$F$24,2,FALSE),"")</f>
        <v/>
      </c>
      <c r="H171" s="233" t="str">
        <f>IFERROR($F171/VLOOKUP($E171,'Data Mercado'!$A$7:$F$24,3,FALSE),"")</f>
        <v/>
      </c>
      <c r="I171" s="233" t="str">
        <f>IFERROR($F171/VLOOKUP($E171,'Data Mercado'!$A$7:$F$24,4,FALSE),"")</f>
        <v/>
      </c>
      <c r="J171" s="233" t="str">
        <f>IFERROR($F171/VLOOKUP($E171,'Data Mercado'!$A$7:$F$24,5,FALSE),"")</f>
        <v/>
      </c>
      <c r="K171" s="233" t="str">
        <f>IFERROR($F171/VLOOKUP($E171,'Data Mercado'!$A$7:$F$24,6,FALSE),"")</f>
        <v/>
      </c>
    </row>
    <row r="172" spans="1:11" s="227" customFormat="1" ht="19" customHeight="1">
      <c r="A172" s="228"/>
      <c r="B172" s="232"/>
      <c r="C172" s="183"/>
      <c r="D172" s="183"/>
      <c r="E172" s="183"/>
      <c r="F172" s="229"/>
      <c r="G172" s="233" t="str">
        <f>IFERROR($F172/VLOOKUP($E172,'Data Mercado'!$A$7:$F$24,2,FALSE),"")</f>
        <v/>
      </c>
      <c r="H172" s="233" t="str">
        <f>IFERROR($F172/VLOOKUP($E172,'Data Mercado'!$A$7:$F$24,3,FALSE),"")</f>
        <v/>
      </c>
      <c r="I172" s="233" t="str">
        <f>IFERROR($F172/VLOOKUP($E172,'Data Mercado'!$A$7:$F$24,4,FALSE),"")</f>
        <v/>
      </c>
      <c r="J172" s="233" t="str">
        <f>IFERROR($F172/VLOOKUP($E172,'Data Mercado'!$A$7:$F$24,5,FALSE),"")</f>
        <v/>
      </c>
      <c r="K172" s="233" t="str">
        <f>IFERROR($F172/VLOOKUP($E172,'Data Mercado'!$A$7:$F$24,6,FALSE),"")</f>
        <v/>
      </c>
    </row>
    <row r="173" spans="1:11" s="227" customFormat="1" ht="19" customHeight="1">
      <c r="A173" s="228"/>
      <c r="B173" s="232"/>
      <c r="C173" s="183"/>
      <c r="D173" s="183"/>
      <c r="E173" s="183"/>
      <c r="F173" s="229"/>
      <c r="G173" s="233" t="str">
        <f>IFERROR($F173/VLOOKUP($E173,'Data Mercado'!$A$7:$F$24,2,FALSE),"")</f>
        <v/>
      </c>
      <c r="H173" s="233" t="str">
        <f>IFERROR($F173/VLOOKUP($E173,'Data Mercado'!$A$7:$F$24,3,FALSE),"")</f>
        <v/>
      </c>
      <c r="I173" s="233" t="str">
        <f>IFERROR($F173/VLOOKUP($E173,'Data Mercado'!$A$7:$F$24,4,FALSE),"")</f>
        <v/>
      </c>
      <c r="J173" s="233" t="str">
        <f>IFERROR($F173/VLOOKUP($E173,'Data Mercado'!$A$7:$F$24,5,FALSE),"")</f>
        <v/>
      </c>
      <c r="K173" s="233" t="str">
        <f>IFERROR($F173/VLOOKUP($E173,'Data Mercado'!$A$7:$F$24,6,FALSE),"")</f>
        <v/>
      </c>
    </row>
    <row r="174" spans="1:11" s="227" customFormat="1" ht="19" customHeight="1">
      <c r="A174" s="228"/>
      <c r="B174" s="232"/>
      <c r="C174" s="183"/>
      <c r="D174" s="183"/>
      <c r="E174" s="183"/>
      <c r="F174" s="229"/>
      <c r="G174" s="233" t="str">
        <f>IFERROR($F174/VLOOKUP($E174,'Data Mercado'!$A$7:$F$24,2,FALSE),"")</f>
        <v/>
      </c>
      <c r="H174" s="233" t="str">
        <f>IFERROR($F174/VLOOKUP($E174,'Data Mercado'!$A$7:$F$24,3,FALSE),"")</f>
        <v/>
      </c>
      <c r="I174" s="233" t="str">
        <f>IFERROR($F174/VLOOKUP($E174,'Data Mercado'!$A$7:$F$24,4,FALSE),"")</f>
        <v/>
      </c>
      <c r="J174" s="233" t="str">
        <f>IFERROR($F174/VLOOKUP($E174,'Data Mercado'!$A$7:$F$24,5,FALSE),"")</f>
        <v/>
      </c>
      <c r="K174" s="233" t="str">
        <f>IFERROR($F174/VLOOKUP($E174,'Data Mercado'!$A$7:$F$24,6,FALSE),"")</f>
        <v/>
      </c>
    </row>
    <row r="175" spans="1:11" s="227" customFormat="1" ht="19" customHeight="1">
      <c r="A175" s="228"/>
      <c r="B175" s="232"/>
      <c r="C175" s="183"/>
      <c r="D175" s="183"/>
      <c r="E175" s="183"/>
      <c r="F175" s="229"/>
      <c r="G175" s="233" t="str">
        <f>IFERROR($F175/VLOOKUP($E175,'Data Mercado'!$A$7:$F$24,2,FALSE),"")</f>
        <v/>
      </c>
      <c r="H175" s="233" t="str">
        <f>IFERROR($F175/VLOOKUP($E175,'Data Mercado'!$A$7:$F$24,3,FALSE),"")</f>
        <v/>
      </c>
      <c r="I175" s="233" t="str">
        <f>IFERROR($F175/VLOOKUP($E175,'Data Mercado'!$A$7:$F$24,4,FALSE),"")</f>
        <v/>
      </c>
      <c r="J175" s="233" t="str">
        <f>IFERROR($F175/VLOOKUP($E175,'Data Mercado'!$A$7:$F$24,5,FALSE),"")</f>
        <v/>
      </c>
      <c r="K175" s="233" t="str">
        <f>IFERROR($F175/VLOOKUP($E175,'Data Mercado'!$A$7:$F$24,6,FALSE),"")</f>
        <v/>
      </c>
    </row>
    <row r="176" spans="1:11" s="227" customFormat="1" ht="19" customHeight="1">
      <c r="A176" s="228"/>
      <c r="B176" s="232"/>
      <c r="C176" s="183"/>
      <c r="D176" s="183"/>
      <c r="E176" s="183"/>
      <c r="F176" s="229"/>
      <c r="G176" s="233" t="str">
        <f>IFERROR($F176/VLOOKUP($E176,'Data Mercado'!$A$7:$F$24,2,FALSE),"")</f>
        <v/>
      </c>
      <c r="H176" s="233" t="str">
        <f>IFERROR($F176/VLOOKUP($E176,'Data Mercado'!$A$7:$F$24,3,FALSE),"")</f>
        <v/>
      </c>
      <c r="I176" s="233" t="str">
        <f>IFERROR($F176/VLOOKUP($E176,'Data Mercado'!$A$7:$F$24,4,FALSE),"")</f>
        <v/>
      </c>
      <c r="J176" s="233" t="str">
        <f>IFERROR($F176/VLOOKUP($E176,'Data Mercado'!$A$7:$F$24,5,FALSE),"")</f>
        <v/>
      </c>
      <c r="K176" s="233" t="str">
        <f>IFERROR($F176/VLOOKUP($E176,'Data Mercado'!$A$7:$F$24,6,FALSE),"")</f>
        <v/>
      </c>
    </row>
    <row r="177" spans="1:11" s="227" customFormat="1" ht="19" customHeight="1">
      <c r="A177" s="228"/>
      <c r="B177" s="232"/>
      <c r="C177" s="183"/>
      <c r="D177" s="183"/>
      <c r="E177" s="183"/>
      <c r="F177" s="229"/>
      <c r="G177" s="233" t="str">
        <f>IFERROR($F177/VLOOKUP($E177,'Data Mercado'!$A$7:$F$24,2,FALSE),"")</f>
        <v/>
      </c>
      <c r="H177" s="233" t="str">
        <f>IFERROR($F177/VLOOKUP($E177,'Data Mercado'!$A$7:$F$24,3,FALSE),"")</f>
        <v/>
      </c>
      <c r="I177" s="233" t="str">
        <f>IFERROR($F177/VLOOKUP($E177,'Data Mercado'!$A$7:$F$24,4,FALSE),"")</f>
        <v/>
      </c>
      <c r="J177" s="233" t="str">
        <f>IFERROR($F177/VLOOKUP($E177,'Data Mercado'!$A$7:$F$24,5,FALSE),"")</f>
        <v/>
      </c>
      <c r="K177" s="233" t="str">
        <f>IFERROR($F177/VLOOKUP($E177,'Data Mercado'!$A$7:$F$24,6,FALSE),"")</f>
        <v/>
      </c>
    </row>
    <row r="178" spans="1:11" s="227" customFormat="1" ht="19" customHeight="1">
      <c r="A178" s="228"/>
      <c r="B178" s="232"/>
      <c r="C178" s="183"/>
      <c r="D178" s="183"/>
      <c r="E178" s="183"/>
      <c r="F178" s="229"/>
      <c r="G178" s="233" t="str">
        <f>IFERROR($F178/VLOOKUP($E178,'Data Mercado'!$A$7:$F$24,2,FALSE),"")</f>
        <v/>
      </c>
      <c r="H178" s="233" t="str">
        <f>IFERROR($F178/VLOOKUP($E178,'Data Mercado'!$A$7:$F$24,3,FALSE),"")</f>
        <v/>
      </c>
      <c r="I178" s="233" t="str">
        <f>IFERROR($F178/VLOOKUP($E178,'Data Mercado'!$A$7:$F$24,4,FALSE),"")</f>
        <v/>
      </c>
      <c r="J178" s="233" t="str">
        <f>IFERROR($F178/VLOOKUP($E178,'Data Mercado'!$A$7:$F$24,5,FALSE),"")</f>
        <v/>
      </c>
      <c r="K178" s="233" t="str">
        <f>IFERROR($F178/VLOOKUP($E178,'Data Mercado'!$A$7:$F$24,6,FALSE),"")</f>
        <v/>
      </c>
    </row>
    <row r="179" spans="1:11" s="227" customFormat="1" ht="19" customHeight="1">
      <c r="A179" s="228"/>
      <c r="B179" s="232"/>
      <c r="C179" s="183"/>
      <c r="D179" s="183"/>
      <c r="E179" s="183"/>
      <c r="F179" s="229"/>
      <c r="G179" s="233" t="str">
        <f>IFERROR($F179/VLOOKUP($E179,'Data Mercado'!$A$7:$F$24,2,FALSE),"")</f>
        <v/>
      </c>
      <c r="H179" s="233" t="str">
        <f>IFERROR($F179/VLOOKUP($E179,'Data Mercado'!$A$7:$F$24,3,FALSE),"")</f>
        <v/>
      </c>
      <c r="I179" s="233" t="str">
        <f>IFERROR($F179/VLOOKUP($E179,'Data Mercado'!$A$7:$F$24,4,FALSE),"")</f>
        <v/>
      </c>
      <c r="J179" s="233" t="str">
        <f>IFERROR($F179/VLOOKUP($E179,'Data Mercado'!$A$7:$F$24,5,FALSE),"")</f>
        <v/>
      </c>
      <c r="K179" s="233" t="str">
        <f>IFERROR($F179/VLOOKUP($E179,'Data Mercado'!$A$7:$F$24,6,FALSE),"")</f>
        <v/>
      </c>
    </row>
    <row r="180" spans="1:11" s="227" customFormat="1" ht="19" customHeight="1">
      <c r="A180" s="228"/>
      <c r="B180" s="232"/>
      <c r="C180" s="183"/>
      <c r="D180" s="183"/>
      <c r="E180" s="183"/>
      <c r="F180" s="229"/>
      <c r="G180" s="233" t="str">
        <f>IFERROR($F180/VLOOKUP($E180,'Data Mercado'!$A$7:$F$24,2,FALSE),"")</f>
        <v/>
      </c>
      <c r="H180" s="233" t="str">
        <f>IFERROR($F180/VLOOKUP($E180,'Data Mercado'!$A$7:$F$24,3,FALSE),"")</f>
        <v/>
      </c>
      <c r="I180" s="233" t="str">
        <f>IFERROR($F180/VLOOKUP($E180,'Data Mercado'!$A$7:$F$24,4,FALSE),"")</f>
        <v/>
      </c>
      <c r="J180" s="233" t="str">
        <f>IFERROR($F180/VLOOKUP($E180,'Data Mercado'!$A$7:$F$24,5,FALSE),"")</f>
        <v/>
      </c>
      <c r="K180" s="233" t="str">
        <f>IFERROR($F180/VLOOKUP($E180,'Data Mercado'!$A$7:$F$24,6,FALSE),"")</f>
        <v/>
      </c>
    </row>
    <row r="181" spans="1:11" s="227" customFormat="1" ht="19" customHeight="1">
      <c r="A181" s="228"/>
      <c r="B181" s="232"/>
      <c r="C181" s="183"/>
      <c r="D181" s="183"/>
      <c r="E181" s="183"/>
      <c r="F181" s="229"/>
      <c r="G181" s="233" t="str">
        <f>IFERROR($F181/VLOOKUP($E181,'Data Mercado'!$A$7:$F$24,2,FALSE),"")</f>
        <v/>
      </c>
      <c r="H181" s="233" t="str">
        <f>IFERROR($F181/VLOOKUP($E181,'Data Mercado'!$A$7:$F$24,3,FALSE),"")</f>
        <v/>
      </c>
      <c r="I181" s="233" t="str">
        <f>IFERROR($F181/VLOOKUP($E181,'Data Mercado'!$A$7:$F$24,4,FALSE),"")</f>
        <v/>
      </c>
      <c r="J181" s="233" t="str">
        <f>IFERROR($F181/VLOOKUP($E181,'Data Mercado'!$A$7:$F$24,5,FALSE),"")</f>
        <v/>
      </c>
      <c r="K181" s="233" t="str">
        <f>IFERROR($F181/VLOOKUP($E181,'Data Mercado'!$A$7:$F$24,6,FALSE),"")</f>
        <v/>
      </c>
    </row>
    <row r="182" spans="1:11" s="227" customFormat="1" ht="19" customHeight="1">
      <c r="A182" s="228"/>
      <c r="B182" s="232"/>
      <c r="C182" s="183"/>
      <c r="D182" s="183"/>
      <c r="E182" s="183"/>
      <c r="F182" s="229"/>
      <c r="G182" s="233" t="str">
        <f>IFERROR($F182/VLOOKUP($E182,'Data Mercado'!$A$7:$F$24,2,FALSE),"")</f>
        <v/>
      </c>
      <c r="H182" s="233" t="str">
        <f>IFERROR($F182/VLOOKUP($E182,'Data Mercado'!$A$7:$F$24,3,FALSE),"")</f>
        <v/>
      </c>
      <c r="I182" s="233" t="str">
        <f>IFERROR($F182/VLOOKUP($E182,'Data Mercado'!$A$7:$F$24,4,FALSE),"")</f>
        <v/>
      </c>
      <c r="J182" s="233" t="str">
        <f>IFERROR($F182/VLOOKUP($E182,'Data Mercado'!$A$7:$F$24,5,FALSE),"")</f>
        <v/>
      </c>
      <c r="K182" s="233" t="str">
        <f>IFERROR($F182/VLOOKUP($E182,'Data Mercado'!$A$7:$F$24,6,FALSE),"")</f>
        <v/>
      </c>
    </row>
    <row r="183" spans="1:11" s="227" customFormat="1" ht="19" customHeight="1">
      <c r="A183" s="228"/>
      <c r="B183" s="232"/>
      <c r="C183" s="183"/>
      <c r="D183" s="183"/>
      <c r="E183" s="183"/>
      <c r="F183" s="229"/>
      <c r="G183" s="233" t="str">
        <f>IFERROR($F183/VLOOKUP($E183,'Data Mercado'!$A$7:$F$24,2,FALSE),"")</f>
        <v/>
      </c>
      <c r="H183" s="233" t="str">
        <f>IFERROR($F183/VLOOKUP($E183,'Data Mercado'!$A$7:$F$24,3,FALSE),"")</f>
        <v/>
      </c>
      <c r="I183" s="233" t="str">
        <f>IFERROR($F183/VLOOKUP($E183,'Data Mercado'!$A$7:$F$24,4,FALSE),"")</f>
        <v/>
      </c>
      <c r="J183" s="233" t="str">
        <f>IFERROR($F183/VLOOKUP($E183,'Data Mercado'!$A$7:$F$24,5,FALSE),"")</f>
        <v/>
      </c>
      <c r="K183" s="233" t="str">
        <f>IFERROR($F183/VLOOKUP($E183,'Data Mercado'!$A$7:$F$24,6,FALSE),"")</f>
        <v/>
      </c>
    </row>
    <row r="184" spans="1:11" s="227" customFormat="1" ht="19" customHeight="1">
      <c r="A184" s="228"/>
      <c r="B184" s="232"/>
      <c r="C184" s="183"/>
      <c r="D184" s="183"/>
      <c r="E184" s="183"/>
      <c r="F184" s="229"/>
      <c r="G184" s="233" t="str">
        <f>IFERROR($F184/VLOOKUP($E184,'Data Mercado'!$A$7:$F$24,2,FALSE),"")</f>
        <v/>
      </c>
      <c r="H184" s="233" t="str">
        <f>IFERROR($F184/VLOOKUP($E184,'Data Mercado'!$A$7:$F$24,3,FALSE),"")</f>
        <v/>
      </c>
      <c r="I184" s="233" t="str">
        <f>IFERROR($F184/VLOOKUP($E184,'Data Mercado'!$A$7:$F$24,4,FALSE),"")</f>
        <v/>
      </c>
      <c r="J184" s="233" t="str">
        <f>IFERROR($F184/VLOOKUP($E184,'Data Mercado'!$A$7:$F$24,5,FALSE),"")</f>
        <v/>
      </c>
      <c r="K184" s="233" t="str">
        <f>IFERROR($F184/VLOOKUP($E184,'Data Mercado'!$A$7:$F$24,6,FALSE),"")</f>
        <v/>
      </c>
    </row>
    <row r="185" spans="1:11" s="227" customFormat="1" ht="19" customHeight="1">
      <c r="A185" s="228"/>
      <c r="B185" s="232"/>
      <c r="C185" s="183"/>
      <c r="D185" s="183"/>
      <c r="E185" s="183"/>
      <c r="F185" s="229"/>
      <c r="G185" s="233" t="str">
        <f>IFERROR($F185/VLOOKUP($E185,'Data Mercado'!$A$7:$F$24,2,FALSE),"")</f>
        <v/>
      </c>
      <c r="H185" s="233" t="str">
        <f>IFERROR($F185/VLOOKUP($E185,'Data Mercado'!$A$7:$F$24,3,FALSE),"")</f>
        <v/>
      </c>
      <c r="I185" s="233" t="str">
        <f>IFERROR($F185/VLOOKUP($E185,'Data Mercado'!$A$7:$F$24,4,FALSE),"")</f>
        <v/>
      </c>
      <c r="J185" s="233" t="str">
        <f>IFERROR($F185/VLOOKUP($E185,'Data Mercado'!$A$7:$F$24,5,FALSE),"")</f>
        <v/>
      </c>
      <c r="K185" s="233" t="str">
        <f>IFERROR($F185/VLOOKUP($E185,'Data Mercado'!$A$7:$F$24,6,FALSE),"")</f>
        <v/>
      </c>
    </row>
    <row r="186" spans="1:11" s="227" customFormat="1" ht="19" customHeight="1">
      <c r="A186" s="228"/>
      <c r="B186" s="232"/>
      <c r="C186" s="183"/>
      <c r="D186" s="183"/>
      <c r="E186" s="183"/>
      <c r="F186" s="229"/>
      <c r="G186" s="233" t="str">
        <f>IFERROR($F186/VLOOKUP($E186,'Data Mercado'!$A$7:$F$24,2,FALSE),"")</f>
        <v/>
      </c>
      <c r="H186" s="233" t="str">
        <f>IFERROR($F186/VLOOKUP($E186,'Data Mercado'!$A$7:$F$24,3,FALSE),"")</f>
        <v/>
      </c>
      <c r="I186" s="233" t="str">
        <f>IFERROR($F186/VLOOKUP($E186,'Data Mercado'!$A$7:$F$24,4,FALSE),"")</f>
        <v/>
      </c>
      <c r="J186" s="233" t="str">
        <f>IFERROR($F186/VLOOKUP($E186,'Data Mercado'!$A$7:$F$24,5,FALSE),"")</f>
        <v/>
      </c>
      <c r="K186" s="233" t="str">
        <f>IFERROR($F186/VLOOKUP($E186,'Data Mercado'!$A$7:$F$24,6,FALSE),"")</f>
        <v/>
      </c>
    </row>
    <row r="187" spans="1:11" s="227" customFormat="1" ht="19" customHeight="1">
      <c r="A187" s="228"/>
      <c r="B187" s="232"/>
      <c r="C187" s="183"/>
      <c r="D187" s="183"/>
      <c r="E187" s="183"/>
      <c r="F187" s="229"/>
      <c r="G187" s="233" t="str">
        <f>IFERROR($F187/VLOOKUP($E187,'Data Mercado'!$A$7:$F$24,2,FALSE),"")</f>
        <v/>
      </c>
      <c r="H187" s="233" t="str">
        <f>IFERROR($F187/VLOOKUP($E187,'Data Mercado'!$A$7:$F$24,3,FALSE),"")</f>
        <v/>
      </c>
      <c r="I187" s="233" t="str">
        <f>IFERROR($F187/VLOOKUP($E187,'Data Mercado'!$A$7:$F$24,4,FALSE),"")</f>
        <v/>
      </c>
      <c r="J187" s="233" t="str">
        <f>IFERROR($F187/VLOOKUP($E187,'Data Mercado'!$A$7:$F$24,5,FALSE),"")</f>
        <v/>
      </c>
      <c r="K187" s="233" t="str">
        <f>IFERROR($F187/VLOOKUP($E187,'Data Mercado'!$A$7:$F$24,6,FALSE),"")</f>
        <v/>
      </c>
    </row>
    <row r="188" spans="1:11" s="227" customFormat="1" ht="19" customHeight="1">
      <c r="A188" s="228"/>
      <c r="B188" s="232"/>
      <c r="C188" s="183"/>
      <c r="D188" s="183"/>
      <c r="E188" s="183"/>
      <c r="F188" s="229"/>
      <c r="G188" s="233" t="str">
        <f>IFERROR($F188/VLOOKUP($E188,'Data Mercado'!$A$7:$F$24,2,FALSE),"")</f>
        <v/>
      </c>
      <c r="H188" s="233" t="str">
        <f>IFERROR($F188/VLOOKUP($E188,'Data Mercado'!$A$7:$F$24,3,FALSE),"")</f>
        <v/>
      </c>
      <c r="I188" s="233" t="str">
        <f>IFERROR($F188/VLOOKUP($E188,'Data Mercado'!$A$7:$F$24,4,FALSE),"")</f>
        <v/>
      </c>
      <c r="J188" s="233" t="str">
        <f>IFERROR($F188/VLOOKUP($E188,'Data Mercado'!$A$7:$F$24,5,FALSE),"")</f>
        <v/>
      </c>
      <c r="K188" s="233" t="str">
        <f>IFERROR($F188/VLOOKUP($E188,'Data Mercado'!$A$7:$F$24,6,FALSE),"")</f>
        <v/>
      </c>
    </row>
    <row r="189" spans="1:11" s="227" customFormat="1" ht="19" customHeight="1">
      <c r="A189" s="228"/>
      <c r="B189" s="232"/>
      <c r="C189" s="183"/>
      <c r="D189" s="183"/>
      <c r="E189" s="183"/>
      <c r="F189" s="229"/>
      <c r="G189" s="233" t="str">
        <f>IFERROR($F189/VLOOKUP($E189,'Data Mercado'!$A$7:$F$24,2,FALSE),"")</f>
        <v/>
      </c>
      <c r="H189" s="233" t="str">
        <f>IFERROR($F189/VLOOKUP($E189,'Data Mercado'!$A$7:$F$24,3,FALSE),"")</f>
        <v/>
      </c>
      <c r="I189" s="233" t="str">
        <f>IFERROR($F189/VLOOKUP($E189,'Data Mercado'!$A$7:$F$24,4,FALSE),"")</f>
        <v/>
      </c>
      <c r="J189" s="233" t="str">
        <f>IFERROR($F189/VLOOKUP($E189,'Data Mercado'!$A$7:$F$24,5,FALSE),"")</f>
        <v/>
      </c>
      <c r="K189" s="233" t="str">
        <f>IFERROR($F189/VLOOKUP($E189,'Data Mercado'!$A$7:$F$24,6,FALSE),"")</f>
        <v/>
      </c>
    </row>
    <row r="190" spans="1:11" s="227" customFormat="1" ht="19" customHeight="1">
      <c r="A190" s="228"/>
      <c r="B190" s="232"/>
      <c r="C190" s="183"/>
      <c r="D190" s="183"/>
      <c r="E190" s="183"/>
      <c r="F190" s="229"/>
      <c r="G190" s="233" t="str">
        <f>IFERROR($F190/VLOOKUP($E190,'Data Mercado'!$A$7:$F$24,2,FALSE),"")</f>
        <v/>
      </c>
      <c r="H190" s="233" t="str">
        <f>IFERROR($F190/VLOOKUP($E190,'Data Mercado'!$A$7:$F$24,3,FALSE),"")</f>
        <v/>
      </c>
      <c r="I190" s="233" t="str">
        <f>IFERROR($F190/VLOOKUP($E190,'Data Mercado'!$A$7:$F$24,4,FALSE),"")</f>
        <v/>
      </c>
      <c r="J190" s="233" t="str">
        <f>IFERROR($F190/VLOOKUP($E190,'Data Mercado'!$A$7:$F$24,5,FALSE),"")</f>
        <v/>
      </c>
      <c r="K190" s="233" t="str">
        <f>IFERROR($F190/VLOOKUP($E190,'Data Mercado'!$A$7:$F$24,6,FALSE),"")</f>
        <v/>
      </c>
    </row>
    <row r="191" spans="1:11" s="227" customFormat="1" ht="19" customHeight="1">
      <c r="A191" s="228"/>
      <c r="B191" s="232"/>
      <c r="C191" s="183"/>
      <c r="D191" s="183"/>
      <c r="E191" s="183"/>
      <c r="F191" s="229"/>
      <c r="G191" s="233" t="str">
        <f>IFERROR($F191/VLOOKUP($E191,'Data Mercado'!$A$7:$F$24,2,FALSE),"")</f>
        <v/>
      </c>
      <c r="H191" s="233" t="str">
        <f>IFERROR($F191/VLOOKUP($E191,'Data Mercado'!$A$7:$F$24,3,FALSE),"")</f>
        <v/>
      </c>
      <c r="I191" s="233" t="str">
        <f>IFERROR($F191/VLOOKUP($E191,'Data Mercado'!$A$7:$F$24,4,FALSE),"")</f>
        <v/>
      </c>
      <c r="J191" s="233" t="str">
        <f>IFERROR($F191/VLOOKUP($E191,'Data Mercado'!$A$7:$F$24,5,FALSE),"")</f>
        <v/>
      </c>
      <c r="K191" s="233" t="str">
        <f>IFERROR($F191/VLOOKUP($E191,'Data Mercado'!$A$7:$F$24,6,FALSE),"")</f>
        <v/>
      </c>
    </row>
    <row r="192" spans="1:11" s="227" customFormat="1" ht="19" customHeight="1">
      <c r="A192" s="228"/>
      <c r="B192" s="232"/>
      <c r="C192" s="183"/>
      <c r="D192" s="183"/>
      <c r="E192" s="183"/>
      <c r="F192" s="229"/>
      <c r="G192" s="233" t="str">
        <f>IFERROR($F192/VLOOKUP($E192,'Data Mercado'!$A$7:$F$24,2,FALSE),"")</f>
        <v/>
      </c>
      <c r="H192" s="233" t="str">
        <f>IFERROR($F192/VLOOKUP($E192,'Data Mercado'!$A$7:$F$24,3,FALSE),"")</f>
        <v/>
      </c>
      <c r="I192" s="233" t="str">
        <f>IFERROR($F192/VLOOKUP($E192,'Data Mercado'!$A$7:$F$24,4,FALSE),"")</f>
        <v/>
      </c>
      <c r="J192" s="233" t="str">
        <f>IFERROR($F192/VLOOKUP($E192,'Data Mercado'!$A$7:$F$24,5,FALSE),"")</f>
        <v/>
      </c>
      <c r="K192" s="233" t="str">
        <f>IFERROR($F192/VLOOKUP($E192,'Data Mercado'!$A$7:$F$24,6,FALSE),"")</f>
        <v/>
      </c>
    </row>
    <row r="193" spans="1:11" s="227" customFormat="1" ht="19" customHeight="1">
      <c r="A193" s="228"/>
      <c r="B193" s="232"/>
      <c r="C193" s="183"/>
      <c r="D193" s="183"/>
      <c r="E193" s="183"/>
      <c r="F193" s="229"/>
      <c r="G193" s="233" t="str">
        <f>IFERROR($F193/VLOOKUP($E193,'Data Mercado'!$A$7:$F$24,2,FALSE),"")</f>
        <v/>
      </c>
      <c r="H193" s="233" t="str">
        <f>IFERROR($F193/VLOOKUP($E193,'Data Mercado'!$A$7:$F$24,3,FALSE),"")</f>
        <v/>
      </c>
      <c r="I193" s="233" t="str">
        <f>IFERROR($F193/VLOOKUP($E193,'Data Mercado'!$A$7:$F$24,4,FALSE),"")</f>
        <v/>
      </c>
      <c r="J193" s="233" t="str">
        <f>IFERROR($F193/VLOOKUP($E193,'Data Mercado'!$A$7:$F$24,5,FALSE),"")</f>
        <v/>
      </c>
      <c r="K193" s="233" t="str">
        <f>IFERROR($F193/VLOOKUP($E193,'Data Mercado'!$A$7:$F$24,6,FALSE),"")</f>
        <v/>
      </c>
    </row>
    <row r="194" spans="1:11" s="227" customFormat="1" ht="19" customHeight="1">
      <c r="A194" s="228"/>
      <c r="B194" s="232"/>
      <c r="C194" s="183"/>
      <c r="D194" s="183"/>
      <c r="E194" s="183"/>
      <c r="F194" s="229"/>
      <c r="G194" s="233" t="str">
        <f>IFERROR($F194/VLOOKUP($E194,'Data Mercado'!$A$7:$F$24,2,FALSE),"")</f>
        <v/>
      </c>
      <c r="H194" s="233" t="str">
        <f>IFERROR($F194/VLOOKUP($E194,'Data Mercado'!$A$7:$F$24,3,FALSE),"")</f>
        <v/>
      </c>
      <c r="I194" s="233" t="str">
        <f>IFERROR($F194/VLOOKUP($E194,'Data Mercado'!$A$7:$F$24,4,FALSE),"")</f>
        <v/>
      </c>
      <c r="J194" s="233" t="str">
        <f>IFERROR($F194/VLOOKUP($E194,'Data Mercado'!$A$7:$F$24,5,FALSE),"")</f>
        <v/>
      </c>
      <c r="K194" s="233" t="str">
        <f>IFERROR($F194/VLOOKUP($E194,'Data Mercado'!$A$7:$F$24,6,FALSE),"")</f>
        <v/>
      </c>
    </row>
    <row r="195" spans="1:11" s="227" customFormat="1" ht="19" customHeight="1">
      <c r="A195" s="228"/>
      <c r="B195" s="232"/>
      <c r="C195" s="183"/>
      <c r="D195" s="183"/>
      <c r="E195" s="183"/>
      <c r="F195" s="229"/>
      <c r="G195" s="233" t="str">
        <f>IFERROR($F195/VLOOKUP($E195,'Data Mercado'!$A$7:$F$24,2,FALSE),"")</f>
        <v/>
      </c>
      <c r="H195" s="233" t="str">
        <f>IFERROR($F195/VLOOKUP($E195,'Data Mercado'!$A$7:$F$24,3,FALSE),"")</f>
        <v/>
      </c>
      <c r="I195" s="233" t="str">
        <f>IFERROR($F195/VLOOKUP($E195,'Data Mercado'!$A$7:$F$24,4,FALSE),"")</f>
        <v/>
      </c>
      <c r="J195" s="233" t="str">
        <f>IFERROR($F195/VLOOKUP($E195,'Data Mercado'!$A$7:$F$24,5,FALSE),"")</f>
        <v/>
      </c>
      <c r="K195" s="233" t="str">
        <f>IFERROR($F195/VLOOKUP($E195,'Data Mercado'!$A$7:$F$24,6,FALSE),"")</f>
        <v/>
      </c>
    </row>
    <row r="196" spans="1:11" s="227" customFormat="1" ht="19" customHeight="1">
      <c r="A196" s="228"/>
      <c r="B196" s="232"/>
      <c r="C196" s="183"/>
      <c r="D196" s="183"/>
      <c r="E196" s="183"/>
      <c r="F196" s="229"/>
      <c r="G196" s="233" t="str">
        <f>IFERROR($F196/VLOOKUP($E196,'Data Mercado'!$A$7:$F$24,2,FALSE),"")</f>
        <v/>
      </c>
      <c r="H196" s="233" t="str">
        <f>IFERROR($F196/VLOOKUP($E196,'Data Mercado'!$A$7:$F$24,3,FALSE),"")</f>
        <v/>
      </c>
      <c r="I196" s="233" t="str">
        <f>IFERROR($F196/VLOOKUP($E196,'Data Mercado'!$A$7:$F$24,4,FALSE),"")</f>
        <v/>
      </c>
      <c r="J196" s="233" t="str">
        <f>IFERROR($F196/VLOOKUP($E196,'Data Mercado'!$A$7:$F$24,5,FALSE),"")</f>
        <v/>
      </c>
      <c r="K196" s="233" t="str">
        <f>IFERROR($F196/VLOOKUP($E196,'Data Mercado'!$A$7:$F$24,6,FALSE),"")</f>
        <v/>
      </c>
    </row>
    <row r="197" spans="1:11" s="227" customFormat="1" ht="19" customHeight="1">
      <c r="A197" s="228"/>
      <c r="B197" s="232"/>
      <c r="C197" s="183"/>
      <c r="D197" s="183"/>
      <c r="E197" s="183"/>
      <c r="F197" s="229"/>
      <c r="G197" s="233" t="str">
        <f>IFERROR($F197/VLOOKUP($E197,'Data Mercado'!$A$7:$F$24,2,FALSE),"")</f>
        <v/>
      </c>
      <c r="H197" s="233" t="str">
        <f>IFERROR($F197/VLOOKUP($E197,'Data Mercado'!$A$7:$F$24,3,FALSE),"")</f>
        <v/>
      </c>
      <c r="I197" s="233" t="str">
        <f>IFERROR($F197/VLOOKUP($E197,'Data Mercado'!$A$7:$F$24,4,FALSE),"")</f>
        <v/>
      </c>
      <c r="J197" s="233" t="str">
        <f>IFERROR($F197/VLOOKUP($E197,'Data Mercado'!$A$7:$F$24,5,FALSE),"")</f>
        <v/>
      </c>
      <c r="K197" s="233" t="str">
        <f>IFERROR($F197/VLOOKUP($E197,'Data Mercado'!$A$7:$F$24,6,FALSE),"")</f>
        <v/>
      </c>
    </row>
    <row r="198" spans="1:11" s="227" customFormat="1" ht="19" customHeight="1">
      <c r="A198" s="228"/>
      <c r="B198" s="232"/>
      <c r="C198" s="183"/>
      <c r="D198" s="183"/>
      <c r="E198" s="183"/>
      <c r="F198" s="229"/>
      <c r="G198" s="233" t="str">
        <f>IFERROR($F198/VLOOKUP($E198,'Data Mercado'!$A$7:$F$24,2,FALSE),"")</f>
        <v/>
      </c>
      <c r="H198" s="233" t="str">
        <f>IFERROR($F198/VLOOKUP($E198,'Data Mercado'!$A$7:$F$24,3,FALSE),"")</f>
        <v/>
      </c>
      <c r="I198" s="233" t="str">
        <f>IFERROR($F198/VLOOKUP($E198,'Data Mercado'!$A$7:$F$24,4,FALSE),"")</f>
        <v/>
      </c>
      <c r="J198" s="233" t="str">
        <f>IFERROR($F198/VLOOKUP($E198,'Data Mercado'!$A$7:$F$24,5,FALSE),"")</f>
        <v/>
      </c>
      <c r="K198" s="233" t="str">
        <f>IFERROR($F198/VLOOKUP($E198,'Data Mercado'!$A$7:$F$24,6,FALSE),"")</f>
        <v/>
      </c>
    </row>
    <row r="199" spans="1:11" s="227" customFormat="1" ht="19" customHeight="1">
      <c r="A199" s="228"/>
      <c r="B199" s="232"/>
      <c r="C199" s="183"/>
      <c r="D199" s="183"/>
      <c r="E199" s="183"/>
      <c r="F199" s="229"/>
      <c r="G199" s="233" t="str">
        <f>IFERROR($F199/VLOOKUP($E199,'Data Mercado'!$A$7:$F$24,2,FALSE),"")</f>
        <v/>
      </c>
      <c r="H199" s="233" t="str">
        <f>IFERROR($F199/VLOOKUP($E199,'Data Mercado'!$A$7:$F$24,3,FALSE),"")</f>
        <v/>
      </c>
      <c r="I199" s="233" t="str">
        <f>IFERROR($F199/VLOOKUP($E199,'Data Mercado'!$A$7:$F$24,4,FALSE),"")</f>
        <v/>
      </c>
      <c r="J199" s="233" t="str">
        <f>IFERROR($F199/VLOOKUP($E199,'Data Mercado'!$A$7:$F$24,5,FALSE),"")</f>
        <v/>
      </c>
      <c r="K199" s="233" t="str">
        <f>IFERROR($F199/VLOOKUP($E199,'Data Mercado'!$A$7:$F$24,6,FALSE),"")</f>
        <v/>
      </c>
    </row>
    <row r="200" spans="1:11" s="227" customFormat="1" ht="19" customHeight="1">
      <c r="A200" s="228"/>
      <c r="B200" s="232"/>
      <c r="C200" s="183"/>
      <c r="D200" s="183"/>
      <c r="E200" s="183"/>
      <c r="F200" s="229"/>
      <c r="G200" s="233" t="str">
        <f>IFERROR($F200/VLOOKUP($E200,'Data Mercado'!$A$7:$F$24,2,FALSE),"")</f>
        <v/>
      </c>
      <c r="H200" s="233" t="str">
        <f>IFERROR($F200/VLOOKUP($E200,'Data Mercado'!$A$7:$F$24,3,FALSE),"")</f>
        <v/>
      </c>
      <c r="I200" s="233" t="str">
        <f>IFERROR($F200/VLOOKUP($E200,'Data Mercado'!$A$7:$F$24,4,FALSE),"")</f>
        <v/>
      </c>
      <c r="J200" s="233" t="str">
        <f>IFERROR($F200/VLOOKUP($E200,'Data Mercado'!$A$7:$F$24,5,FALSE),"")</f>
        <v/>
      </c>
      <c r="K200" s="233" t="str">
        <f>IFERROR($F200/VLOOKUP($E200,'Data Mercado'!$A$7:$F$24,6,FALSE),"")</f>
        <v/>
      </c>
    </row>
    <row r="201" spans="1:11" s="227" customFormat="1" ht="19" customHeight="1">
      <c r="A201" s="228"/>
      <c r="B201" s="232"/>
      <c r="C201" s="183"/>
      <c r="D201" s="183"/>
      <c r="E201" s="183"/>
      <c r="F201" s="229"/>
      <c r="G201" s="233" t="str">
        <f>IFERROR($F201/VLOOKUP($E201,'Data Mercado'!$A$7:$F$24,2,FALSE),"")</f>
        <v/>
      </c>
      <c r="H201" s="233" t="str">
        <f>IFERROR($F201/VLOOKUP($E201,'Data Mercado'!$A$7:$F$24,3,FALSE),"")</f>
        <v/>
      </c>
      <c r="I201" s="233" t="str">
        <f>IFERROR($F201/VLOOKUP($E201,'Data Mercado'!$A$7:$F$24,4,FALSE),"")</f>
        <v/>
      </c>
      <c r="J201" s="233" t="str">
        <f>IFERROR($F201/VLOOKUP($E201,'Data Mercado'!$A$7:$F$24,5,FALSE),"")</f>
        <v/>
      </c>
      <c r="K201" s="233" t="str">
        <f>IFERROR($F201/VLOOKUP($E201,'Data Mercado'!$A$7:$F$24,6,FALSE),"")</f>
        <v/>
      </c>
    </row>
    <row r="202" spans="1:11" s="227" customFormat="1" ht="19" customHeight="1">
      <c r="A202" s="228"/>
      <c r="B202" s="232"/>
      <c r="C202" s="183"/>
      <c r="D202" s="183"/>
      <c r="E202" s="183"/>
      <c r="F202" s="229"/>
      <c r="G202" s="233" t="str">
        <f>IFERROR($F202/VLOOKUP($E202,'Data Mercado'!$A$7:$F$24,2,FALSE),"")</f>
        <v/>
      </c>
      <c r="H202" s="233" t="str">
        <f>IFERROR($F202/VLOOKUP($E202,'Data Mercado'!$A$7:$F$24,3,FALSE),"")</f>
        <v/>
      </c>
      <c r="I202" s="233" t="str">
        <f>IFERROR($F202/VLOOKUP($E202,'Data Mercado'!$A$7:$F$24,4,FALSE),"")</f>
        <v/>
      </c>
      <c r="J202" s="233" t="str">
        <f>IFERROR($F202/VLOOKUP($E202,'Data Mercado'!$A$7:$F$24,5,FALSE),"")</f>
        <v/>
      </c>
      <c r="K202" s="233" t="str">
        <f>IFERROR($F202/VLOOKUP($E202,'Data Mercado'!$A$7:$F$24,6,FALSE),"")</f>
        <v/>
      </c>
    </row>
    <row r="203" spans="1:11" s="227" customFormat="1" ht="19" customHeight="1">
      <c r="A203" s="228"/>
      <c r="B203" s="232"/>
      <c r="C203" s="183"/>
      <c r="D203" s="183"/>
      <c r="E203" s="183"/>
      <c r="F203" s="229"/>
      <c r="G203" s="233" t="str">
        <f>IFERROR($F203/VLOOKUP($E203,'Data Mercado'!$A$7:$F$24,2,FALSE),"")</f>
        <v/>
      </c>
      <c r="H203" s="233" t="str">
        <f>IFERROR($F203/VLOOKUP($E203,'Data Mercado'!$A$7:$F$24,3,FALSE),"")</f>
        <v/>
      </c>
      <c r="I203" s="233" t="str">
        <f>IFERROR($F203/VLOOKUP($E203,'Data Mercado'!$A$7:$F$24,4,FALSE),"")</f>
        <v/>
      </c>
      <c r="J203" s="233" t="str">
        <f>IFERROR($F203/VLOOKUP($E203,'Data Mercado'!$A$7:$F$24,5,FALSE),"")</f>
        <v/>
      </c>
      <c r="K203" s="233" t="str">
        <f>IFERROR($F203/VLOOKUP($E203,'Data Mercado'!$A$7:$F$24,6,FALSE),"")</f>
        <v/>
      </c>
    </row>
    <row r="204" spans="1:11" s="227" customFormat="1" ht="19" customHeight="1">
      <c r="A204" s="228"/>
      <c r="B204" s="232"/>
      <c r="C204" s="183"/>
      <c r="D204" s="183"/>
      <c r="E204" s="183"/>
      <c r="F204" s="229"/>
      <c r="G204" s="233" t="str">
        <f>IFERROR($F204/VLOOKUP($E204,'Data Mercado'!$A$7:$F$24,2,FALSE),"")</f>
        <v/>
      </c>
      <c r="H204" s="233" t="str">
        <f>IFERROR($F204/VLOOKUP($E204,'Data Mercado'!$A$7:$F$24,3,FALSE),"")</f>
        <v/>
      </c>
      <c r="I204" s="233" t="str">
        <f>IFERROR($F204/VLOOKUP($E204,'Data Mercado'!$A$7:$F$24,4,FALSE),"")</f>
        <v/>
      </c>
      <c r="J204" s="233" t="str">
        <f>IFERROR($F204/VLOOKUP($E204,'Data Mercado'!$A$7:$F$24,5,FALSE),"")</f>
        <v/>
      </c>
      <c r="K204" s="233" t="str">
        <f>IFERROR($F204/VLOOKUP($E204,'Data Mercado'!$A$7:$F$24,6,FALSE),"")</f>
        <v/>
      </c>
    </row>
    <row r="205" spans="1:11" s="227" customFormat="1" ht="19" customHeight="1">
      <c r="A205" s="228"/>
      <c r="B205" s="232"/>
      <c r="C205" s="183"/>
      <c r="D205" s="183"/>
      <c r="E205" s="183"/>
      <c r="F205" s="229"/>
      <c r="G205" s="233" t="str">
        <f>IFERROR($F205/VLOOKUP($E205,'Data Mercado'!$A$7:$F$24,2,FALSE),"")</f>
        <v/>
      </c>
      <c r="H205" s="233" t="str">
        <f>IFERROR($F205/VLOOKUP($E205,'Data Mercado'!$A$7:$F$24,3,FALSE),"")</f>
        <v/>
      </c>
      <c r="I205" s="233" t="str">
        <f>IFERROR($F205/VLOOKUP($E205,'Data Mercado'!$A$7:$F$24,4,FALSE),"")</f>
        <v/>
      </c>
      <c r="J205" s="233" t="str">
        <f>IFERROR($F205/VLOOKUP($E205,'Data Mercado'!$A$7:$F$24,5,FALSE),"")</f>
        <v/>
      </c>
      <c r="K205" s="233" t="str">
        <f>IFERROR($F205/VLOOKUP($E205,'Data Mercado'!$A$7:$F$24,6,FALSE),"")</f>
        <v/>
      </c>
    </row>
    <row r="206" spans="1:11" s="227" customFormat="1" ht="19" customHeight="1">
      <c r="A206" s="228"/>
      <c r="B206" s="232"/>
      <c r="C206" s="183"/>
      <c r="D206" s="183"/>
      <c r="E206" s="183"/>
      <c r="F206" s="229"/>
      <c r="G206" s="233" t="str">
        <f>IFERROR($F206/VLOOKUP($E206,'Data Mercado'!$A$7:$F$24,2,FALSE),"")</f>
        <v/>
      </c>
      <c r="H206" s="233" t="str">
        <f>IFERROR($F206/VLOOKUP($E206,'Data Mercado'!$A$7:$F$24,3,FALSE),"")</f>
        <v/>
      </c>
      <c r="I206" s="233" t="str">
        <f>IFERROR($F206/VLOOKUP($E206,'Data Mercado'!$A$7:$F$24,4,FALSE),"")</f>
        <v/>
      </c>
      <c r="J206" s="233" t="str">
        <f>IFERROR($F206/VLOOKUP($E206,'Data Mercado'!$A$7:$F$24,5,FALSE),"")</f>
        <v/>
      </c>
      <c r="K206" s="233" t="str">
        <f>IFERROR($F206/VLOOKUP($E206,'Data Mercado'!$A$7:$F$24,6,FALSE),"")</f>
        <v/>
      </c>
    </row>
    <row r="207" spans="1:11" s="227" customFormat="1" ht="19" customHeight="1">
      <c r="A207" s="228"/>
      <c r="B207" s="232"/>
      <c r="C207" s="183"/>
      <c r="D207" s="183"/>
      <c r="E207" s="183"/>
      <c r="F207" s="229"/>
      <c r="G207" s="233" t="str">
        <f>IFERROR($F207/VLOOKUP($E207,'Data Mercado'!$A$7:$F$24,2,FALSE),"")</f>
        <v/>
      </c>
      <c r="H207" s="233" t="str">
        <f>IFERROR($F207/VLOOKUP($E207,'Data Mercado'!$A$7:$F$24,3,FALSE),"")</f>
        <v/>
      </c>
      <c r="I207" s="233" t="str">
        <f>IFERROR($F207/VLOOKUP($E207,'Data Mercado'!$A$7:$F$24,4,FALSE),"")</f>
        <v/>
      </c>
      <c r="J207" s="233" t="str">
        <f>IFERROR($F207/VLOOKUP($E207,'Data Mercado'!$A$7:$F$24,5,FALSE),"")</f>
        <v/>
      </c>
      <c r="K207" s="233" t="str">
        <f>IFERROR($F207/VLOOKUP($E207,'Data Mercado'!$A$7:$F$24,6,FALSE),"")</f>
        <v/>
      </c>
    </row>
    <row r="208" spans="1:11" s="227" customFormat="1" ht="19" customHeight="1">
      <c r="A208" s="228"/>
      <c r="B208" s="232"/>
      <c r="C208" s="183"/>
      <c r="D208" s="183"/>
      <c r="E208" s="183"/>
      <c r="F208" s="229"/>
      <c r="G208" s="233" t="str">
        <f>IFERROR($F208/VLOOKUP($E208,'Data Mercado'!$A$7:$F$24,2,FALSE),"")</f>
        <v/>
      </c>
      <c r="H208" s="233" t="str">
        <f>IFERROR($F208/VLOOKUP($E208,'Data Mercado'!$A$7:$F$24,3,FALSE),"")</f>
        <v/>
      </c>
      <c r="I208" s="233" t="str">
        <f>IFERROR($F208/VLOOKUP($E208,'Data Mercado'!$A$7:$F$24,4,FALSE),"")</f>
        <v/>
      </c>
      <c r="J208" s="233" t="str">
        <f>IFERROR($F208/VLOOKUP($E208,'Data Mercado'!$A$7:$F$24,5,FALSE),"")</f>
        <v/>
      </c>
      <c r="K208" s="233" t="str">
        <f>IFERROR($F208/VLOOKUP($E208,'Data Mercado'!$A$7:$F$24,6,FALSE),"")</f>
        <v/>
      </c>
    </row>
    <row r="209" spans="1:11" s="227" customFormat="1" ht="19" customHeight="1">
      <c r="A209" s="228"/>
      <c r="B209" s="232"/>
      <c r="C209" s="183"/>
      <c r="D209" s="183"/>
      <c r="E209" s="183"/>
      <c r="F209" s="229"/>
      <c r="G209" s="233" t="str">
        <f>IFERROR($F209/VLOOKUP($E209,'Data Mercado'!$A$7:$F$24,2,FALSE),"")</f>
        <v/>
      </c>
      <c r="H209" s="233" t="str">
        <f>IFERROR($F209/VLOOKUP($E209,'Data Mercado'!$A$7:$F$24,3,FALSE),"")</f>
        <v/>
      </c>
      <c r="I209" s="233" t="str">
        <f>IFERROR($F209/VLOOKUP($E209,'Data Mercado'!$A$7:$F$24,4,FALSE),"")</f>
        <v/>
      </c>
      <c r="J209" s="233" t="str">
        <f>IFERROR($F209/VLOOKUP($E209,'Data Mercado'!$A$7:$F$24,5,FALSE),"")</f>
        <v/>
      </c>
      <c r="K209" s="233" t="str">
        <f>IFERROR($F209/VLOOKUP($E209,'Data Mercado'!$A$7:$F$24,6,FALSE),"")</f>
        <v/>
      </c>
    </row>
    <row r="210" spans="1:11" s="227" customFormat="1" ht="19" customHeight="1">
      <c r="A210" s="228"/>
      <c r="B210" s="232"/>
      <c r="C210" s="183"/>
      <c r="D210" s="183"/>
      <c r="E210" s="183"/>
      <c r="F210" s="229"/>
      <c r="G210" s="233" t="str">
        <f>IFERROR($F210/VLOOKUP($E210,'Data Mercado'!$A$7:$F$24,2,FALSE),"")</f>
        <v/>
      </c>
      <c r="H210" s="233" t="str">
        <f>IFERROR($F210/VLOOKUP($E210,'Data Mercado'!$A$7:$F$24,3,FALSE),"")</f>
        <v/>
      </c>
      <c r="I210" s="233" t="str">
        <f>IFERROR($F210/VLOOKUP($E210,'Data Mercado'!$A$7:$F$24,4,FALSE),"")</f>
        <v/>
      </c>
      <c r="J210" s="233" t="str">
        <f>IFERROR($F210/VLOOKUP($E210,'Data Mercado'!$A$7:$F$24,5,FALSE),"")</f>
        <v/>
      </c>
      <c r="K210" s="233" t="str">
        <f>IFERROR($F210/VLOOKUP($E210,'Data Mercado'!$A$7:$F$24,6,FALSE),"")</f>
        <v/>
      </c>
    </row>
    <row r="211" spans="1:11" s="227" customFormat="1" ht="19" customHeight="1">
      <c r="A211" s="228"/>
      <c r="B211" s="232"/>
      <c r="C211" s="183"/>
      <c r="D211" s="183"/>
      <c r="E211" s="183"/>
      <c r="F211" s="229"/>
      <c r="G211" s="233" t="str">
        <f>IFERROR($F211/VLOOKUP($E211,'Data Mercado'!$A$7:$F$24,2,FALSE),"")</f>
        <v/>
      </c>
      <c r="H211" s="233" t="str">
        <f>IFERROR($F211/VLOOKUP($E211,'Data Mercado'!$A$7:$F$24,3,FALSE),"")</f>
        <v/>
      </c>
      <c r="I211" s="233" t="str">
        <f>IFERROR($F211/VLOOKUP($E211,'Data Mercado'!$A$7:$F$24,4,FALSE),"")</f>
        <v/>
      </c>
      <c r="J211" s="233" t="str">
        <f>IFERROR($F211/VLOOKUP($E211,'Data Mercado'!$A$7:$F$24,5,FALSE),"")</f>
        <v/>
      </c>
      <c r="K211" s="233" t="str">
        <f>IFERROR($F211/VLOOKUP($E211,'Data Mercado'!$A$7:$F$24,6,FALSE),"")</f>
        <v/>
      </c>
    </row>
    <row r="212" spans="1:11" s="227" customFormat="1" ht="19" customHeight="1">
      <c r="A212" s="228"/>
      <c r="B212" s="232"/>
      <c r="C212" s="183"/>
      <c r="D212" s="183"/>
      <c r="E212" s="183"/>
      <c r="F212" s="229"/>
      <c r="G212" s="233" t="str">
        <f>IFERROR($F212/VLOOKUP($E212,'Data Mercado'!$A$7:$F$24,2,FALSE),"")</f>
        <v/>
      </c>
      <c r="H212" s="233" t="str">
        <f>IFERROR($F212/VLOOKUP($E212,'Data Mercado'!$A$7:$F$24,3,FALSE),"")</f>
        <v/>
      </c>
      <c r="I212" s="233" t="str">
        <f>IFERROR($F212/VLOOKUP($E212,'Data Mercado'!$A$7:$F$24,4,FALSE),"")</f>
        <v/>
      </c>
      <c r="J212" s="233" t="str">
        <f>IFERROR($F212/VLOOKUP($E212,'Data Mercado'!$A$7:$F$24,5,FALSE),"")</f>
        <v/>
      </c>
      <c r="K212" s="233" t="str">
        <f>IFERROR($F212/VLOOKUP($E212,'Data Mercado'!$A$7:$F$24,6,FALSE),"")</f>
        <v/>
      </c>
    </row>
    <row r="213" spans="1:11" s="227" customFormat="1" ht="19" customHeight="1">
      <c r="A213" s="228"/>
      <c r="B213" s="232"/>
      <c r="C213" s="183"/>
      <c r="D213" s="183"/>
      <c r="E213" s="183"/>
      <c r="F213" s="229"/>
      <c r="G213" s="233" t="str">
        <f>IFERROR($F213/VLOOKUP($E213,'Data Mercado'!$A$7:$F$24,2,FALSE),"")</f>
        <v/>
      </c>
      <c r="H213" s="233" t="str">
        <f>IFERROR($F213/VLOOKUP($E213,'Data Mercado'!$A$7:$F$24,3,FALSE),"")</f>
        <v/>
      </c>
      <c r="I213" s="233" t="str">
        <f>IFERROR($F213/VLOOKUP($E213,'Data Mercado'!$A$7:$F$24,4,FALSE),"")</f>
        <v/>
      </c>
      <c r="J213" s="233" t="str">
        <f>IFERROR($F213/VLOOKUP($E213,'Data Mercado'!$A$7:$F$24,5,FALSE),"")</f>
        <v/>
      </c>
      <c r="K213" s="233" t="str">
        <f>IFERROR($F213/VLOOKUP($E213,'Data Mercado'!$A$7:$F$24,6,FALSE),"")</f>
        <v/>
      </c>
    </row>
    <row r="214" spans="1:11" s="227" customFormat="1" ht="19" customHeight="1">
      <c r="A214" s="228"/>
      <c r="B214" s="232"/>
      <c r="C214" s="183"/>
      <c r="D214" s="183"/>
      <c r="E214" s="183"/>
      <c r="F214" s="229"/>
      <c r="G214" s="233" t="str">
        <f>IFERROR($F214/VLOOKUP($E214,'Data Mercado'!$A$7:$F$24,2,FALSE),"")</f>
        <v/>
      </c>
      <c r="H214" s="233" t="str">
        <f>IFERROR($F214/VLOOKUP($E214,'Data Mercado'!$A$7:$F$24,3,FALSE),"")</f>
        <v/>
      </c>
      <c r="I214" s="233" t="str">
        <f>IFERROR($F214/VLOOKUP($E214,'Data Mercado'!$A$7:$F$24,4,FALSE),"")</f>
        <v/>
      </c>
      <c r="J214" s="233" t="str">
        <f>IFERROR($F214/VLOOKUP($E214,'Data Mercado'!$A$7:$F$24,5,FALSE),"")</f>
        <v/>
      </c>
      <c r="K214" s="233" t="str">
        <f>IFERROR($F214/VLOOKUP($E214,'Data Mercado'!$A$7:$F$24,6,FALSE),"")</f>
        <v/>
      </c>
    </row>
    <row r="215" spans="1:11" s="227" customFormat="1" ht="19" customHeight="1">
      <c r="A215" s="228"/>
      <c r="B215" s="232"/>
      <c r="C215" s="183"/>
      <c r="D215" s="183"/>
      <c r="E215" s="183"/>
      <c r="F215" s="229"/>
      <c r="G215" s="233" t="str">
        <f>IFERROR($F215/VLOOKUP($E215,'Data Mercado'!$A$7:$F$24,2,FALSE),"")</f>
        <v/>
      </c>
      <c r="H215" s="233" t="str">
        <f>IFERROR($F215/VLOOKUP($E215,'Data Mercado'!$A$7:$F$24,3,FALSE),"")</f>
        <v/>
      </c>
      <c r="I215" s="233" t="str">
        <f>IFERROR($F215/VLOOKUP($E215,'Data Mercado'!$A$7:$F$24,4,FALSE),"")</f>
        <v/>
      </c>
      <c r="J215" s="233" t="str">
        <f>IFERROR($F215/VLOOKUP($E215,'Data Mercado'!$A$7:$F$24,5,FALSE),"")</f>
        <v/>
      </c>
      <c r="K215" s="233" t="str">
        <f>IFERROR($F215/VLOOKUP($E215,'Data Mercado'!$A$7:$F$24,6,FALSE),"")</f>
        <v/>
      </c>
    </row>
    <row r="216" spans="1:11" s="227" customFormat="1" ht="19" customHeight="1">
      <c r="A216" s="228"/>
      <c r="B216" s="232"/>
      <c r="C216" s="183"/>
      <c r="D216" s="183"/>
      <c r="E216" s="183"/>
      <c r="F216" s="229"/>
      <c r="G216" s="233" t="str">
        <f>IFERROR($F216/VLOOKUP($E216,'Data Mercado'!$A$7:$F$24,2,FALSE),"")</f>
        <v/>
      </c>
      <c r="H216" s="233" t="str">
        <f>IFERROR($F216/VLOOKUP($E216,'Data Mercado'!$A$7:$F$24,3,FALSE),"")</f>
        <v/>
      </c>
      <c r="I216" s="233" t="str">
        <f>IFERROR($F216/VLOOKUP($E216,'Data Mercado'!$A$7:$F$24,4,FALSE),"")</f>
        <v/>
      </c>
      <c r="J216" s="233" t="str">
        <f>IFERROR($F216/VLOOKUP($E216,'Data Mercado'!$A$7:$F$24,5,FALSE),"")</f>
        <v/>
      </c>
      <c r="K216" s="233" t="str">
        <f>IFERROR($F216/VLOOKUP($E216,'Data Mercado'!$A$7:$F$24,6,FALSE),"")</f>
        <v/>
      </c>
    </row>
    <row r="217" spans="1:11" s="227" customFormat="1" ht="19" customHeight="1">
      <c r="A217" s="228"/>
      <c r="B217" s="232"/>
      <c r="C217" s="183"/>
      <c r="D217" s="183"/>
      <c r="E217" s="183"/>
      <c r="F217" s="229"/>
      <c r="G217" s="233" t="str">
        <f>IFERROR($F217/VLOOKUP($E217,'Data Mercado'!$A$7:$F$24,2,FALSE),"")</f>
        <v/>
      </c>
      <c r="H217" s="233" t="str">
        <f>IFERROR($F217/VLOOKUP($E217,'Data Mercado'!$A$7:$F$24,3,FALSE),"")</f>
        <v/>
      </c>
      <c r="I217" s="233" t="str">
        <f>IFERROR($F217/VLOOKUP($E217,'Data Mercado'!$A$7:$F$24,4,FALSE),"")</f>
        <v/>
      </c>
      <c r="J217" s="233" t="str">
        <f>IFERROR($F217/VLOOKUP($E217,'Data Mercado'!$A$7:$F$24,5,FALSE),"")</f>
        <v/>
      </c>
      <c r="K217" s="233" t="str">
        <f>IFERROR($F217/VLOOKUP($E217,'Data Mercado'!$A$7:$F$24,6,FALSE),"")</f>
        <v/>
      </c>
    </row>
    <row r="218" spans="1:11" s="227" customFormat="1" ht="19" customHeight="1">
      <c r="A218" s="228"/>
      <c r="B218" s="232"/>
      <c r="C218" s="183"/>
      <c r="D218" s="183"/>
      <c r="E218" s="183"/>
      <c r="F218" s="229"/>
      <c r="G218" s="233" t="str">
        <f>IFERROR($F218/VLOOKUP($E218,'Data Mercado'!$A$7:$F$24,2,FALSE),"")</f>
        <v/>
      </c>
      <c r="H218" s="233" t="str">
        <f>IFERROR($F218/VLOOKUP($E218,'Data Mercado'!$A$7:$F$24,3,FALSE),"")</f>
        <v/>
      </c>
      <c r="I218" s="233" t="str">
        <f>IFERROR($F218/VLOOKUP($E218,'Data Mercado'!$A$7:$F$24,4,FALSE),"")</f>
        <v/>
      </c>
      <c r="J218" s="233" t="str">
        <f>IFERROR($F218/VLOOKUP($E218,'Data Mercado'!$A$7:$F$24,5,FALSE),"")</f>
        <v/>
      </c>
      <c r="K218" s="233" t="str">
        <f>IFERROR($F218/VLOOKUP($E218,'Data Mercado'!$A$7:$F$24,6,FALSE),"")</f>
        <v/>
      </c>
    </row>
    <row r="219" spans="1:11" s="227" customFormat="1" ht="19" customHeight="1">
      <c r="A219" s="228"/>
      <c r="B219" s="232"/>
      <c r="C219" s="183"/>
      <c r="D219" s="183"/>
      <c r="E219" s="183"/>
      <c r="F219" s="229"/>
      <c r="G219" s="233" t="str">
        <f>IFERROR($F219/VLOOKUP($E219,'Data Mercado'!$A$7:$F$24,2,FALSE),"")</f>
        <v/>
      </c>
      <c r="H219" s="233" t="str">
        <f>IFERROR($F219/VLOOKUP($E219,'Data Mercado'!$A$7:$F$24,3,FALSE),"")</f>
        <v/>
      </c>
      <c r="I219" s="233" t="str">
        <f>IFERROR($F219/VLOOKUP($E219,'Data Mercado'!$A$7:$F$24,4,FALSE),"")</f>
        <v/>
      </c>
      <c r="J219" s="233" t="str">
        <f>IFERROR($F219/VLOOKUP($E219,'Data Mercado'!$A$7:$F$24,5,FALSE),"")</f>
        <v/>
      </c>
      <c r="K219" s="233" t="str">
        <f>IFERROR($F219/VLOOKUP($E219,'Data Mercado'!$A$7:$F$24,6,FALSE),"")</f>
        <v/>
      </c>
    </row>
    <row r="220" spans="1:11" s="227" customFormat="1" ht="19" customHeight="1">
      <c r="A220" s="228"/>
      <c r="B220" s="232"/>
      <c r="C220" s="183"/>
      <c r="D220" s="183"/>
      <c r="E220" s="183"/>
      <c r="F220" s="229"/>
      <c r="G220" s="233" t="str">
        <f>IFERROR($F220/VLOOKUP($E220,'Data Mercado'!$A$7:$F$24,2,FALSE),"")</f>
        <v/>
      </c>
      <c r="H220" s="233" t="str">
        <f>IFERROR($F220/VLOOKUP($E220,'Data Mercado'!$A$7:$F$24,3,FALSE),"")</f>
        <v/>
      </c>
      <c r="I220" s="233" t="str">
        <f>IFERROR($F220/VLOOKUP($E220,'Data Mercado'!$A$7:$F$24,4,FALSE),"")</f>
        <v/>
      </c>
      <c r="J220" s="233" t="str">
        <f>IFERROR($F220/VLOOKUP($E220,'Data Mercado'!$A$7:$F$24,5,FALSE),"")</f>
        <v/>
      </c>
      <c r="K220" s="233" t="str">
        <f>IFERROR($F220/VLOOKUP($E220,'Data Mercado'!$A$7:$F$24,6,FALSE),"")</f>
        <v/>
      </c>
    </row>
    <row r="221" spans="1:11" s="227" customFormat="1" ht="19" customHeight="1">
      <c r="A221" s="228"/>
      <c r="B221" s="232"/>
      <c r="C221" s="183"/>
      <c r="D221" s="183"/>
      <c r="E221" s="183"/>
      <c r="F221" s="229"/>
      <c r="G221" s="233" t="str">
        <f>IFERROR($F221/VLOOKUP($E221,'Data Mercado'!$A$7:$F$24,2,FALSE),"")</f>
        <v/>
      </c>
      <c r="H221" s="233" t="str">
        <f>IFERROR($F221/VLOOKUP($E221,'Data Mercado'!$A$7:$F$24,3,FALSE),"")</f>
        <v/>
      </c>
      <c r="I221" s="233" t="str">
        <f>IFERROR($F221/VLOOKUP($E221,'Data Mercado'!$A$7:$F$24,4,FALSE),"")</f>
        <v/>
      </c>
      <c r="J221" s="233" t="str">
        <f>IFERROR($F221/VLOOKUP($E221,'Data Mercado'!$A$7:$F$24,5,FALSE),"")</f>
        <v/>
      </c>
      <c r="K221" s="233" t="str">
        <f>IFERROR($F221/VLOOKUP($E221,'Data Mercado'!$A$7:$F$24,6,FALSE),"")</f>
        <v/>
      </c>
    </row>
    <row r="222" spans="1:11" s="227" customFormat="1" ht="19" customHeight="1">
      <c r="A222" s="228"/>
      <c r="B222" s="232"/>
      <c r="C222" s="183"/>
      <c r="D222" s="183"/>
      <c r="E222" s="183"/>
      <c r="F222" s="229"/>
      <c r="G222" s="233" t="str">
        <f>IFERROR($F222/VLOOKUP($E222,'Data Mercado'!$A$7:$F$24,2,FALSE),"")</f>
        <v/>
      </c>
      <c r="H222" s="233" t="str">
        <f>IFERROR($F222/VLOOKUP($E222,'Data Mercado'!$A$7:$F$24,3,FALSE),"")</f>
        <v/>
      </c>
      <c r="I222" s="233" t="str">
        <f>IFERROR($F222/VLOOKUP($E222,'Data Mercado'!$A$7:$F$24,4,FALSE),"")</f>
        <v/>
      </c>
      <c r="J222" s="233" t="str">
        <f>IFERROR($F222/VLOOKUP($E222,'Data Mercado'!$A$7:$F$24,5,FALSE),"")</f>
        <v/>
      </c>
      <c r="K222" s="233" t="str">
        <f>IFERROR($F222/VLOOKUP($E222,'Data Mercado'!$A$7:$F$24,6,FALSE),"")</f>
        <v/>
      </c>
    </row>
    <row r="223" spans="1:11" s="227" customFormat="1" ht="19" customHeight="1">
      <c r="A223" s="228"/>
      <c r="B223" s="232"/>
      <c r="C223" s="183"/>
      <c r="D223" s="183"/>
      <c r="E223" s="183"/>
      <c r="F223" s="229"/>
      <c r="G223" s="233" t="str">
        <f>IFERROR($F223/VLOOKUP($E223,'Data Mercado'!$A$7:$F$24,2,FALSE),"")</f>
        <v/>
      </c>
      <c r="H223" s="233" t="str">
        <f>IFERROR($F223/VLOOKUP($E223,'Data Mercado'!$A$7:$F$24,3,FALSE),"")</f>
        <v/>
      </c>
      <c r="I223" s="233" t="str">
        <f>IFERROR($F223/VLOOKUP($E223,'Data Mercado'!$A$7:$F$24,4,FALSE),"")</f>
        <v/>
      </c>
      <c r="J223" s="233" t="str">
        <f>IFERROR($F223/VLOOKUP($E223,'Data Mercado'!$A$7:$F$24,5,FALSE),"")</f>
        <v/>
      </c>
      <c r="K223" s="233" t="str">
        <f>IFERROR($F223/VLOOKUP($E223,'Data Mercado'!$A$7:$F$24,6,FALSE),"")</f>
        <v/>
      </c>
    </row>
    <row r="224" spans="1:11" s="227" customFormat="1" ht="19" customHeight="1">
      <c r="A224" s="228"/>
      <c r="B224" s="232"/>
      <c r="C224" s="183"/>
      <c r="D224" s="183"/>
      <c r="E224" s="183"/>
      <c r="F224" s="229"/>
      <c r="G224" s="233" t="str">
        <f>IFERROR($F224/VLOOKUP($E224,'Data Mercado'!$A$7:$F$24,2,FALSE),"")</f>
        <v/>
      </c>
      <c r="H224" s="233" t="str">
        <f>IFERROR($F224/VLOOKUP($E224,'Data Mercado'!$A$7:$F$24,3,FALSE),"")</f>
        <v/>
      </c>
      <c r="I224" s="233" t="str">
        <f>IFERROR($F224/VLOOKUP($E224,'Data Mercado'!$A$7:$F$24,4,FALSE),"")</f>
        <v/>
      </c>
      <c r="J224" s="233" t="str">
        <f>IFERROR($F224/VLOOKUP($E224,'Data Mercado'!$A$7:$F$24,5,FALSE),"")</f>
        <v/>
      </c>
      <c r="K224" s="233" t="str">
        <f>IFERROR($F224/VLOOKUP($E224,'Data Mercado'!$A$7:$F$24,6,FALSE),"")</f>
        <v/>
      </c>
    </row>
    <row r="225" spans="1:11" s="227" customFormat="1" ht="19" customHeight="1">
      <c r="A225" s="228"/>
      <c r="B225" s="232"/>
      <c r="C225" s="183"/>
      <c r="D225" s="183"/>
      <c r="E225" s="183"/>
      <c r="F225" s="229"/>
      <c r="G225" s="233" t="str">
        <f>IFERROR($F225/VLOOKUP($E225,'Data Mercado'!$A$7:$F$24,2,FALSE),"")</f>
        <v/>
      </c>
      <c r="H225" s="233" t="str">
        <f>IFERROR($F225/VLOOKUP($E225,'Data Mercado'!$A$7:$F$24,3,FALSE),"")</f>
        <v/>
      </c>
      <c r="I225" s="233" t="str">
        <f>IFERROR($F225/VLOOKUP($E225,'Data Mercado'!$A$7:$F$24,4,FALSE),"")</f>
        <v/>
      </c>
      <c r="J225" s="233" t="str">
        <f>IFERROR($F225/VLOOKUP($E225,'Data Mercado'!$A$7:$F$24,5,FALSE),"")</f>
        <v/>
      </c>
      <c r="K225" s="233" t="str">
        <f>IFERROR($F225/VLOOKUP($E225,'Data Mercado'!$A$7:$F$24,6,FALSE),"")</f>
        <v/>
      </c>
    </row>
    <row r="226" spans="1:11" s="227" customFormat="1" ht="19" customHeight="1">
      <c r="A226" s="228"/>
      <c r="B226" s="232"/>
      <c r="C226" s="183"/>
      <c r="D226" s="183"/>
      <c r="E226" s="183"/>
      <c r="F226" s="229"/>
      <c r="G226" s="233" t="str">
        <f>IFERROR($F226/VLOOKUP($E226,'Data Mercado'!$A$7:$F$24,2,FALSE),"")</f>
        <v/>
      </c>
      <c r="H226" s="233" t="str">
        <f>IFERROR($F226/VLOOKUP($E226,'Data Mercado'!$A$7:$F$24,3,FALSE),"")</f>
        <v/>
      </c>
      <c r="I226" s="233" t="str">
        <f>IFERROR($F226/VLOOKUP($E226,'Data Mercado'!$A$7:$F$24,4,FALSE),"")</f>
        <v/>
      </c>
      <c r="J226" s="233" t="str">
        <f>IFERROR($F226/VLOOKUP($E226,'Data Mercado'!$A$7:$F$24,5,FALSE),"")</f>
        <v/>
      </c>
      <c r="K226" s="233" t="str">
        <f>IFERROR($F226/VLOOKUP($E226,'Data Mercado'!$A$7:$F$24,6,FALSE),"")</f>
        <v/>
      </c>
    </row>
    <row r="227" spans="1:11" s="227" customFormat="1" ht="19" customHeight="1">
      <c r="A227" s="228"/>
      <c r="B227" s="232"/>
      <c r="C227" s="183"/>
      <c r="D227" s="183"/>
      <c r="E227" s="183"/>
      <c r="F227" s="229"/>
      <c r="G227" s="233" t="str">
        <f>IFERROR($F227/VLOOKUP($E227,'Data Mercado'!$A$7:$F$24,2,FALSE),"")</f>
        <v/>
      </c>
      <c r="H227" s="233" t="str">
        <f>IFERROR($F227/VLOOKUP($E227,'Data Mercado'!$A$7:$F$24,3,FALSE),"")</f>
        <v/>
      </c>
      <c r="I227" s="233" t="str">
        <f>IFERROR($F227/VLOOKUP($E227,'Data Mercado'!$A$7:$F$24,4,FALSE),"")</f>
        <v/>
      </c>
      <c r="J227" s="233" t="str">
        <f>IFERROR($F227/VLOOKUP($E227,'Data Mercado'!$A$7:$F$24,5,FALSE),"")</f>
        <v/>
      </c>
      <c r="K227" s="233" t="str">
        <f>IFERROR($F227/VLOOKUP($E227,'Data Mercado'!$A$7:$F$24,6,FALSE),"")</f>
        <v/>
      </c>
    </row>
    <row r="228" spans="1:11" s="227" customFormat="1" ht="19" customHeight="1">
      <c r="A228" s="228"/>
      <c r="B228" s="232"/>
      <c r="C228" s="183"/>
      <c r="D228" s="183"/>
      <c r="E228" s="183"/>
      <c r="F228" s="229"/>
      <c r="G228" s="233" t="str">
        <f>IFERROR($F228/VLOOKUP($E228,'Data Mercado'!$A$7:$F$24,2,FALSE),"")</f>
        <v/>
      </c>
      <c r="H228" s="233" t="str">
        <f>IFERROR($F228/VLOOKUP($E228,'Data Mercado'!$A$7:$F$24,3,FALSE),"")</f>
        <v/>
      </c>
      <c r="I228" s="233" t="str">
        <f>IFERROR($F228/VLOOKUP($E228,'Data Mercado'!$A$7:$F$24,4,FALSE),"")</f>
        <v/>
      </c>
      <c r="J228" s="233" t="str">
        <f>IFERROR($F228/VLOOKUP($E228,'Data Mercado'!$A$7:$F$24,5,FALSE),"")</f>
        <v/>
      </c>
      <c r="K228" s="233" t="str">
        <f>IFERROR($F228/VLOOKUP($E228,'Data Mercado'!$A$7:$F$24,6,FALSE),"")</f>
        <v/>
      </c>
    </row>
    <row r="229" spans="1:11" s="227" customFormat="1" ht="19" customHeight="1">
      <c r="A229" s="228"/>
      <c r="B229" s="232"/>
      <c r="C229" s="183"/>
      <c r="D229" s="183"/>
      <c r="E229" s="183"/>
      <c r="F229" s="229"/>
      <c r="G229" s="233" t="str">
        <f>IFERROR($F229/VLOOKUP($E229,'Data Mercado'!$A$7:$F$24,2,FALSE),"")</f>
        <v/>
      </c>
      <c r="H229" s="233" t="str">
        <f>IFERROR($F229/VLOOKUP($E229,'Data Mercado'!$A$7:$F$24,3,FALSE),"")</f>
        <v/>
      </c>
      <c r="I229" s="233" t="str">
        <f>IFERROR($F229/VLOOKUP($E229,'Data Mercado'!$A$7:$F$24,4,FALSE),"")</f>
        <v/>
      </c>
      <c r="J229" s="233" t="str">
        <f>IFERROR($F229/VLOOKUP($E229,'Data Mercado'!$A$7:$F$24,5,FALSE),"")</f>
        <v/>
      </c>
      <c r="K229" s="233" t="str">
        <f>IFERROR($F229/VLOOKUP($E229,'Data Mercado'!$A$7:$F$24,6,FALSE),"")</f>
        <v/>
      </c>
    </row>
    <row r="230" spans="1:11" s="227" customFormat="1" ht="19" customHeight="1">
      <c r="A230" s="228"/>
      <c r="B230" s="232"/>
      <c r="C230" s="183"/>
      <c r="D230" s="183"/>
      <c r="E230" s="183"/>
      <c r="F230" s="229"/>
      <c r="G230" s="233" t="str">
        <f>IFERROR($F230/VLOOKUP($E230,'Data Mercado'!$A$7:$F$24,2,FALSE),"")</f>
        <v/>
      </c>
      <c r="H230" s="233" t="str">
        <f>IFERROR($F230/VLOOKUP($E230,'Data Mercado'!$A$7:$F$24,3,FALSE),"")</f>
        <v/>
      </c>
      <c r="I230" s="233" t="str">
        <f>IFERROR($F230/VLOOKUP($E230,'Data Mercado'!$A$7:$F$24,4,FALSE),"")</f>
        <v/>
      </c>
      <c r="J230" s="233" t="str">
        <f>IFERROR($F230/VLOOKUP($E230,'Data Mercado'!$A$7:$F$24,5,FALSE),"")</f>
        <v/>
      </c>
      <c r="K230" s="233" t="str">
        <f>IFERROR($F230/VLOOKUP($E230,'Data Mercado'!$A$7:$F$24,6,FALSE),"")</f>
        <v/>
      </c>
    </row>
    <row r="231" spans="1:11" s="227" customFormat="1" ht="19" customHeight="1">
      <c r="A231" s="228"/>
      <c r="B231" s="232"/>
      <c r="C231" s="183"/>
      <c r="D231" s="183"/>
      <c r="E231" s="183"/>
      <c r="F231" s="229"/>
      <c r="G231" s="233" t="str">
        <f>IFERROR($F231/VLOOKUP($E231,'Data Mercado'!$A$7:$F$24,2,FALSE),"")</f>
        <v/>
      </c>
      <c r="H231" s="233" t="str">
        <f>IFERROR($F231/VLOOKUP($E231,'Data Mercado'!$A$7:$F$24,3,FALSE),"")</f>
        <v/>
      </c>
      <c r="I231" s="233" t="str">
        <f>IFERROR($F231/VLOOKUP($E231,'Data Mercado'!$A$7:$F$24,4,FALSE),"")</f>
        <v/>
      </c>
      <c r="J231" s="233" t="str">
        <f>IFERROR($F231/VLOOKUP($E231,'Data Mercado'!$A$7:$F$24,5,FALSE),"")</f>
        <v/>
      </c>
      <c r="K231" s="233" t="str">
        <f>IFERROR($F231/VLOOKUP($E231,'Data Mercado'!$A$7:$F$24,6,FALSE),"")</f>
        <v/>
      </c>
    </row>
    <row r="232" spans="1:11" s="227" customFormat="1" ht="19" customHeight="1">
      <c r="A232" s="228"/>
      <c r="B232" s="232"/>
      <c r="C232" s="183"/>
      <c r="D232" s="183"/>
      <c r="E232" s="183"/>
      <c r="F232" s="229"/>
      <c r="G232" s="233" t="str">
        <f>IFERROR($F232/VLOOKUP($E232,'Data Mercado'!$A$7:$F$24,2,FALSE),"")</f>
        <v/>
      </c>
      <c r="H232" s="233" t="str">
        <f>IFERROR($F232/VLOOKUP($E232,'Data Mercado'!$A$7:$F$24,3,FALSE),"")</f>
        <v/>
      </c>
      <c r="I232" s="233" t="str">
        <f>IFERROR($F232/VLOOKUP($E232,'Data Mercado'!$A$7:$F$24,4,FALSE),"")</f>
        <v/>
      </c>
      <c r="J232" s="233" t="str">
        <f>IFERROR($F232/VLOOKUP($E232,'Data Mercado'!$A$7:$F$24,5,FALSE),"")</f>
        <v/>
      </c>
      <c r="K232" s="233" t="str">
        <f>IFERROR($F232/VLOOKUP($E232,'Data Mercado'!$A$7:$F$24,6,FALSE),"")</f>
        <v/>
      </c>
    </row>
    <row r="233" spans="1:11" s="227" customFormat="1" ht="19" customHeight="1">
      <c r="A233" s="228"/>
      <c r="B233" s="232"/>
      <c r="C233" s="183"/>
      <c r="D233" s="183"/>
      <c r="E233" s="183"/>
      <c r="F233" s="229"/>
      <c r="G233" s="233" t="str">
        <f>IFERROR($F233/VLOOKUP($E233,'Data Mercado'!$A$7:$F$24,2,FALSE),"")</f>
        <v/>
      </c>
      <c r="H233" s="233" t="str">
        <f>IFERROR($F233/VLOOKUP($E233,'Data Mercado'!$A$7:$F$24,3,FALSE),"")</f>
        <v/>
      </c>
      <c r="I233" s="233" t="str">
        <f>IFERROR($F233/VLOOKUP($E233,'Data Mercado'!$A$7:$F$24,4,FALSE),"")</f>
        <v/>
      </c>
      <c r="J233" s="233" t="str">
        <f>IFERROR($F233/VLOOKUP($E233,'Data Mercado'!$A$7:$F$24,5,FALSE),"")</f>
        <v/>
      </c>
      <c r="K233" s="233" t="str">
        <f>IFERROR($F233/VLOOKUP($E233,'Data Mercado'!$A$7:$F$24,6,FALSE),"")</f>
        <v/>
      </c>
    </row>
    <row r="234" spans="1:11" s="227" customFormat="1" ht="19" customHeight="1">
      <c r="A234" s="228"/>
      <c r="B234" s="232"/>
      <c r="C234" s="183"/>
      <c r="D234" s="183"/>
      <c r="E234" s="183"/>
      <c r="F234" s="229"/>
      <c r="G234" s="233" t="str">
        <f>IFERROR($F234/VLOOKUP($E234,'Data Mercado'!$A$7:$F$24,2,FALSE),"")</f>
        <v/>
      </c>
      <c r="H234" s="233" t="str">
        <f>IFERROR($F234/VLOOKUP($E234,'Data Mercado'!$A$7:$F$24,3,FALSE),"")</f>
        <v/>
      </c>
      <c r="I234" s="233" t="str">
        <f>IFERROR($F234/VLOOKUP($E234,'Data Mercado'!$A$7:$F$24,4,FALSE),"")</f>
        <v/>
      </c>
      <c r="J234" s="233" t="str">
        <f>IFERROR($F234/VLOOKUP($E234,'Data Mercado'!$A$7:$F$24,5,FALSE),"")</f>
        <v/>
      </c>
      <c r="K234" s="233" t="str">
        <f>IFERROR($F234/VLOOKUP($E234,'Data Mercado'!$A$7:$F$24,6,FALSE),"")</f>
        <v/>
      </c>
    </row>
    <row r="235" spans="1:11" s="227" customFormat="1" ht="19" customHeight="1">
      <c r="A235" s="228"/>
      <c r="B235" s="232"/>
      <c r="C235" s="183"/>
      <c r="D235" s="183"/>
      <c r="E235" s="183"/>
      <c r="F235" s="229"/>
      <c r="G235" s="233" t="str">
        <f>IFERROR($F235/VLOOKUP($E235,'Data Mercado'!$A$7:$F$24,2,FALSE),"")</f>
        <v/>
      </c>
      <c r="H235" s="233" t="str">
        <f>IFERROR($F235/VLOOKUP($E235,'Data Mercado'!$A$7:$F$24,3,FALSE),"")</f>
        <v/>
      </c>
      <c r="I235" s="233" t="str">
        <f>IFERROR($F235/VLOOKUP($E235,'Data Mercado'!$A$7:$F$24,4,FALSE),"")</f>
        <v/>
      </c>
      <c r="J235" s="233" t="str">
        <f>IFERROR($F235/VLOOKUP($E235,'Data Mercado'!$A$7:$F$24,5,FALSE),"")</f>
        <v/>
      </c>
      <c r="K235" s="233" t="str">
        <f>IFERROR($F235/VLOOKUP($E235,'Data Mercado'!$A$7:$F$24,6,FALSE),"")</f>
        <v/>
      </c>
    </row>
    <row r="236" spans="1:11" s="227" customFormat="1" ht="19" customHeight="1">
      <c r="A236" s="228"/>
      <c r="B236" s="232"/>
      <c r="C236" s="183"/>
      <c r="D236" s="183"/>
      <c r="E236" s="183"/>
      <c r="F236" s="229"/>
      <c r="G236" s="233" t="str">
        <f>IFERROR($F236/VLOOKUP($E236,'Data Mercado'!$A$7:$F$24,2,FALSE),"")</f>
        <v/>
      </c>
      <c r="H236" s="233" t="str">
        <f>IFERROR($F236/VLOOKUP($E236,'Data Mercado'!$A$7:$F$24,3,FALSE),"")</f>
        <v/>
      </c>
      <c r="I236" s="233" t="str">
        <f>IFERROR($F236/VLOOKUP($E236,'Data Mercado'!$A$7:$F$24,4,FALSE),"")</f>
        <v/>
      </c>
      <c r="J236" s="233" t="str">
        <f>IFERROR($F236/VLOOKUP($E236,'Data Mercado'!$A$7:$F$24,5,FALSE),"")</f>
        <v/>
      </c>
      <c r="K236" s="233" t="str">
        <f>IFERROR($F236/VLOOKUP($E236,'Data Mercado'!$A$7:$F$24,6,FALSE),"")</f>
        <v/>
      </c>
    </row>
    <row r="237" spans="1:11" s="227" customFormat="1" ht="19" customHeight="1">
      <c r="A237" s="228"/>
      <c r="B237" s="232"/>
      <c r="C237" s="183"/>
      <c r="D237" s="183"/>
      <c r="E237" s="183"/>
      <c r="F237" s="229"/>
      <c r="G237" s="233" t="str">
        <f>IFERROR($F237/VLOOKUP($E237,'Data Mercado'!$A$7:$F$24,2,FALSE),"")</f>
        <v/>
      </c>
      <c r="H237" s="233" t="str">
        <f>IFERROR($F237/VLOOKUP($E237,'Data Mercado'!$A$7:$F$24,3,FALSE),"")</f>
        <v/>
      </c>
      <c r="I237" s="233" t="str">
        <f>IFERROR($F237/VLOOKUP($E237,'Data Mercado'!$A$7:$F$24,4,FALSE),"")</f>
        <v/>
      </c>
      <c r="J237" s="233" t="str">
        <f>IFERROR($F237/VLOOKUP($E237,'Data Mercado'!$A$7:$F$24,5,FALSE),"")</f>
        <v/>
      </c>
      <c r="K237" s="233" t="str">
        <f>IFERROR($F237/VLOOKUP($E237,'Data Mercado'!$A$7:$F$24,6,FALSE),"")</f>
        <v/>
      </c>
    </row>
    <row r="238" spans="1:11" s="227" customFormat="1" ht="19" customHeight="1">
      <c r="A238" s="228"/>
      <c r="B238" s="232"/>
      <c r="C238" s="183"/>
      <c r="D238" s="183"/>
      <c r="E238" s="183"/>
      <c r="F238" s="229"/>
      <c r="G238" s="233" t="str">
        <f>IFERROR($F238/VLOOKUP($E238,'Data Mercado'!$A$7:$F$24,2,FALSE),"")</f>
        <v/>
      </c>
      <c r="H238" s="233" t="str">
        <f>IFERROR($F238/VLOOKUP($E238,'Data Mercado'!$A$7:$F$24,3,FALSE),"")</f>
        <v/>
      </c>
      <c r="I238" s="233" t="str">
        <f>IFERROR($F238/VLOOKUP($E238,'Data Mercado'!$A$7:$F$24,4,FALSE),"")</f>
        <v/>
      </c>
      <c r="J238" s="233" t="str">
        <f>IFERROR($F238/VLOOKUP($E238,'Data Mercado'!$A$7:$F$24,5,FALSE),"")</f>
        <v/>
      </c>
      <c r="K238" s="233" t="str">
        <f>IFERROR($F238/VLOOKUP($E238,'Data Mercado'!$A$7:$F$24,6,FALSE),"")</f>
        <v/>
      </c>
    </row>
    <row r="239" spans="1:11" s="227" customFormat="1" ht="19" customHeight="1">
      <c r="A239" s="228"/>
      <c r="B239" s="232"/>
      <c r="C239" s="183"/>
      <c r="D239" s="183"/>
      <c r="E239" s="183"/>
      <c r="F239" s="229"/>
      <c r="G239" s="233" t="str">
        <f>IFERROR($F239/VLOOKUP($E239,'Data Mercado'!$A$7:$F$24,2,FALSE),"")</f>
        <v/>
      </c>
      <c r="H239" s="233" t="str">
        <f>IFERROR($F239/VLOOKUP($E239,'Data Mercado'!$A$7:$F$24,3,FALSE),"")</f>
        <v/>
      </c>
      <c r="I239" s="233" t="str">
        <f>IFERROR($F239/VLOOKUP($E239,'Data Mercado'!$A$7:$F$24,4,FALSE),"")</f>
        <v/>
      </c>
      <c r="J239" s="233" t="str">
        <f>IFERROR($F239/VLOOKUP($E239,'Data Mercado'!$A$7:$F$24,5,FALSE),"")</f>
        <v/>
      </c>
      <c r="K239" s="233" t="str">
        <f>IFERROR($F239/VLOOKUP($E239,'Data Mercado'!$A$7:$F$24,6,FALSE),"")</f>
        <v/>
      </c>
    </row>
    <row r="240" spans="1:11" s="227" customFormat="1" ht="19" customHeight="1">
      <c r="A240" s="228"/>
      <c r="B240" s="232"/>
      <c r="C240" s="183"/>
      <c r="D240" s="183"/>
      <c r="E240" s="183"/>
      <c r="F240" s="229"/>
      <c r="G240" s="233" t="str">
        <f>IFERROR($F240/VLOOKUP($E240,'Data Mercado'!$A$7:$F$24,2,FALSE),"")</f>
        <v/>
      </c>
      <c r="H240" s="233" t="str">
        <f>IFERROR($F240/VLOOKUP($E240,'Data Mercado'!$A$7:$F$24,3,FALSE),"")</f>
        <v/>
      </c>
      <c r="I240" s="233" t="str">
        <f>IFERROR($F240/VLOOKUP($E240,'Data Mercado'!$A$7:$F$24,4,FALSE),"")</f>
        <v/>
      </c>
      <c r="J240" s="233" t="str">
        <f>IFERROR($F240/VLOOKUP($E240,'Data Mercado'!$A$7:$F$24,5,FALSE),"")</f>
        <v/>
      </c>
      <c r="K240" s="233" t="str">
        <f>IFERROR($F240/VLOOKUP($E240,'Data Mercado'!$A$7:$F$24,6,FALSE),"")</f>
        <v/>
      </c>
    </row>
    <row r="241" spans="1:11" s="227" customFormat="1" ht="19" customHeight="1">
      <c r="A241" s="228"/>
      <c r="B241" s="232"/>
      <c r="C241" s="183"/>
      <c r="D241" s="183"/>
      <c r="E241" s="183"/>
      <c r="F241" s="229"/>
      <c r="G241" s="233" t="str">
        <f>IFERROR($F241/VLOOKUP($E241,'Data Mercado'!$A$7:$F$24,2,FALSE),"")</f>
        <v/>
      </c>
      <c r="H241" s="233" t="str">
        <f>IFERROR($F241/VLOOKUP($E241,'Data Mercado'!$A$7:$F$24,3,FALSE),"")</f>
        <v/>
      </c>
      <c r="I241" s="233" t="str">
        <f>IFERROR($F241/VLOOKUP($E241,'Data Mercado'!$A$7:$F$24,4,FALSE),"")</f>
        <v/>
      </c>
      <c r="J241" s="233" t="str">
        <f>IFERROR($F241/VLOOKUP($E241,'Data Mercado'!$A$7:$F$24,5,FALSE),"")</f>
        <v/>
      </c>
      <c r="K241" s="233" t="str">
        <f>IFERROR($F241/VLOOKUP($E241,'Data Mercado'!$A$7:$F$24,6,FALSE),"")</f>
        <v/>
      </c>
    </row>
    <row r="242" spans="1:11" s="227" customFormat="1" ht="19" customHeight="1">
      <c r="A242" s="228"/>
      <c r="B242" s="232"/>
      <c r="C242" s="183"/>
      <c r="D242" s="183"/>
      <c r="E242" s="183"/>
      <c r="F242" s="229"/>
      <c r="G242" s="233" t="str">
        <f>IFERROR($F242/VLOOKUP($E242,'Data Mercado'!$A$7:$F$24,2,FALSE),"")</f>
        <v/>
      </c>
      <c r="H242" s="233" t="str">
        <f>IFERROR($F242/VLOOKUP($E242,'Data Mercado'!$A$7:$F$24,3,FALSE),"")</f>
        <v/>
      </c>
      <c r="I242" s="233" t="str">
        <f>IFERROR($F242/VLOOKUP($E242,'Data Mercado'!$A$7:$F$24,4,FALSE),"")</f>
        <v/>
      </c>
      <c r="J242" s="233" t="str">
        <f>IFERROR($F242/VLOOKUP($E242,'Data Mercado'!$A$7:$F$24,5,FALSE),"")</f>
        <v/>
      </c>
      <c r="K242" s="233" t="str">
        <f>IFERROR($F242/VLOOKUP($E242,'Data Mercado'!$A$7:$F$24,6,FALSE),"")</f>
        <v/>
      </c>
    </row>
    <row r="243" spans="1:11" s="227" customFormat="1" ht="19" customHeight="1">
      <c r="A243" s="228"/>
      <c r="B243" s="232"/>
      <c r="C243" s="183"/>
      <c r="D243" s="183"/>
      <c r="E243" s="183"/>
      <c r="F243" s="229"/>
      <c r="G243" s="233" t="str">
        <f>IFERROR($F243/VLOOKUP($E243,'Data Mercado'!$A$7:$F$24,2,FALSE),"")</f>
        <v/>
      </c>
      <c r="H243" s="233" t="str">
        <f>IFERROR($F243/VLOOKUP($E243,'Data Mercado'!$A$7:$F$24,3,FALSE),"")</f>
        <v/>
      </c>
      <c r="I243" s="233" t="str">
        <f>IFERROR($F243/VLOOKUP($E243,'Data Mercado'!$A$7:$F$24,4,FALSE),"")</f>
        <v/>
      </c>
      <c r="J243" s="233" t="str">
        <f>IFERROR($F243/VLOOKUP($E243,'Data Mercado'!$A$7:$F$24,5,FALSE),"")</f>
        <v/>
      </c>
      <c r="K243" s="233" t="str">
        <f>IFERROR($F243/VLOOKUP($E243,'Data Mercado'!$A$7:$F$24,6,FALSE),"")</f>
        <v/>
      </c>
    </row>
    <row r="244" spans="1:11" s="227" customFormat="1" ht="19" customHeight="1">
      <c r="A244" s="228"/>
      <c r="B244" s="232"/>
      <c r="C244" s="183"/>
      <c r="D244" s="183"/>
      <c r="E244" s="183"/>
      <c r="F244" s="229"/>
      <c r="G244" s="233" t="str">
        <f>IFERROR($F244/VLOOKUP($E244,'Data Mercado'!$A$7:$F$24,2,FALSE),"")</f>
        <v/>
      </c>
      <c r="H244" s="233" t="str">
        <f>IFERROR($F244/VLOOKUP($E244,'Data Mercado'!$A$7:$F$24,3,FALSE),"")</f>
        <v/>
      </c>
      <c r="I244" s="233" t="str">
        <f>IFERROR($F244/VLOOKUP($E244,'Data Mercado'!$A$7:$F$24,4,FALSE),"")</f>
        <v/>
      </c>
      <c r="J244" s="233" t="str">
        <f>IFERROR($F244/VLOOKUP($E244,'Data Mercado'!$A$7:$F$24,5,FALSE),"")</f>
        <v/>
      </c>
      <c r="K244" s="233" t="str">
        <f>IFERROR($F244/VLOOKUP($E244,'Data Mercado'!$A$7:$F$24,6,FALSE),"")</f>
        <v/>
      </c>
    </row>
    <row r="245" spans="1:11" s="227" customFormat="1" ht="19" customHeight="1">
      <c r="A245" s="228"/>
      <c r="B245" s="232"/>
      <c r="C245" s="183"/>
      <c r="D245" s="183"/>
      <c r="E245" s="183"/>
      <c r="F245" s="229"/>
      <c r="G245" s="233" t="str">
        <f>IFERROR($F245/VLOOKUP($E245,'Data Mercado'!$A$7:$F$24,2,FALSE),"")</f>
        <v/>
      </c>
      <c r="H245" s="233" t="str">
        <f>IFERROR($F245/VLOOKUP($E245,'Data Mercado'!$A$7:$F$24,3,FALSE),"")</f>
        <v/>
      </c>
      <c r="I245" s="233" t="str">
        <f>IFERROR($F245/VLOOKUP($E245,'Data Mercado'!$A$7:$F$24,4,FALSE),"")</f>
        <v/>
      </c>
      <c r="J245" s="233" t="str">
        <f>IFERROR($F245/VLOOKUP($E245,'Data Mercado'!$A$7:$F$24,5,FALSE),"")</f>
        <v/>
      </c>
      <c r="K245" s="233" t="str">
        <f>IFERROR($F245/VLOOKUP($E245,'Data Mercado'!$A$7:$F$24,6,FALSE),"")</f>
        <v/>
      </c>
    </row>
    <row r="246" spans="1:11" s="227" customFormat="1" ht="19" customHeight="1">
      <c r="A246" s="228"/>
      <c r="B246" s="232"/>
      <c r="C246" s="183"/>
      <c r="D246" s="183"/>
      <c r="E246" s="183"/>
      <c r="F246" s="229"/>
      <c r="G246" s="233" t="str">
        <f>IFERROR($F246/VLOOKUP($E246,'Data Mercado'!$A$7:$F$24,2,FALSE),"")</f>
        <v/>
      </c>
      <c r="H246" s="233" t="str">
        <f>IFERROR($F246/VLOOKUP($E246,'Data Mercado'!$A$7:$F$24,3,FALSE),"")</f>
        <v/>
      </c>
      <c r="I246" s="233" t="str">
        <f>IFERROR($F246/VLOOKUP($E246,'Data Mercado'!$A$7:$F$24,4,FALSE),"")</f>
        <v/>
      </c>
      <c r="J246" s="233" t="str">
        <f>IFERROR($F246/VLOOKUP($E246,'Data Mercado'!$A$7:$F$24,5,FALSE),"")</f>
        <v/>
      </c>
      <c r="K246" s="233" t="str">
        <f>IFERROR($F246/VLOOKUP($E246,'Data Mercado'!$A$7:$F$24,6,FALSE),"")</f>
        <v/>
      </c>
    </row>
    <row r="247" spans="1:11" s="227" customFormat="1" ht="19" customHeight="1">
      <c r="A247" s="228"/>
      <c r="B247" s="232"/>
      <c r="C247" s="183"/>
      <c r="D247" s="183"/>
      <c r="E247" s="183"/>
      <c r="F247" s="229"/>
      <c r="G247" s="233" t="str">
        <f>IFERROR($F247/VLOOKUP($E247,'Data Mercado'!$A$7:$F$24,2,FALSE),"")</f>
        <v/>
      </c>
      <c r="H247" s="233" t="str">
        <f>IFERROR($F247/VLOOKUP($E247,'Data Mercado'!$A$7:$F$24,3,FALSE),"")</f>
        <v/>
      </c>
      <c r="I247" s="233" t="str">
        <f>IFERROR($F247/VLOOKUP($E247,'Data Mercado'!$A$7:$F$24,4,FALSE),"")</f>
        <v/>
      </c>
      <c r="J247" s="233" t="str">
        <f>IFERROR($F247/VLOOKUP($E247,'Data Mercado'!$A$7:$F$24,5,FALSE),"")</f>
        <v/>
      </c>
      <c r="K247" s="233" t="str">
        <f>IFERROR($F247/VLOOKUP($E247,'Data Mercado'!$A$7:$F$24,6,FALSE),"")</f>
        <v/>
      </c>
    </row>
    <row r="248" spans="1:11" s="227" customFormat="1" ht="19" customHeight="1">
      <c r="A248" s="228"/>
      <c r="B248" s="232"/>
      <c r="C248" s="183"/>
      <c r="D248" s="183"/>
      <c r="E248" s="183"/>
      <c r="F248" s="229"/>
      <c r="G248" s="233" t="str">
        <f>IFERROR($F248/VLOOKUP($E248,'Data Mercado'!$A$7:$F$24,2,FALSE),"")</f>
        <v/>
      </c>
      <c r="H248" s="233" t="str">
        <f>IFERROR($F248/VLOOKUP($E248,'Data Mercado'!$A$7:$F$24,3,FALSE),"")</f>
        <v/>
      </c>
      <c r="I248" s="233" t="str">
        <f>IFERROR($F248/VLOOKUP($E248,'Data Mercado'!$A$7:$F$24,4,FALSE),"")</f>
        <v/>
      </c>
      <c r="J248" s="233" t="str">
        <f>IFERROR($F248/VLOOKUP($E248,'Data Mercado'!$A$7:$F$24,5,FALSE),"")</f>
        <v/>
      </c>
      <c r="K248" s="233" t="str">
        <f>IFERROR($F248/VLOOKUP($E248,'Data Mercado'!$A$7:$F$24,6,FALSE),"")</f>
        <v/>
      </c>
    </row>
    <row r="249" spans="1:11" s="227" customFormat="1" ht="19" customHeight="1">
      <c r="A249" s="228"/>
      <c r="B249" s="232"/>
      <c r="C249" s="183"/>
      <c r="D249" s="183"/>
      <c r="E249" s="183"/>
      <c r="F249" s="229"/>
      <c r="G249" s="233" t="str">
        <f>IFERROR($F249/VLOOKUP($E249,'Data Mercado'!$A$7:$F$24,2,FALSE),"")</f>
        <v/>
      </c>
      <c r="H249" s="233" t="str">
        <f>IFERROR($F249/VLOOKUP($E249,'Data Mercado'!$A$7:$F$24,3,FALSE),"")</f>
        <v/>
      </c>
      <c r="I249" s="233" t="str">
        <f>IFERROR($F249/VLOOKUP($E249,'Data Mercado'!$A$7:$F$24,4,FALSE),"")</f>
        <v/>
      </c>
      <c r="J249" s="233" t="str">
        <f>IFERROR($F249/VLOOKUP($E249,'Data Mercado'!$A$7:$F$24,5,FALSE),"")</f>
        <v/>
      </c>
      <c r="K249" s="233" t="str">
        <f>IFERROR($F249/VLOOKUP($E249,'Data Mercado'!$A$7:$F$24,6,FALSE),"")</f>
        <v/>
      </c>
    </row>
    <row r="250" spans="1:11" s="227" customFormat="1" ht="19" customHeight="1">
      <c r="A250" s="228"/>
      <c r="B250" s="232"/>
      <c r="C250" s="183"/>
      <c r="D250" s="183"/>
      <c r="E250" s="183"/>
      <c r="F250" s="229"/>
      <c r="G250" s="233" t="str">
        <f>IFERROR($F250/VLOOKUP($E250,'Data Mercado'!$A$7:$F$24,2,FALSE),"")</f>
        <v/>
      </c>
      <c r="H250" s="233" t="str">
        <f>IFERROR($F250/VLOOKUP($E250,'Data Mercado'!$A$7:$F$24,3,FALSE),"")</f>
        <v/>
      </c>
      <c r="I250" s="233" t="str">
        <f>IFERROR($F250/VLOOKUP($E250,'Data Mercado'!$A$7:$F$24,4,FALSE),"")</f>
        <v/>
      </c>
      <c r="J250" s="233" t="str">
        <f>IFERROR($F250/VLOOKUP($E250,'Data Mercado'!$A$7:$F$24,5,FALSE),"")</f>
        <v/>
      </c>
      <c r="K250" s="233" t="str">
        <f>IFERROR($F250/VLOOKUP($E250,'Data Mercado'!$A$7:$F$24,6,FALSE),"")</f>
        <v/>
      </c>
    </row>
    <row r="251" spans="1:11" s="227" customFormat="1" ht="19" customHeight="1">
      <c r="A251" s="228"/>
      <c r="B251" s="232"/>
      <c r="C251" s="183"/>
      <c r="D251" s="183"/>
      <c r="E251" s="183"/>
      <c r="F251" s="229"/>
      <c r="G251" s="233" t="str">
        <f>IFERROR($F251/VLOOKUP($E251,'Data Mercado'!$A$7:$F$24,2,FALSE),"")</f>
        <v/>
      </c>
      <c r="H251" s="233" t="str">
        <f>IFERROR($F251/VLOOKUP($E251,'Data Mercado'!$A$7:$F$24,3,FALSE),"")</f>
        <v/>
      </c>
      <c r="I251" s="233" t="str">
        <f>IFERROR($F251/VLOOKUP($E251,'Data Mercado'!$A$7:$F$24,4,FALSE),"")</f>
        <v/>
      </c>
      <c r="J251" s="233" t="str">
        <f>IFERROR($F251/VLOOKUP($E251,'Data Mercado'!$A$7:$F$24,5,FALSE),"")</f>
        <v/>
      </c>
      <c r="K251" s="233" t="str">
        <f>IFERROR($F251/VLOOKUP($E251,'Data Mercado'!$A$7:$F$24,6,FALSE),"")</f>
        <v/>
      </c>
    </row>
    <row r="252" spans="1:11" s="227" customFormat="1" ht="19" customHeight="1">
      <c r="A252" s="228"/>
      <c r="B252" s="232"/>
      <c r="C252" s="183"/>
      <c r="D252" s="183"/>
      <c r="E252" s="183"/>
      <c r="F252" s="229"/>
      <c r="G252" s="233" t="str">
        <f>IFERROR($F252/VLOOKUP($E252,'Data Mercado'!$A$7:$F$24,2,FALSE),"")</f>
        <v/>
      </c>
      <c r="H252" s="233" t="str">
        <f>IFERROR($F252/VLOOKUP($E252,'Data Mercado'!$A$7:$F$24,3,FALSE),"")</f>
        <v/>
      </c>
      <c r="I252" s="233" t="str">
        <f>IFERROR($F252/VLOOKUP($E252,'Data Mercado'!$A$7:$F$24,4,FALSE),"")</f>
        <v/>
      </c>
      <c r="J252" s="233" t="str">
        <f>IFERROR($F252/VLOOKUP($E252,'Data Mercado'!$A$7:$F$24,5,FALSE),"")</f>
        <v/>
      </c>
      <c r="K252" s="233" t="str">
        <f>IFERROR($F252/VLOOKUP($E252,'Data Mercado'!$A$7:$F$24,6,FALSE),"")</f>
        <v/>
      </c>
    </row>
    <row r="253" spans="1:11" s="227" customFormat="1" ht="19" customHeight="1">
      <c r="A253" s="228"/>
      <c r="B253" s="232"/>
      <c r="C253" s="183"/>
      <c r="D253" s="183"/>
      <c r="E253" s="183"/>
      <c r="F253" s="229"/>
      <c r="G253" s="233" t="str">
        <f>IFERROR($F253/VLOOKUP($E253,'Data Mercado'!$A$7:$F$24,2,FALSE),"")</f>
        <v/>
      </c>
      <c r="H253" s="233" t="str">
        <f>IFERROR($F253/VLOOKUP($E253,'Data Mercado'!$A$7:$F$24,3,FALSE),"")</f>
        <v/>
      </c>
      <c r="I253" s="233" t="str">
        <f>IFERROR($F253/VLOOKUP($E253,'Data Mercado'!$A$7:$F$24,4,FALSE),"")</f>
        <v/>
      </c>
      <c r="J253" s="233" t="str">
        <f>IFERROR($F253/VLOOKUP($E253,'Data Mercado'!$A$7:$F$24,5,FALSE),"")</f>
        <v/>
      </c>
      <c r="K253" s="233" t="str">
        <f>IFERROR($F253/VLOOKUP($E253,'Data Mercado'!$A$7:$F$24,6,FALSE),"")</f>
        <v/>
      </c>
    </row>
    <row r="254" spans="1:11" s="227" customFormat="1" ht="19" customHeight="1">
      <c r="A254" s="228"/>
      <c r="B254" s="232"/>
      <c r="C254" s="183"/>
      <c r="D254" s="183"/>
      <c r="E254" s="183"/>
      <c r="F254" s="229"/>
      <c r="G254" s="233" t="str">
        <f>IFERROR($F254/VLOOKUP($E254,'Data Mercado'!$A$7:$F$24,2,FALSE),"")</f>
        <v/>
      </c>
      <c r="H254" s="233" t="str">
        <f>IFERROR($F254/VLOOKUP($E254,'Data Mercado'!$A$7:$F$24,3,FALSE),"")</f>
        <v/>
      </c>
      <c r="I254" s="233" t="str">
        <f>IFERROR($F254/VLOOKUP($E254,'Data Mercado'!$A$7:$F$24,4,FALSE),"")</f>
        <v/>
      </c>
      <c r="J254" s="233" t="str">
        <f>IFERROR($F254/VLOOKUP($E254,'Data Mercado'!$A$7:$F$24,5,FALSE),"")</f>
        <v/>
      </c>
      <c r="K254" s="233" t="str">
        <f>IFERROR($F254/VLOOKUP($E254,'Data Mercado'!$A$7:$F$24,6,FALSE),"")</f>
        <v/>
      </c>
    </row>
    <row r="255" spans="1:11" s="227" customFormat="1" ht="19" customHeight="1">
      <c r="A255" s="228"/>
      <c r="B255" s="232"/>
      <c r="C255" s="183"/>
      <c r="D255" s="183"/>
      <c r="E255" s="183"/>
      <c r="F255" s="229"/>
      <c r="G255" s="233" t="str">
        <f>IFERROR($F255/VLOOKUP($E255,'Data Mercado'!$A$7:$F$24,2,FALSE),"")</f>
        <v/>
      </c>
      <c r="H255" s="233" t="str">
        <f>IFERROR($F255/VLOOKUP($E255,'Data Mercado'!$A$7:$F$24,3,FALSE),"")</f>
        <v/>
      </c>
      <c r="I255" s="233" t="str">
        <f>IFERROR($F255/VLOOKUP($E255,'Data Mercado'!$A$7:$F$24,4,FALSE),"")</f>
        <v/>
      </c>
      <c r="J255" s="233" t="str">
        <f>IFERROR($F255/VLOOKUP($E255,'Data Mercado'!$A$7:$F$24,5,FALSE),"")</f>
        <v/>
      </c>
      <c r="K255" s="233" t="str">
        <f>IFERROR($F255/VLOOKUP($E255,'Data Mercado'!$A$7:$F$24,6,FALSE),"")</f>
        <v/>
      </c>
    </row>
    <row r="256" spans="1:11" s="227" customFormat="1" ht="19" customHeight="1">
      <c r="A256" s="228"/>
      <c r="B256" s="232"/>
      <c r="C256" s="183"/>
      <c r="D256" s="183"/>
      <c r="E256" s="183"/>
      <c r="F256" s="229"/>
      <c r="G256" s="233" t="str">
        <f>IFERROR($F256/VLOOKUP($E256,'Data Mercado'!$A$7:$F$24,2,FALSE),"")</f>
        <v/>
      </c>
      <c r="H256" s="233" t="str">
        <f>IFERROR($F256/VLOOKUP($E256,'Data Mercado'!$A$7:$F$24,3,FALSE),"")</f>
        <v/>
      </c>
      <c r="I256" s="233" t="str">
        <f>IFERROR($F256/VLOOKUP($E256,'Data Mercado'!$A$7:$F$24,4,FALSE),"")</f>
        <v/>
      </c>
      <c r="J256" s="233" t="str">
        <f>IFERROR($F256/VLOOKUP($E256,'Data Mercado'!$A$7:$F$24,5,FALSE),"")</f>
        <v/>
      </c>
      <c r="K256" s="233" t="str">
        <f>IFERROR($F256/VLOOKUP($E256,'Data Mercado'!$A$7:$F$24,6,FALSE),"")</f>
        <v/>
      </c>
    </row>
    <row r="257" spans="1:11" s="227" customFormat="1" ht="19" customHeight="1">
      <c r="A257" s="228"/>
      <c r="B257" s="232"/>
      <c r="C257" s="183"/>
      <c r="D257" s="183"/>
      <c r="E257" s="183"/>
      <c r="F257" s="229"/>
      <c r="G257" s="233" t="str">
        <f>IFERROR($F257/VLOOKUP($E257,'Data Mercado'!$A$7:$F$24,2,FALSE),"")</f>
        <v/>
      </c>
      <c r="H257" s="233" t="str">
        <f>IFERROR($F257/VLOOKUP($E257,'Data Mercado'!$A$7:$F$24,3,FALSE),"")</f>
        <v/>
      </c>
      <c r="I257" s="233" t="str">
        <f>IFERROR($F257/VLOOKUP($E257,'Data Mercado'!$A$7:$F$24,4,FALSE),"")</f>
        <v/>
      </c>
      <c r="J257" s="233" t="str">
        <f>IFERROR($F257/VLOOKUP($E257,'Data Mercado'!$A$7:$F$24,5,FALSE),"")</f>
        <v/>
      </c>
      <c r="K257" s="233" t="str">
        <f>IFERROR($F257/VLOOKUP($E257,'Data Mercado'!$A$7:$F$24,6,FALSE),"")</f>
        <v/>
      </c>
    </row>
    <row r="258" spans="1:11" s="227" customFormat="1" ht="19" customHeight="1">
      <c r="A258" s="228"/>
      <c r="B258" s="232"/>
      <c r="C258" s="183"/>
      <c r="D258" s="183"/>
      <c r="E258" s="183"/>
      <c r="F258" s="229"/>
      <c r="G258" s="233" t="str">
        <f>IFERROR($F258/VLOOKUP($E258,'Data Mercado'!$A$7:$F$24,2,FALSE),"")</f>
        <v/>
      </c>
      <c r="H258" s="233" t="str">
        <f>IFERROR($F258/VLOOKUP($E258,'Data Mercado'!$A$7:$F$24,3,FALSE),"")</f>
        <v/>
      </c>
      <c r="I258" s="233" t="str">
        <f>IFERROR($F258/VLOOKUP($E258,'Data Mercado'!$A$7:$F$24,4,FALSE),"")</f>
        <v/>
      </c>
      <c r="J258" s="233" t="str">
        <f>IFERROR($F258/VLOOKUP($E258,'Data Mercado'!$A$7:$F$24,5,FALSE),"")</f>
        <v/>
      </c>
      <c r="K258" s="233" t="str">
        <f>IFERROR($F258/VLOOKUP($E258,'Data Mercado'!$A$7:$F$24,6,FALSE),"")</f>
        <v/>
      </c>
    </row>
    <row r="259" spans="1:11" s="227" customFormat="1" ht="19" customHeight="1">
      <c r="A259" s="228"/>
      <c r="B259" s="232"/>
      <c r="C259" s="183"/>
      <c r="D259" s="183"/>
      <c r="E259" s="183"/>
      <c r="F259" s="229"/>
      <c r="G259" s="233" t="str">
        <f>IFERROR($F259/VLOOKUP($E259,'Data Mercado'!$A$7:$F$24,2,FALSE),"")</f>
        <v/>
      </c>
      <c r="H259" s="233" t="str">
        <f>IFERROR($F259/VLOOKUP($E259,'Data Mercado'!$A$7:$F$24,3,FALSE),"")</f>
        <v/>
      </c>
      <c r="I259" s="233" t="str">
        <f>IFERROR($F259/VLOOKUP($E259,'Data Mercado'!$A$7:$F$24,4,FALSE),"")</f>
        <v/>
      </c>
      <c r="J259" s="233" t="str">
        <f>IFERROR($F259/VLOOKUP($E259,'Data Mercado'!$A$7:$F$24,5,FALSE),"")</f>
        <v/>
      </c>
      <c r="K259" s="233" t="str">
        <f>IFERROR($F259/VLOOKUP($E259,'Data Mercado'!$A$7:$F$24,6,FALSE),"")</f>
        <v/>
      </c>
    </row>
    <row r="260" spans="1:11" s="227" customFormat="1" ht="19" customHeight="1">
      <c r="A260" s="228"/>
      <c r="B260" s="232"/>
      <c r="C260" s="183"/>
      <c r="D260" s="183"/>
      <c r="E260" s="183"/>
      <c r="F260" s="229"/>
      <c r="G260" s="233" t="str">
        <f>IFERROR($F260/VLOOKUP($E260,'Data Mercado'!$A$7:$F$24,2,FALSE),"")</f>
        <v/>
      </c>
      <c r="H260" s="233" t="str">
        <f>IFERROR($F260/VLOOKUP($E260,'Data Mercado'!$A$7:$F$24,3,FALSE),"")</f>
        <v/>
      </c>
      <c r="I260" s="233" t="str">
        <f>IFERROR($F260/VLOOKUP($E260,'Data Mercado'!$A$7:$F$24,4,FALSE),"")</f>
        <v/>
      </c>
      <c r="J260" s="233" t="str">
        <f>IFERROR($F260/VLOOKUP($E260,'Data Mercado'!$A$7:$F$24,5,FALSE),"")</f>
        <v/>
      </c>
      <c r="K260" s="233" t="str">
        <f>IFERROR($F260/VLOOKUP($E260,'Data Mercado'!$A$7:$F$24,6,FALSE),"")</f>
        <v/>
      </c>
    </row>
    <row r="261" spans="1:11" s="227" customFormat="1" ht="19" customHeight="1">
      <c r="A261" s="228"/>
      <c r="B261" s="232"/>
      <c r="C261" s="183"/>
      <c r="D261" s="183"/>
      <c r="E261" s="183"/>
      <c r="F261" s="229"/>
      <c r="G261" s="233" t="str">
        <f>IFERROR($F261/VLOOKUP($E261,'Data Mercado'!$A$7:$F$24,2,FALSE),"")</f>
        <v/>
      </c>
      <c r="H261" s="233" t="str">
        <f>IFERROR($F261/VLOOKUP($E261,'Data Mercado'!$A$7:$F$24,3,FALSE),"")</f>
        <v/>
      </c>
      <c r="I261" s="233" t="str">
        <f>IFERROR($F261/VLOOKUP($E261,'Data Mercado'!$A$7:$F$24,4,FALSE),"")</f>
        <v/>
      </c>
      <c r="J261" s="233" t="str">
        <f>IFERROR($F261/VLOOKUP($E261,'Data Mercado'!$A$7:$F$24,5,FALSE),"")</f>
        <v/>
      </c>
      <c r="K261" s="233" t="str">
        <f>IFERROR($F261/VLOOKUP($E261,'Data Mercado'!$A$7:$F$24,6,FALSE),"")</f>
        <v/>
      </c>
    </row>
    <row r="262" spans="1:11" s="227" customFormat="1" ht="19" customHeight="1">
      <c r="A262" s="228"/>
      <c r="B262" s="232"/>
      <c r="C262" s="183"/>
      <c r="D262" s="183"/>
      <c r="E262" s="183"/>
      <c r="F262" s="229"/>
      <c r="G262" s="233" t="str">
        <f>IFERROR($F262/VLOOKUP($E262,'Data Mercado'!$A$7:$F$24,2,FALSE),"")</f>
        <v/>
      </c>
      <c r="H262" s="233" t="str">
        <f>IFERROR($F262/VLOOKUP($E262,'Data Mercado'!$A$7:$F$24,3,FALSE),"")</f>
        <v/>
      </c>
      <c r="I262" s="233" t="str">
        <f>IFERROR($F262/VLOOKUP($E262,'Data Mercado'!$A$7:$F$24,4,FALSE),"")</f>
        <v/>
      </c>
      <c r="J262" s="233" t="str">
        <f>IFERROR($F262/VLOOKUP($E262,'Data Mercado'!$A$7:$F$24,5,FALSE),"")</f>
        <v/>
      </c>
      <c r="K262" s="233" t="str">
        <f>IFERROR($F262/VLOOKUP($E262,'Data Mercado'!$A$7:$F$24,6,FALSE),"")</f>
        <v/>
      </c>
    </row>
    <row r="263" spans="1:11" s="227" customFormat="1" ht="19" customHeight="1">
      <c r="A263" s="228"/>
      <c r="B263" s="232"/>
      <c r="C263" s="183"/>
      <c r="D263" s="183"/>
      <c r="E263" s="183"/>
      <c r="F263" s="229"/>
      <c r="G263" s="233" t="str">
        <f>IFERROR($F263/VLOOKUP($E263,'Data Mercado'!$A$7:$F$24,2,FALSE),"")</f>
        <v/>
      </c>
      <c r="H263" s="233" t="str">
        <f>IFERROR($F263/VLOOKUP($E263,'Data Mercado'!$A$7:$F$24,3,FALSE),"")</f>
        <v/>
      </c>
      <c r="I263" s="233" t="str">
        <f>IFERROR($F263/VLOOKUP($E263,'Data Mercado'!$A$7:$F$24,4,FALSE),"")</f>
        <v/>
      </c>
      <c r="J263" s="233" t="str">
        <f>IFERROR($F263/VLOOKUP($E263,'Data Mercado'!$A$7:$F$24,5,FALSE),"")</f>
        <v/>
      </c>
      <c r="K263" s="233" t="str">
        <f>IFERROR($F263/VLOOKUP($E263,'Data Mercado'!$A$7:$F$24,6,FALSE),"")</f>
        <v/>
      </c>
    </row>
    <row r="264" spans="1:11" s="227" customFormat="1" ht="19" customHeight="1">
      <c r="A264" s="228"/>
      <c r="B264" s="232"/>
      <c r="C264" s="183"/>
      <c r="D264" s="183"/>
      <c r="E264" s="183"/>
      <c r="F264" s="229"/>
      <c r="G264" s="233" t="str">
        <f>IFERROR($F264/VLOOKUP($E264,'Data Mercado'!$A$7:$F$24,2,FALSE),"")</f>
        <v/>
      </c>
      <c r="H264" s="233" t="str">
        <f>IFERROR($F264/VLOOKUP($E264,'Data Mercado'!$A$7:$F$24,3,FALSE),"")</f>
        <v/>
      </c>
      <c r="I264" s="233" t="str">
        <f>IFERROR($F264/VLOOKUP($E264,'Data Mercado'!$A$7:$F$24,4,FALSE),"")</f>
        <v/>
      </c>
      <c r="J264" s="233" t="str">
        <f>IFERROR($F264/VLOOKUP($E264,'Data Mercado'!$A$7:$F$24,5,FALSE),"")</f>
        <v/>
      </c>
      <c r="K264" s="233" t="str">
        <f>IFERROR($F264/VLOOKUP($E264,'Data Mercado'!$A$7:$F$24,6,FALSE),"")</f>
        <v/>
      </c>
    </row>
    <row r="265" spans="1:11" s="227" customFormat="1" ht="19" customHeight="1">
      <c r="A265" s="228"/>
      <c r="B265" s="232"/>
      <c r="C265" s="183"/>
      <c r="D265" s="183"/>
      <c r="E265" s="183"/>
      <c r="F265" s="229"/>
      <c r="G265" s="233" t="str">
        <f>IFERROR($F265/VLOOKUP($E265,'Data Mercado'!$A$7:$F$24,2,FALSE),"")</f>
        <v/>
      </c>
      <c r="H265" s="233" t="str">
        <f>IFERROR($F265/VLOOKUP($E265,'Data Mercado'!$A$7:$F$24,3,FALSE),"")</f>
        <v/>
      </c>
      <c r="I265" s="233" t="str">
        <f>IFERROR($F265/VLOOKUP($E265,'Data Mercado'!$A$7:$F$24,4,FALSE),"")</f>
        <v/>
      </c>
      <c r="J265" s="233" t="str">
        <f>IFERROR($F265/VLOOKUP($E265,'Data Mercado'!$A$7:$F$24,5,FALSE),"")</f>
        <v/>
      </c>
      <c r="K265" s="233" t="str">
        <f>IFERROR($F265/VLOOKUP($E265,'Data Mercado'!$A$7:$F$24,6,FALSE),"")</f>
        <v/>
      </c>
    </row>
    <row r="266" spans="1:11" s="227" customFormat="1" ht="19" customHeight="1">
      <c r="A266" s="228"/>
      <c r="B266" s="232"/>
      <c r="C266" s="183"/>
      <c r="D266" s="183"/>
      <c r="E266" s="183"/>
      <c r="F266" s="229"/>
      <c r="G266" s="233" t="str">
        <f>IFERROR($F266/VLOOKUP($E266,'Data Mercado'!$A$7:$F$24,2,FALSE),"")</f>
        <v/>
      </c>
      <c r="H266" s="233" t="str">
        <f>IFERROR($F266/VLOOKUP($E266,'Data Mercado'!$A$7:$F$24,3,FALSE),"")</f>
        <v/>
      </c>
      <c r="I266" s="233" t="str">
        <f>IFERROR($F266/VLOOKUP($E266,'Data Mercado'!$A$7:$F$24,4,FALSE),"")</f>
        <v/>
      </c>
      <c r="J266" s="233" t="str">
        <f>IFERROR($F266/VLOOKUP($E266,'Data Mercado'!$A$7:$F$24,5,FALSE),"")</f>
        <v/>
      </c>
      <c r="K266" s="233" t="str">
        <f>IFERROR($F266/VLOOKUP($E266,'Data Mercado'!$A$7:$F$24,6,FALSE),"")</f>
        <v/>
      </c>
    </row>
    <row r="267" spans="1:11" s="227" customFormat="1" ht="19" customHeight="1">
      <c r="A267" s="228"/>
      <c r="B267" s="232"/>
      <c r="C267" s="183"/>
      <c r="D267" s="183"/>
      <c r="E267" s="183"/>
      <c r="F267" s="229"/>
      <c r="G267" s="233" t="str">
        <f>IFERROR($F267/VLOOKUP($E267,'Data Mercado'!$A$7:$F$24,2,FALSE),"")</f>
        <v/>
      </c>
      <c r="H267" s="233" t="str">
        <f>IFERROR($F267/VLOOKUP($E267,'Data Mercado'!$A$7:$F$24,3,FALSE),"")</f>
        <v/>
      </c>
      <c r="I267" s="233" t="str">
        <f>IFERROR($F267/VLOOKUP($E267,'Data Mercado'!$A$7:$F$24,4,FALSE),"")</f>
        <v/>
      </c>
      <c r="J267" s="233" t="str">
        <f>IFERROR($F267/VLOOKUP($E267,'Data Mercado'!$A$7:$F$24,5,FALSE),"")</f>
        <v/>
      </c>
      <c r="K267" s="233" t="str">
        <f>IFERROR($F267/VLOOKUP($E267,'Data Mercado'!$A$7:$F$24,6,FALSE),"")</f>
        <v/>
      </c>
    </row>
    <row r="268" spans="1:11" s="227" customFormat="1" ht="19" customHeight="1">
      <c r="A268" s="228"/>
      <c r="B268" s="232"/>
      <c r="C268" s="183"/>
      <c r="D268" s="183"/>
      <c r="E268" s="183"/>
      <c r="F268" s="229"/>
      <c r="G268" s="233" t="str">
        <f>IFERROR($F268/VLOOKUP($E268,'Data Mercado'!$A$7:$F$24,2,FALSE),"")</f>
        <v/>
      </c>
      <c r="H268" s="233" t="str">
        <f>IFERROR($F268/VLOOKUP($E268,'Data Mercado'!$A$7:$F$24,3,FALSE),"")</f>
        <v/>
      </c>
      <c r="I268" s="233" t="str">
        <f>IFERROR($F268/VLOOKUP($E268,'Data Mercado'!$A$7:$F$24,4,FALSE),"")</f>
        <v/>
      </c>
      <c r="J268" s="233" t="str">
        <f>IFERROR($F268/VLOOKUP($E268,'Data Mercado'!$A$7:$F$24,5,FALSE),"")</f>
        <v/>
      </c>
      <c r="K268" s="233" t="str">
        <f>IFERROR($F268/VLOOKUP($E268,'Data Mercado'!$A$7:$F$24,6,FALSE),"")</f>
        <v/>
      </c>
    </row>
    <row r="269" spans="1:11" s="227" customFormat="1" ht="19" customHeight="1">
      <c r="A269" s="228"/>
      <c r="B269" s="232"/>
      <c r="C269" s="183"/>
      <c r="D269" s="183"/>
      <c r="E269" s="183"/>
      <c r="F269" s="229"/>
      <c r="G269" s="233" t="str">
        <f>IFERROR($F269/VLOOKUP($E269,'Data Mercado'!$A$7:$F$24,2,FALSE),"")</f>
        <v/>
      </c>
      <c r="H269" s="233" t="str">
        <f>IFERROR($F269/VLOOKUP($E269,'Data Mercado'!$A$7:$F$24,3,FALSE),"")</f>
        <v/>
      </c>
      <c r="I269" s="233" t="str">
        <f>IFERROR($F269/VLOOKUP($E269,'Data Mercado'!$A$7:$F$24,4,FALSE),"")</f>
        <v/>
      </c>
      <c r="J269" s="233" t="str">
        <f>IFERROR($F269/VLOOKUP($E269,'Data Mercado'!$A$7:$F$24,5,FALSE),"")</f>
        <v/>
      </c>
      <c r="K269" s="233" t="str">
        <f>IFERROR($F269/VLOOKUP($E269,'Data Mercado'!$A$7:$F$24,6,FALSE),"")</f>
        <v/>
      </c>
    </row>
    <row r="270" spans="1:11" s="227" customFormat="1" ht="19" customHeight="1">
      <c r="A270" s="228"/>
      <c r="B270" s="232"/>
      <c r="C270" s="183"/>
      <c r="D270" s="183"/>
      <c r="E270" s="183"/>
      <c r="F270" s="229"/>
      <c r="G270" s="233" t="str">
        <f>IFERROR($F270/VLOOKUP($E270,'Data Mercado'!$A$7:$F$24,2,FALSE),"")</f>
        <v/>
      </c>
      <c r="H270" s="233" t="str">
        <f>IFERROR($F270/VLOOKUP($E270,'Data Mercado'!$A$7:$F$24,3,FALSE),"")</f>
        <v/>
      </c>
      <c r="I270" s="233" t="str">
        <f>IFERROR($F270/VLOOKUP($E270,'Data Mercado'!$A$7:$F$24,4,FALSE),"")</f>
        <v/>
      </c>
      <c r="J270" s="233" t="str">
        <f>IFERROR($F270/VLOOKUP($E270,'Data Mercado'!$A$7:$F$24,5,FALSE),"")</f>
        <v/>
      </c>
      <c r="K270" s="233" t="str">
        <f>IFERROR($F270/VLOOKUP($E270,'Data Mercado'!$A$7:$F$24,6,FALSE),"")</f>
        <v/>
      </c>
    </row>
    <row r="271" spans="1:11" s="227" customFormat="1" ht="19" customHeight="1">
      <c r="A271" s="228"/>
      <c r="B271" s="232"/>
      <c r="C271" s="183"/>
      <c r="D271" s="183"/>
      <c r="E271" s="183"/>
      <c r="F271" s="229"/>
      <c r="G271" s="233" t="str">
        <f>IFERROR($F271/VLOOKUP($E271,'Data Mercado'!$A$7:$F$24,2,FALSE),"")</f>
        <v/>
      </c>
      <c r="H271" s="233" t="str">
        <f>IFERROR($F271/VLOOKUP($E271,'Data Mercado'!$A$7:$F$24,3,FALSE),"")</f>
        <v/>
      </c>
      <c r="I271" s="233" t="str">
        <f>IFERROR($F271/VLOOKUP($E271,'Data Mercado'!$A$7:$F$24,4,FALSE),"")</f>
        <v/>
      </c>
      <c r="J271" s="233" t="str">
        <f>IFERROR($F271/VLOOKUP($E271,'Data Mercado'!$A$7:$F$24,5,FALSE),"")</f>
        <v/>
      </c>
      <c r="K271" s="233" t="str">
        <f>IFERROR($F271/VLOOKUP($E271,'Data Mercado'!$A$7:$F$24,6,FALSE),"")</f>
        <v/>
      </c>
    </row>
    <row r="272" spans="1:11" s="227" customFormat="1" ht="19" customHeight="1">
      <c r="A272" s="228"/>
      <c r="B272" s="232"/>
      <c r="C272" s="183"/>
      <c r="D272" s="183"/>
      <c r="E272" s="183"/>
      <c r="F272" s="229"/>
      <c r="G272" s="233" t="str">
        <f>IFERROR($F272/VLOOKUP($E272,'Data Mercado'!$A$7:$F$24,2,FALSE),"")</f>
        <v/>
      </c>
      <c r="H272" s="233" t="str">
        <f>IFERROR($F272/VLOOKUP($E272,'Data Mercado'!$A$7:$F$24,3,FALSE),"")</f>
        <v/>
      </c>
      <c r="I272" s="233" t="str">
        <f>IFERROR($F272/VLOOKUP($E272,'Data Mercado'!$A$7:$F$24,4,FALSE),"")</f>
        <v/>
      </c>
      <c r="J272" s="233" t="str">
        <f>IFERROR($F272/VLOOKUP($E272,'Data Mercado'!$A$7:$F$24,5,FALSE),"")</f>
        <v/>
      </c>
      <c r="K272" s="233" t="str">
        <f>IFERROR($F272/VLOOKUP($E272,'Data Mercado'!$A$7:$F$24,6,FALSE),"")</f>
        <v/>
      </c>
    </row>
    <row r="273" spans="1:11" s="227" customFormat="1" ht="19" customHeight="1">
      <c r="A273" s="228"/>
      <c r="B273" s="232"/>
      <c r="C273" s="183"/>
      <c r="D273" s="183"/>
      <c r="E273" s="183"/>
      <c r="F273" s="229"/>
      <c r="G273" s="233" t="str">
        <f>IFERROR($F273/VLOOKUP($E273,'Data Mercado'!$A$7:$F$24,2,FALSE),"")</f>
        <v/>
      </c>
      <c r="H273" s="233" t="str">
        <f>IFERROR($F273/VLOOKUP($E273,'Data Mercado'!$A$7:$F$24,3,FALSE),"")</f>
        <v/>
      </c>
      <c r="I273" s="233" t="str">
        <f>IFERROR($F273/VLOOKUP($E273,'Data Mercado'!$A$7:$F$24,4,FALSE),"")</f>
        <v/>
      </c>
      <c r="J273" s="233" t="str">
        <f>IFERROR($F273/VLOOKUP($E273,'Data Mercado'!$A$7:$F$24,5,FALSE),"")</f>
        <v/>
      </c>
      <c r="K273" s="233" t="str">
        <f>IFERROR($F273/VLOOKUP($E273,'Data Mercado'!$A$7:$F$24,6,FALSE),"")</f>
        <v/>
      </c>
    </row>
    <row r="274" spans="1:11" s="227" customFormat="1" ht="19" customHeight="1">
      <c r="A274" s="228"/>
      <c r="B274" s="232"/>
      <c r="C274" s="183"/>
      <c r="D274" s="183"/>
      <c r="E274" s="183"/>
      <c r="F274" s="229"/>
      <c r="G274" s="233" t="str">
        <f>IFERROR($F274/VLOOKUP($E274,'Data Mercado'!$A$7:$F$24,2,FALSE),"")</f>
        <v/>
      </c>
      <c r="H274" s="233" t="str">
        <f>IFERROR($F274/VLOOKUP($E274,'Data Mercado'!$A$7:$F$24,3,FALSE),"")</f>
        <v/>
      </c>
      <c r="I274" s="233" t="str">
        <f>IFERROR($F274/VLOOKUP($E274,'Data Mercado'!$A$7:$F$24,4,FALSE),"")</f>
        <v/>
      </c>
      <c r="J274" s="233" t="str">
        <f>IFERROR($F274/VLOOKUP($E274,'Data Mercado'!$A$7:$F$24,5,FALSE),"")</f>
        <v/>
      </c>
      <c r="K274" s="233" t="str">
        <f>IFERROR($F274/VLOOKUP($E274,'Data Mercado'!$A$7:$F$24,6,FALSE),"")</f>
        <v/>
      </c>
    </row>
    <row r="275" spans="1:11" s="227" customFormat="1" ht="19" customHeight="1">
      <c r="A275" s="228"/>
      <c r="B275" s="232"/>
      <c r="C275" s="183"/>
      <c r="D275" s="183"/>
      <c r="E275" s="183"/>
      <c r="F275" s="229"/>
      <c r="G275" s="233" t="str">
        <f>IFERROR($F275/VLOOKUP($E275,'Data Mercado'!$A$7:$F$24,2,FALSE),"")</f>
        <v/>
      </c>
      <c r="H275" s="233" t="str">
        <f>IFERROR($F275/VLOOKUP($E275,'Data Mercado'!$A$7:$F$24,3,FALSE),"")</f>
        <v/>
      </c>
      <c r="I275" s="233" t="str">
        <f>IFERROR($F275/VLOOKUP($E275,'Data Mercado'!$A$7:$F$24,4,FALSE),"")</f>
        <v/>
      </c>
      <c r="J275" s="233" t="str">
        <f>IFERROR($F275/VLOOKUP($E275,'Data Mercado'!$A$7:$F$24,5,FALSE),"")</f>
        <v/>
      </c>
      <c r="K275" s="233" t="str">
        <f>IFERROR($F275/VLOOKUP($E275,'Data Mercado'!$A$7:$F$24,6,FALSE),"")</f>
        <v/>
      </c>
    </row>
    <row r="276" spans="1:11" s="227" customFormat="1" ht="19" customHeight="1">
      <c r="A276" s="228"/>
      <c r="B276" s="232"/>
      <c r="C276" s="183"/>
      <c r="D276" s="183"/>
      <c r="E276" s="183"/>
      <c r="F276" s="229"/>
      <c r="G276" s="233" t="str">
        <f>IFERROR($F276/VLOOKUP($E276,'Data Mercado'!$A$7:$F$24,2,FALSE),"")</f>
        <v/>
      </c>
      <c r="H276" s="233" t="str">
        <f>IFERROR($F276/VLOOKUP($E276,'Data Mercado'!$A$7:$F$24,3,FALSE),"")</f>
        <v/>
      </c>
      <c r="I276" s="233" t="str">
        <f>IFERROR($F276/VLOOKUP($E276,'Data Mercado'!$A$7:$F$24,4,FALSE),"")</f>
        <v/>
      </c>
      <c r="J276" s="233" t="str">
        <f>IFERROR($F276/VLOOKUP($E276,'Data Mercado'!$A$7:$F$24,5,FALSE),"")</f>
        <v/>
      </c>
      <c r="K276" s="233" t="str">
        <f>IFERROR($F276/VLOOKUP($E276,'Data Mercado'!$A$7:$F$24,6,FALSE),"")</f>
        <v/>
      </c>
    </row>
    <row r="277" spans="1:11" s="227" customFormat="1" ht="19" customHeight="1">
      <c r="A277" s="228"/>
      <c r="B277" s="232"/>
      <c r="C277" s="183"/>
      <c r="D277" s="183"/>
      <c r="E277" s="183"/>
      <c r="F277" s="229"/>
      <c r="G277" s="233" t="str">
        <f>IFERROR($F277/VLOOKUP($E277,'Data Mercado'!$A$7:$F$24,2,FALSE),"")</f>
        <v/>
      </c>
      <c r="H277" s="233" t="str">
        <f>IFERROR($F277/VLOOKUP($E277,'Data Mercado'!$A$7:$F$24,3,FALSE),"")</f>
        <v/>
      </c>
      <c r="I277" s="233" t="str">
        <f>IFERROR($F277/VLOOKUP($E277,'Data Mercado'!$A$7:$F$24,4,FALSE),"")</f>
        <v/>
      </c>
      <c r="J277" s="233" t="str">
        <f>IFERROR($F277/VLOOKUP($E277,'Data Mercado'!$A$7:$F$24,5,FALSE),"")</f>
        <v/>
      </c>
      <c r="K277" s="233" t="str">
        <f>IFERROR($F277/VLOOKUP($E277,'Data Mercado'!$A$7:$F$24,6,FALSE),"")</f>
        <v/>
      </c>
    </row>
    <row r="278" spans="1:11" s="227" customFormat="1" ht="19" customHeight="1">
      <c r="A278" s="228"/>
      <c r="B278" s="232"/>
      <c r="C278" s="183"/>
      <c r="D278" s="183"/>
      <c r="E278" s="183"/>
      <c r="F278" s="229"/>
      <c r="G278" s="233" t="str">
        <f>IFERROR($F278/VLOOKUP($E278,'Data Mercado'!$A$7:$F$24,2,FALSE),"")</f>
        <v/>
      </c>
      <c r="H278" s="233" t="str">
        <f>IFERROR($F278/VLOOKUP($E278,'Data Mercado'!$A$7:$F$24,3,FALSE),"")</f>
        <v/>
      </c>
      <c r="I278" s="233" t="str">
        <f>IFERROR($F278/VLOOKUP($E278,'Data Mercado'!$A$7:$F$24,4,FALSE),"")</f>
        <v/>
      </c>
      <c r="J278" s="233" t="str">
        <f>IFERROR($F278/VLOOKUP($E278,'Data Mercado'!$A$7:$F$24,5,FALSE),"")</f>
        <v/>
      </c>
      <c r="K278" s="233" t="str">
        <f>IFERROR($F278/VLOOKUP($E278,'Data Mercado'!$A$7:$F$24,6,FALSE),"")</f>
        <v/>
      </c>
    </row>
    <row r="279" spans="1:11" s="227" customFormat="1" ht="19" customHeight="1">
      <c r="A279" s="228"/>
      <c r="B279" s="232"/>
      <c r="C279" s="183"/>
      <c r="D279" s="183"/>
      <c r="E279" s="183"/>
      <c r="F279" s="229"/>
      <c r="G279" s="233" t="str">
        <f>IFERROR($F279/VLOOKUP($E279,'Data Mercado'!$A$7:$F$24,2,FALSE),"")</f>
        <v/>
      </c>
      <c r="H279" s="233" t="str">
        <f>IFERROR($F279/VLOOKUP($E279,'Data Mercado'!$A$7:$F$24,3,FALSE),"")</f>
        <v/>
      </c>
      <c r="I279" s="233" t="str">
        <f>IFERROR($F279/VLOOKUP($E279,'Data Mercado'!$A$7:$F$24,4,FALSE),"")</f>
        <v/>
      </c>
      <c r="J279" s="233" t="str">
        <f>IFERROR($F279/VLOOKUP($E279,'Data Mercado'!$A$7:$F$24,5,FALSE),"")</f>
        <v/>
      </c>
      <c r="K279" s="233" t="str">
        <f>IFERROR($F279/VLOOKUP($E279,'Data Mercado'!$A$7:$F$24,6,FALSE),"")</f>
        <v/>
      </c>
    </row>
    <row r="280" spans="1:11" s="227" customFormat="1" ht="19" customHeight="1">
      <c r="A280" s="228"/>
      <c r="B280" s="232"/>
      <c r="C280" s="183"/>
      <c r="D280" s="183"/>
      <c r="E280" s="183"/>
      <c r="F280" s="229"/>
      <c r="G280" s="233" t="str">
        <f>IFERROR($F280/VLOOKUP($E280,'Data Mercado'!$A$7:$F$24,2,FALSE),"")</f>
        <v/>
      </c>
      <c r="H280" s="233" t="str">
        <f>IFERROR($F280/VLOOKUP($E280,'Data Mercado'!$A$7:$F$24,3,FALSE),"")</f>
        <v/>
      </c>
      <c r="I280" s="233" t="str">
        <f>IFERROR($F280/VLOOKUP($E280,'Data Mercado'!$A$7:$F$24,4,FALSE),"")</f>
        <v/>
      </c>
      <c r="J280" s="233" t="str">
        <f>IFERROR($F280/VLOOKUP($E280,'Data Mercado'!$A$7:$F$24,5,FALSE),"")</f>
        <v/>
      </c>
      <c r="K280" s="233" t="str">
        <f>IFERROR($F280/VLOOKUP($E280,'Data Mercado'!$A$7:$F$24,6,FALSE),"")</f>
        <v/>
      </c>
    </row>
    <row r="281" spans="1:11" s="227" customFormat="1" ht="19" customHeight="1">
      <c r="A281" s="228"/>
      <c r="B281" s="232"/>
      <c r="C281" s="183"/>
      <c r="D281" s="183"/>
      <c r="E281" s="183"/>
      <c r="F281" s="229"/>
      <c r="G281" s="233" t="str">
        <f>IFERROR($F281/VLOOKUP($E281,'Data Mercado'!$A$7:$F$24,2,FALSE),"")</f>
        <v/>
      </c>
      <c r="H281" s="233" t="str">
        <f>IFERROR($F281/VLOOKUP($E281,'Data Mercado'!$A$7:$F$24,3,FALSE),"")</f>
        <v/>
      </c>
      <c r="I281" s="233" t="str">
        <f>IFERROR($F281/VLOOKUP($E281,'Data Mercado'!$A$7:$F$24,4,FALSE),"")</f>
        <v/>
      </c>
      <c r="J281" s="233" t="str">
        <f>IFERROR($F281/VLOOKUP($E281,'Data Mercado'!$A$7:$F$24,5,FALSE),"")</f>
        <v/>
      </c>
      <c r="K281" s="233" t="str">
        <f>IFERROR($F281/VLOOKUP($E281,'Data Mercado'!$A$7:$F$24,6,FALSE),"")</f>
        <v/>
      </c>
    </row>
    <row r="282" spans="1:11" s="227" customFormat="1" ht="19" customHeight="1">
      <c r="A282" s="228"/>
      <c r="B282" s="232"/>
      <c r="C282" s="183"/>
      <c r="D282" s="183"/>
      <c r="E282" s="183"/>
      <c r="F282" s="229"/>
      <c r="G282" s="233" t="str">
        <f>IFERROR($F282/VLOOKUP($E282,'Data Mercado'!$A$7:$F$24,2,FALSE),"")</f>
        <v/>
      </c>
      <c r="H282" s="233" t="str">
        <f>IFERROR($F282/VLOOKUP($E282,'Data Mercado'!$A$7:$F$24,3,FALSE),"")</f>
        <v/>
      </c>
      <c r="I282" s="233" t="str">
        <f>IFERROR($F282/VLOOKUP($E282,'Data Mercado'!$A$7:$F$24,4,FALSE),"")</f>
        <v/>
      </c>
      <c r="J282" s="233" t="str">
        <f>IFERROR($F282/VLOOKUP($E282,'Data Mercado'!$A$7:$F$24,5,FALSE),"")</f>
        <v/>
      </c>
      <c r="K282" s="233" t="str">
        <f>IFERROR($F282/VLOOKUP($E282,'Data Mercado'!$A$7:$F$24,6,FALSE),"")</f>
        <v/>
      </c>
    </row>
    <row r="283" spans="1:11" s="227" customFormat="1" ht="19" customHeight="1">
      <c r="A283" s="228"/>
      <c r="B283" s="232"/>
      <c r="C283" s="183"/>
      <c r="D283" s="183"/>
      <c r="E283" s="183"/>
      <c r="F283" s="229"/>
      <c r="G283" s="233" t="str">
        <f>IFERROR($F283/VLOOKUP($E283,'Data Mercado'!$A$7:$F$24,2,FALSE),"")</f>
        <v/>
      </c>
      <c r="H283" s="233" t="str">
        <f>IFERROR($F283/VLOOKUP($E283,'Data Mercado'!$A$7:$F$24,3,FALSE),"")</f>
        <v/>
      </c>
      <c r="I283" s="233" t="str">
        <f>IFERROR($F283/VLOOKUP($E283,'Data Mercado'!$A$7:$F$24,4,FALSE),"")</f>
        <v/>
      </c>
      <c r="J283" s="233" t="str">
        <f>IFERROR($F283/VLOOKUP($E283,'Data Mercado'!$A$7:$F$24,5,FALSE),"")</f>
        <v/>
      </c>
      <c r="K283" s="233" t="str">
        <f>IFERROR($F283/VLOOKUP($E283,'Data Mercado'!$A$7:$F$24,6,FALSE),"")</f>
        <v/>
      </c>
    </row>
    <row r="284" spans="1:11" s="227" customFormat="1" ht="19" customHeight="1">
      <c r="A284" s="228"/>
      <c r="B284" s="232"/>
      <c r="C284" s="183"/>
      <c r="D284" s="183"/>
      <c r="E284" s="183"/>
      <c r="F284" s="229"/>
      <c r="G284" s="233" t="str">
        <f>IFERROR($F284/VLOOKUP($E284,'Data Mercado'!$A$7:$F$24,2,FALSE),"")</f>
        <v/>
      </c>
      <c r="H284" s="233" t="str">
        <f>IFERROR($F284/VLOOKUP($E284,'Data Mercado'!$A$7:$F$24,3,FALSE),"")</f>
        <v/>
      </c>
      <c r="I284" s="233" t="str">
        <f>IFERROR($F284/VLOOKUP($E284,'Data Mercado'!$A$7:$F$24,4,FALSE),"")</f>
        <v/>
      </c>
      <c r="J284" s="233" t="str">
        <f>IFERROR($F284/VLOOKUP($E284,'Data Mercado'!$A$7:$F$24,5,FALSE),"")</f>
        <v/>
      </c>
      <c r="K284" s="233" t="str">
        <f>IFERROR($F284/VLOOKUP($E284,'Data Mercado'!$A$7:$F$24,6,FALSE),"")</f>
        <v/>
      </c>
    </row>
    <row r="285" spans="1:11" s="227" customFormat="1" ht="19" customHeight="1">
      <c r="A285" s="228"/>
      <c r="B285" s="232"/>
      <c r="C285" s="183"/>
      <c r="D285" s="183"/>
      <c r="E285" s="183"/>
      <c r="F285" s="229"/>
      <c r="G285" s="233" t="str">
        <f>IFERROR($F285/VLOOKUP($E285,'Data Mercado'!$A$7:$F$24,2,FALSE),"")</f>
        <v/>
      </c>
      <c r="H285" s="233" t="str">
        <f>IFERROR($F285/VLOOKUP($E285,'Data Mercado'!$A$7:$F$24,3,FALSE),"")</f>
        <v/>
      </c>
      <c r="I285" s="233" t="str">
        <f>IFERROR($F285/VLOOKUP($E285,'Data Mercado'!$A$7:$F$24,4,FALSE),"")</f>
        <v/>
      </c>
      <c r="J285" s="233" t="str">
        <f>IFERROR($F285/VLOOKUP($E285,'Data Mercado'!$A$7:$F$24,5,FALSE),"")</f>
        <v/>
      </c>
      <c r="K285" s="233" t="str">
        <f>IFERROR($F285/VLOOKUP($E285,'Data Mercado'!$A$7:$F$24,6,FALSE),"")</f>
        <v/>
      </c>
    </row>
    <row r="286" spans="1:11" s="227" customFormat="1" ht="19" customHeight="1">
      <c r="A286" s="228"/>
      <c r="B286" s="232"/>
      <c r="C286" s="183"/>
      <c r="D286" s="183"/>
      <c r="E286" s="183"/>
      <c r="F286" s="229"/>
      <c r="G286" s="233" t="str">
        <f>IFERROR($F286/VLOOKUP($E286,'Data Mercado'!$A$7:$F$24,2,FALSE),"")</f>
        <v/>
      </c>
      <c r="H286" s="233" t="str">
        <f>IFERROR($F286/VLOOKUP($E286,'Data Mercado'!$A$7:$F$24,3,FALSE),"")</f>
        <v/>
      </c>
      <c r="I286" s="233" t="str">
        <f>IFERROR($F286/VLOOKUP($E286,'Data Mercado'!$A$7:$F$24,4,FALSE),"")</f>
        <v/>
      </c>
      <c r="J286" s="233" t="str">
        <f>IFERROR($F286/VLOOKUP($E286,'Data Mercado'!$A$7:$F$24,5,FALSE),"")</f>
        <v/>
      </c>
      <c r="K286" s="233" t="str">
        <f>IFERROR($F286/VLOOKUP($E286,'Data Mercado'!$A$7:$F$24,6,FALSE),"")</f>
        <v/>
      </c>
    </row>
    <row r="287" spans="1:11" s="227" customFormat="1" ht="19" customHeight="1">
      <c r="A287" s="228"/>
      <c r="B287" s="232"/>
      <c r="C287" s="183"/>
      <c r="D287" s="183"/>
      <c r="E287" s="183"/>
      <c r="F287" s="229"/>
      <c r="G287" s="233" t="str">
        <f>IFERROR($F287/VLOOKUP($E287,'Data Mercado'!$A$7:$F$24,2,FALSE),"")</f>
        <v/>
      </c>
      <c r="H287" s="233" t="str">
        <f>IFERROR($F287/VLOOKUP($E287,'Data Mercado'!$A$7:$F$24,3,FALSE),"")</f>
        <v/>
      </c>
      <c r="I287" s="233" t="str">
        <f>IFERROR($F287/VLOOKUP($E287,'Data Mercado'!$A$7:$F$24,4,FALSE),"")</f>
        <v/>
      </c>
      <c r="J287" s="233" t="str">
        <f>IFERROR($F287/VLOOKUP($E287,'Data Mercado'!$A$7:$F$24,5,FALSE),"")</f>
        <v/>
      </c>
      <c r="K287" s="233" t="str">
        <f>IFERROR($F287/VLOOKUP($E287,'Data Mercado'!$A$7:$F$24,6,FALSE),"")</f>
        <v/>
      </c>
    </row>
    <row r="288" spans="1:11" s="227" customFormat="1" ht="19" customHeight="1">
      <c r="A288" s="228"/>
      <c r="B288" s="232"/>
      <c r="C288" s="183"/>
      <c r="D288" s="183"/>
      <c r="E288" s="183"/>
      <c r="F288" s="229"/>
      <c r="G288" s="233" t="str">
        <f>IFERROR($F288/VLOOKUP($E288,'Data Mercado'!$A$7:$F$24,2,FALSE),"")</f>
        <v/>
      </c>
      <c r="H288" s="233" t="str">
        <f>IFERROR($F288/VLOOKUP($E288,'Data Mercado'!$A$7:$F$24,3,FALSE),"")</f>
        <v/>
      </c>
      <c r="I288" s="233" t="str">
        <f>IFERROR($F288/VLOOKUP($E288,'Data Mercado'!$A$7:$F$24,4,FALSE),"")</f>
        <v/>
      </c>
      <c r="J288" s="233" t="str">
        <f>IFERROR($F288/VLOOKUP($E288,'Data Mercado'!$A$7:$F$24,5,FALSE),"")</f>
        <v/>
      </c>
      <c r="K288" s="233" t="str">
        <f>IFERROR($F288/VLOOKUP($E288,'Data Mercado'!$A$7:$F$24,6,FALSE),"")</f>
        <v/>
      </c>
    </row>
    <row r="289" spans="1:11" s="227" customFormat="1" ht="19" customHeight="1">
      <c r="A289" s="228"/>
      <c r="B289" s="232"/>
      <c r="C289" s="183"/>
      <c r="D289" s="183"/>
      <c r="E289" s="183"/>
      <c r="F289" s="229"/>
      <c r="G289" s="233" t="str">
        <f>IFERROR($F289/VLOOKUP($E289,'Data Mercado'!$A$7:$F$24,2,FALSE),"")</f>
        <v/>
      </c>
      <c r="H289" s="233" t="str">
        <f>IFERROR($F289/VLOOKUP($E289,'Data Mercado'!$A$7:$F$24,3,FALSE),"")</f>
        <v/>
      </c>
      <c r="I289" s="233" t="str">
        <f>IFERROR($F289/VLOOKUP($E289,'Data Mercado'!$A$7:$F$24,4,FALSE),"")</f>
        <v/>
      </c>
      <c r="J289" s="233" t="str">
        <f>IFERROR($F289/VLOOKUP($E289,'Data Mercado'!$A$7:$F$24,5,FALSE),"")</f>
        <v/>
      </c>
      <c r="K289" s="233" t="str">
        <f>IFERROR($F289/VLOOKUP($E289,'Data Mercado'!$A$7:$F$24,6,FALSE),"")</f>
        <v/>
      </c>
    </row>
    <row r="290" spans="1:11" s="227" customFormat="1" ht="19" customHeight="1">
      <c r="A290" s="228"/>
      <c r="B290" s="232"/>
      <c r="C290" s="183"/>
      <c r="D290" s="183"/>
      <c r="E290" s="183"/>
      <c r="F290" s="229"/>
      <c r="G290" s="233" t="str">
        <f>IFERROR($F290/VLOOKUP($E290,'Data Mercado'!$A$7:$F$24,2,FALSE),"")</f>
        <v/>
      </c>
      <c r="H290" s="233" t="str">
        <f>IFERROR($F290/VLOOKUP($E290,'Data Mercado'!$A$7:$F$24,3,FALSE),"")</f>
        <v/>
      </c>
      <c r="I290" s="233" t="str">
        <f>IFERROR($F290/VLOOKUP($E290,'Data Mercado'!$A$7:$F$24,4,FALSE),"")</f>
        <v/>
      </c>
      <c r="J290" s="233" t="str">
        <f>IFERROR($F290/VLOOKUP($E290,'Data Mercado'!$A$7:$F$24,5,FALSE),"")</f>
        <v/>
      </c>
      <c r="K290" s="233" t="str">
        <f>IFERROR($F290/VLOOKUP($E290,'Data Mercado'!$A$7:$F$24,6,FALSE),"")</f>
        <v/>
      </c>
    </row>
    <row r="291" spans="1:11" s="227" customFormat="1" ht="19" customHeight="1">
      <c r="A291" s="228"/>
      <c r="B291" s="232"/>
      <c r="C291" s="183"/>
      <c r="D291" s="183"/>
      <c r="E291" s="183"/>
      <c r="F291" s="229"/>
      <c r="G291" s="233" t="str">
        <f>IFERROR($F291/VLOOKUP($E291,'Data Mercado'!$A$7:$F$24,2,FALSE),"")</f>
        <v/>
      </c>
      <c r="H291" s="233" t="str">
        <f>IFERROR($F291/VLOOKUP($E291,'Data Mercado'!$A$7:$F$24,3,FALSE),"")</f>
        <v/>
      </c>
      <c r="I291" s="233" t="str">
        <f>IFERROR($F291/VLOOKUP($E291,'Data Mercado'!$A$7:$F$24,4,FALSE),"")</f>
        <v/>
      </c>
      <c r="J291" s="233" t="str">
        <f>IFERROR($F291/VLOOKUP($E291,'Data Mercado'!$A$7:$F$24,5,FALSE),"")</f>
        <v/>
      </c>
      <c r="K291" s="233" t="str">
        <f>IFERROR($F291/VLOOKUP($E291,'Data Mercado'!$A$7:$F$24,6,FALSE),"")</f>
        <v/>
      </c>
    </row>
    <row r="292" spans="1:11" s="227" customFormat="1" ht="19" customHeight="1">
      <c r="A292" s="228"/>
      <c r="B292" s="232"/>
      <c r="C292" s="183"/>
      <c r="D292" s="183"/>
      <c r="E292" s="183"/>
      <c r="F292" s="229"/>
      <c r="G292" s="233" t="str">
        <f>IFERROR($F292/VLOOKUP($E292,'Data Mercado'!$A$7:$F$24,2,FALSE),"")</f>
        <v/>
      </c>
      <c r="H292" s="233" t="str">
        <f>IFERROR($F292/VLOOKUP($E292,'Data Mercado'!$A$7:$F$24,3,FALSE),"")</f>
        <v/>
      </c>
      <c r="I292" s="233" t="str">
        <f>IFERROR($F292/VLOOKUP($E292,'Data Mercado'!$A$7:$F$24,4,FALSE),"")</f>
        <v/>
      </c>
      <c r="J292" s="233" t="str">
        <f>IFERROR($F292/VLOOKUP($E292,'Data Mercado'!$A$7:$F$24,5,FALSE),"")</f>
        <v/>
      </c>
      <c r="K292" s="233" t="str">
        <f>IFERROR($F292/VLOOKUP($E292,'Data Mercado'!$A$7:$F$24,6,FALSE),"")</f>
        <v/>
      </c>
    </row>
    <row r="293" spans="1:11" s="227" customFormat="1" ht="19" customHeight="1">
      <c r="A293" s="228"/>
      <c r="B293" s="232"/>
      <c r="C293" s="183"/>
      <c r="D293" s="183"/>
      <c r="E293" s="183"/>
      <c r="F293" s="229"/>
      <c r="G293" s="233" t="str">
        <f>IFERROR($F293/VLOOKUP($E293,'Data Mercado'!$A$7:$F$24,2,FALSE),"")</f>
        <v/>
      </c>
      <c r="H293" s="233" t="str">
        <f>IFERROR($F293/VLOOKUP($E293,'Data Mercado'!$A$7:$F$24,3,FALSE),"")</f>
        <v/>
      </c>
      <c r="I293" s="233" t="str">
        <f>IFERROR($F293/VLOOKUP($E293,'Data Mercado'!$A$7:$F$24,4,FALSE),"")</f>
        <v/>
      </c>
      <c r="J293" s="233" t="str">
        <f>IFERROR($F293/VLOOKUP($E293,'Data Mercado'!$A$7:$F$24,5,FALSE),"")</f>
        <v/>
      </c>
      <c r="K293" s="233" t="str">
        <f>IFERROR($F293/VLOOKUP($E293,'Data Mercado'!$A$7:$F$24,6,FALSE),"")</f>
        <v/>
      </c>
    </row>
    <row r="294" spans="1:11" s="227" customFormat="1" ht="19" customHeight="1">
      <c r="A294" s="228"/>
      <c r="B294" s="232"/>
      <c r="C294" s="183"/>
      <c r="D294" s="183"/>
      <c r="E294" s="183"/>
      <c r="F294" s="229"/>
      <c r="G294" s="233" t="str">
        <f>IFERROR($F294/VLOOKUP($E294,'Data Mercado'!$A$7:$F$24,2,FALSE),"")</f>
        <v/>
      </c>
      <c r="H294" s="233" t="str">
        <f>IFERROR($F294/VLOOKUP($E294,'Data Mercado'!$A$7:$F$24,3,FALSE),"")</f>
        <v/>
      </c>
      <c r="I294" s="233" t="str">
        <f>IFERROR($F294/VLOOKUP($E294,'Data Mercado'!$A$7:$F$24,4,FALSE),"")</f>
        <v/>
      </c>
      <c r="J294" s="233" t="str">
        <f>IFERROR($F294/VLOOKUP($E294,'Data Mercado'!$A$7:$F$24,5,FALSE),"")</f>
        <v/>
      </c>
      <c r="K294" s="233" t="str">
        <f>IFERROR($F294/VLOOKUP($E294,'Data Mercado'!$A$7:$F$24,6,FALSE),"")</f>
        <v/>
      </c>
    </row>
    <row r="295" spans="1:11" s="227" customFormat="1" ht="19" customHeight="1">
      <c r="A295" s="228"/>
      <c r="B295" s="232"/>
      <c r="C295" s="183"/>
      <c r="D295" s="183"/>
      <c r="E295" s="183"/>
      <c r="F295" s="229"/>
      <c r="G295" s="233" t="str">
        <f>IFERROR($F295/VLOOKUP($E295,'Data Mercado'!$A$7:$F$24,2,FALSE),"")</f>
        <v/>
      </c>
      <c r="H295" s="233" t="str">
        <f>IFERROR($F295/VLOOKUP($E295,'Data Mercado'!$A$7:$F$24,3,FALSE),"")</f>
        <v/>
      </c>
      <c r="I295" s="233" t="str">
        <f>IFERROR($F295/VLOOKUP($E295,'Data Mercado'!$A$7:$F$24,4,FALSE),"")</f>
        <v/>
      </c>
      <c r="J295" s="233" t="str">
        <f>IFERROR($F295/VLOOKUP($E295,'Data Mercado'!$A$7:$F$24,5,FALSE),"")</f>
        <v/>
      </c>
      <c r="K295" s="233" t="str">
        <f>IFERROR($F295/VLOOKUP($E295,'Data Mercado'!$A$7:$F$24,6,FALSE),"")</f>
        <v/>
      </c>
    </row>
    <row r="296" spans="1:11" s="227" customFormat="1" ht="19" customHeight="1">
      <c r="A296" s="228"/>
      <c r="B296" s="232"/>
      <c r="C296" s="183"/>
      <c r="D296" s="183"/>
      <c r="E296" s="183"/>
      <c r="F296" s="229"/>
      <c r="G296" s="233" t="str">
        <f>IFERROR($F296/VLOOKUP($E296,'Data Mercado'!$A$7:$F$24,2,FALSE),"")</f>
        <v/>
      </c>
      <c r="H296" s="233" t="str">
        <f>IFERROR($F296/VLOOKUP($E296,'Data Mercado'!$A$7:$F$24,3,FALSE),"")</f>
        <v/>
      </c>
      <c r="I296" s="233" t="str">
        <f>IFERROR($F296/VLOOKUP($E296,'Data Mercado'!$A$7:$F$24,4,FALSE),"")</f>
        <v/>
      </c>
      <c r="J296" s="233" t="str">
        <f>IFERROR($F296/VLOOKUP($E296,'Data Mercado'!$A$7:$F$24,5,FALSE),"")</f>
        <v/>
      </c>
      <c r="K296" s="233" t="str">
        <f>IFERROR($F296/VLOOKUP($E296,'Data Mercado'!$A$7:$F$24,6,FALSE),"")</f>
        <v/>
      </c>
    </row>
    <row r="297" spans="1:11" s="227" customFormat="1" ht="19" customHeight="1">
      <c r="A297" s="228"/>
      <c r="B297" s="232"/>
      <c r="C297" s="183"/>
      <c r="D297" s="183"/>
      <c r="E297" s="183"/>
      <c r="F297" s="229"/>
      <c r="G297" s="233" t="str">
        <f>IFERROR($F297/VLOOKUP($E297,'Data Mercado'!$A$7:$F$24,2,FALSE),"")</f>
        <v/>
      </c>
      <c r="H297" s="233" t="str">
        <f>IFERROR($F297/VLOOKUP($E297,'Data Mercado'!$A$7:$F$24,3,FALSE),"")</f>
        <v/>
      </c>
      <c r="I297" s="233" t="str">
        <f>IFERROR($F297/VLOOKUP($E297,'Data Mercado'!$A$7:$F$24,4,FALSE),"")</f>
        <v/>
      </c>
      <c r="J297" s="233" t="str">
        <f>IFERROR($F297/VLOOKUP($E297,'Data Mercado'!$A$7:$F$24,5,FALSE),"")</f>
        <v/>
      </c>
      <c r="K297" s="233" t="str">
        <f>IFERROR($F297/VLOOKUP($E297,'Data Mercado'!$A$7:$F$24,6,FALSE),"")</f>
        <v/>
      </c>
    </row>
    <row r="298" spans="1:11" s="227" customFormat="1" ht="19" customHeight="1">
      <c r="A298" s="228"/>
      <c r="B298" s="232"/>
      <c r="C298" s="183"/>
      <c r="D298" s="183"/>
      <c r="E298" s="183"/>
      <c r="F298" s="229"/>
      <c r="G298" s="233" t="str">
        <f>IFERROR($F298/VLOOKUP($E298,'Data Mercado'!$A$7:$F$24,2,FALSE),"")</f>
        <v/>
      </c>
      <c r="H298" s="233" t="str">
        <f>IFERROR($F298/VLOOKUP($E298,'Data Mercado'!$A$7:$F$24,3,FALSE),"")</f>
        <v/>
      </c>
      <c r="I298" s="233" t="str">
        <f>IFERROR($F298/VLOOKUP($E298,'Data Mercado'!$A$7:$F$24,4,FALSE),"")</f>
        <v/>
      </c>
      <c r="J298" s="233" t="str">
        <f>IFERROR($F298/VLOOKUP($E298,'Data Mercado'!$A$7:$F$24,5,FALSE),"")</f>
        <v/>
      </c>
      <c r="K298" s="233" t="str">
        <f>IFERROR($F298/VLOOKUP($E298,'Data Mercado'!$A$7:$F$24,6,FALSE),"")</f>
        <v/>
      </c>
    </row>
    <row r="299" spans="1:11" s="227" customFormat="1" ht="19" customHeight="1">
      <c r="A299" s="228"/>
      <c r="B299" s="232"/>
      <c r="C299" s="183"/>
      <c r="D299" s="183"/>
      <c r="E299" s="183"/>
      <c r="F299" s="229"/>
      <c r="G299" s="233" t="str">
        <f>IFERROR($F299/VLOOKUP($E299,'Data Mercado'!$A$7:$F$24,2,FALSE),"")</f>
        <v/>
      </c>
      <c r="H299" s="233" t="str">
        <f>IFERROR($F299/VLOOKUP($E299,'Data Mercado'!$A$7:$F$24,3,FALSE),"")</f>
        <v/>
      </c>
      <c r="I299" s="233" t="str">
        <f>IFERROR($F299/VLOOKUP($E299,'Data Mercado'!$A$7:$F$24,4,FALSE),"")</f>
        <v/>
      </c>
      <c r="J299" s="233" t="str">
        <f>IFERROR($F299/VLOOKUP($E299,'Data Mercado'!$A$7:$F$24,5,FALSE),"")</f>
        <v/>
      </c>
      <c r="K299" s="233" t="str">
        <f>IFERROR($F299/VLOOKUP($E299,'Data Mercado'!$A$7:$F$24,6,FALSE),"")</f>
        <v/>
      </c>
    </row>
    <row r="300" spans="1:11" s="227" customFormat="1" ht="19" customHeight="1">
      <c r="A300" s="228"/>
      <c r="B300" s="232"/>
      <c r="C300" s="183"/>
      <c r="D300" s="183"/>
      <c r="E300" s="183"/>
      <c r="F300" s="229"/>
      <c r="G300" s="233" t="str">
        <f>IFERROR($F300/VLOOKUP($E300,'Data Mercado'!$A$7:$F$24,2,FALSE),"")</f>
        <v/>
      </c>
      <c r="H300" s="233" t="str">
        <f>IFERROR($F300/VLOOKUP($E300,'Data Mercado'!$A$7:$F$24,3,FALSE),"")</f>
        <v/>
      </c>
      <c r="I300" s="233" t="str">
        <f>IFERROR($F300/VLOOKUP($E300,'Data Mercado'!$A$7:$F$24,4,FALSE),"")</f>
        <v/>
      </c>
      <c r="J300" s="233" t="str">
        <f>IFERROR($F300/VLOOKUP($E300,'Data Mercado'!$A$7:$F$24,5,FALSE),"")</f>
        <v/>
      </c>
      <c r="K300" s="233" t="str">
        <f>IFERROR($F300/VLOOKUP($E300,'Data Mercado'!$A$7:$F$24,6,FALSE),"")</f>
        <v/>
      </c>
    </row>
    <row r="301" spans="1:11" s="227" customFormat="1" ht="19" customHeight="1">
      <c r="A301" s="228"/>
      <c r="B301" s="232"/>
      <c r="C301" s="183"/>
      <c r="D301" s="183"/>
      <c r="E301" s="183"/>
      <c r="F301" s="229"/>
      <c r="G301" s="233" t="str">
        <f>IFERROR($F301/VLOOKUP($E301,'Data Mercado'!$A$7:$F$24,2,FALSE),"")</f>
        <v/>
      </c>
      <c r="H301" s="233" t="str">
        <f>IFERROR($F301/VLOOKUP($E301,'Data Mercado'!$A$7:$F$24,3,FALSE),"")</f>
        <v/>
      </c>
      <c r="I301" s="233" t="str">
        <f>IFERROR($F301/VLOOKUP($E301,'Data Mercado'!$A$7:$F$24,4,FALSE),"")</f>
        <v/>
      </c>
      <c r="J301" s="233" t="str">
        <f>IFERROR($F301/VLOOKUP($E301,'Data Mercado'!$A$7:$F$24,5,FALSE),"")</f>
        <v/>
      </c>
      <c r="K301" s="233" t="str">
        <f>IFERROR($F301/VLOOKUP($E301,'Data Mercado'!$A$7:$F$24,6,FALSE),"")</f>
        <v/>
      </c>
    </row>
    <row r="302" spans="1:11" s="227" customFormat="1" ht="19" customHeight="1">
      <c r="A302" s="228"/>
      <c r="B302" s="232"/>
      <c r="C302" s="183"/>
      <c r="D302" s="183"/>
      <c r="E302" s="183"/>
      <c r="F302" s="229"/>
      <c r="G302" s="233" t="str">
        <f>IFERROR($F302/VLOOKUP($E302,'Data Mercado'!$A$7:$F$24,2,FALSE),"")</f>
        <v/>
      </c>
      <c r="H302" s="233" t="str">
        <f>IFERROR($F302/VLOOKUP($E302,'Data Mercado'!$A$7:$F$24,3,FALSE),"")</f>
        <v/>
      </c>
      <c r="I302" s="233" t="str">
        <f>IFERROR($F302/VLOOKUP($E302,'Data Mercado'!$A$7:$F$24,4,FALSE),"")</f>
        <v/>
      </c>
      <c r="J302" s="233" t="str">
        <f>IFERROR($F302/VLOOKUP($E302,'Data Mercado'!$A$7:$F$24,5,FALSE),"")</f>
        <v/>
      </c>
      <c r="K302" s="233" t="str">
        <f>IFERROR($F302/VLOOKUP($E302,'Data Mercado'!$A$7:$F$24,6,FALSE),"")</f>
        <v/>
      </c>
    </row>
    <row r="303" spans="1:11" s="227" customFormat="1" ht="19" customHeight="1">
      <c r="A303" s="228"/>
      <c r="B303" s="232"/>
      <c r="C303" s="183"/>
      <c r="D303" s="183"/>
      <c r="E303" s="183"/>
      <c r="F303" s="229"/>
      <c r="G303" s="233" t="str">
        <f>IFERROR($F303/VLOOKUP($E303,'Data Mercado'!$A$7:$F$24,2,FALSE),"")</f>
        <v/>
      </c>
      <c r="H303" s="233" t="str">
        <f>IFERROR($F303/VLOOKUP($E303,'Data Mercado'!$A$7:$F$24,3,FALSE),"")</f>
        <v/>
      </c>
      <c r="I303" s="233" t="str">
        <f>IFERROR($F303/VLOOKUP($E303,'Data Mercado'!$A$7:$F$24,4,FALSE),"")</f>
        <v/>
      </c>
      <c r="J303" s="233" t="str">
        <f>IFERROR($F303/VLOOKUP($E303,'Data Mercado'!$A$7:$F$24,5,FALSE),"")</f>
        <v/>
      </c>
      <c r="K303" s="233" t="str">
        <f>IFERROR($F303/VLOOKUP($E303,'Data Mercado'!$A$7:$F$24,6,FALSE),"")</f>
        <v/>
      </c>
    </row>
    <row r="304" spans="1:11" s="227" customFormat="1" ht="19" customHeight="1">
      <c r="A304" s="228"/>
      <c r="B304" s="232"/>
      <c r="C304" s="183"/>
      <c r="D304" s="183"/>
      <c r="E304" s="183"/>
      <c r="F304" s="229"/>
      <c r="G304" s="233" t="str">
        <f>IFERROR($F304/VLOOKUP($E304,'Data Mercado'!$A$7:$F$24,2,FALSE),"")</f>
        <v/>
      </c>
      <c r="H304" s="233" t="str">
        <f>IFERROR($F304/VLOOKUP($E304,'Data Mercado'!$A$7:$F$24,3,FALSE),"")</f>
        <v/>
      </c>
      <c r="I304" s="233" t="str">
        <f>IFERROR($F304/VLOOKUP($E304,'Data Mercado'!$A$7:$F$24,4,FALSE),"")</f>
        <v/>
      </c>
      <c r="J304" s="233" t="str">
        <f>IFERROR($F304/VLOOKUP($E304,'Data Mercado'!$A$7:$F$24,5,FALSE),"")</f>
        <v/>
      </c>
      <c r="K304" s="233" t="str">
        <f>IFERROR($F304/VLOOKUP($E304,'Data Mercado'!$A$7:$F$24,6,FALSE),"")</f>
        <v/>
      </c>
    </row>
    <row r="305" spans="1:11" s="227" customFormat="1" ht="19" customHeight="1">
      <c r="A305" s="228"/>
      <c r="B305" s="232"/>
      <c r="C305" s="183"/>
      <c r="D305" s="183"/>
      <c r="E305" s="183"/>
      <c r="F305" s="229"/>
      <c r="G305" s="233" t="str">
        <f>IFERROR($F305/VLOOKUP($E305,'Data Mercado'!$A$7:$F$24,2,FALSE),"")</f>
        <v/>
      </c>
      <c r="H305" s="233" t="str">
        <f>IFERROR($F305/VLOOKUP($E305,'Data Mercado'!$A$7:$F$24,3,FALSE),"")</f>
        <v/>
      </c>
      <c r="I305" s="233" t="str">
        <f>IFERROR($F305/VLOOKUP($E305,'Data Mercado'!$A$7:$F$24,4,FALSE),"")</f>
        <v/>
      </c>
      <c r="J305" s="233" t="str">
        <f>IFERROR($F305/VLOOKUP($E305,'Data Mercado'!$A$7:$F$24,5,FALSE),"")</f>
        <v/>
      </c>
      <c r="K305" s="233" t="str">
        <f>IFERROR($F305/VLOOKUP($E305,'Data Mercado'!$A$7:$F$24,6,FALSE),"")</f>
        <v/>
      </c>
    </row>
    <row r="306" spans="1:11" s="227" customFormat="1" ht="19" customHeight="1">
      <c r="A306" s="228"/>
      <c r="B306" s="232"/>
      <c r="C306" s="183"/>
      <c r="D306" s="183"/>
      <c r="E306" s="183"/>
      <c r="F306" s="229"/>
      <c r="G306" s="233" t="str">
        <f>IFERROR($F306/VLOOKUP($E306,'Data Mercado'!$A$7:$F$24,2,FALSE),"")</f>
        <v/>
      </c>
      <c r="H306" s="233" t="str">
        <f>IFERROR($F306/VLOOKUP($E306,'Data Mercado'!$A$7:$F$24,3,FALSE),"")</f>
        <v/>
      </c>
      <c r="I306" s="233" t="str">
        <f>IFERROR($F306/VLOOKUP($E306,'Data Mercado'!$A$7:$F$24,4,FALSE),"")</f>
        <v/>
      </c>
      <c r="J306" s="233" t="str">
        <f>IFERROR($F306/VLOOKUP($E306,'Data Mercado'!$A$7:$F$24,5,FALSE),"")</f>
        <v/>
      </c>
      <c r="K306" s="233" t="str">
        <f>IFERROR($F306/VLOOKUP($E306,'Data Mercado'!$A$7:$F$24,6,FALSE),"")</f>
        <v/>
      </c>
    </row>
    <row r="307" spans="1:11" s="227" customFormat="1" ht="19" customHeight="1">
      <c r="A307" s="228"/>
      <c r="B307" s="232"/>
      <c r="C307" s="183"/>
      <c r="D307" s="183"/>
      <c r="E307" s="183"/>
      <c r="F307" s="229"/>
      <c r="G307" s="233" t="str">
        <f>IFERROR($F307/VLOOKUP($E307,'Data Mercado'!$A$7:$F$24,2,FALSE),"")</f>
        <v/>
      </c>
      <c r="H307" s="233" t="str">
        <f>IFERROR($F307/VLOOKUP($E307,'Data Mercado'!$A$7:$F$24,3,FALSE),"")</f>
        <v/>
      </c>
      <c r="I307" s="233" t="str">
        <f>IFERROR($F307/VLOOKUP($E307,'Data Mercado'!$A$7:$F$24,4,FALSE),"")</f>
        <v/>
      </c>
      <c r="J307" s="233" t="str">
        <f>IFERROR($F307/VLOOKUP($E307,'Data Mercado'!$A$7:$F$24,5,FALSE),"")</f>
        <v/>
      </c>
      <c r="K307" s="233" t="str">
        <f>IFERROR($F307/VLOOKUP($E307,'Data Mercado'!$A$7:$F$24,6,FALSE),"")</f>
        <v/>
      </c>
    </row>
    <row r="308" spans="1:11" s="227" customFormat="1" ht="19" customHeight="1">
      <c r="A308" s="228"/>
      <c r="B308" s="232"/>
      <c r="C308" s="183"/>
      <c r="D308" s="183"/>
      <c r="E308" s="183"/>
      <c r="F308" s="229"/>
      <c r="G308" s="233" t="str">
        <f>IFERROR($F308/VLOOKUP($E308,'Data Mercado'!$A$7:$F$24,2,FALSE),"")</f>
        <v/>
      </c>
      <c r="H308" s="233" t="str">
        <f>IFERROR($F308/VLOOKUP($E308,'Data Mercado'!$A$7:$F$24,3,FALSE),"")</f>
        <v/>
      </c>
      <c r="I308" s="233" t="str">
        <f>IFERROR($F308/VLOOKUP($E308,'Data Mercado'!$A$7:$F$24,4,FALSE),"")</f>
        <v/>
      </c>
      <c r="J308" s="233" t="str">
        <f>IFERROR($F308/VLOOKUP($E308,'Data Mercado'!$A$7:$F$24,5,FALSE),"")</f>
        <v/>
      </c>
      <c r="K308" s="233" t="str">
        <f>IFERROR($F308/VLOOKUP($E308,'Data Mercado'!$A$7:$F$24,6,FALSE),"")</f>
        <v/>
      </c>
    </row>
    <row r="309" spans="1:11" s="227" customFormat="1" ht="19" customHeight="1">
      <c r="A309" s="228"/>
      <c r="B309" s="232"/>
      <c r="C309" s="183"/>
      <c r="D309" s="183"/>
      <c r="E309" s="183"/>
      <c r="F309" s="229"/>
      <c r="G309" s="233" t="str">
        <f>IFERROR($F309/VLOOKUP($E309,'Data Mercado'!$A$7:$F$24,2,FALSE),"")</f>
        <v/>
      </c>
      <c r="H309" s="233" t="str">
        <f>IFERROR($F309/VLOOKUP($E309,'Data Mercado'!$A$7:$F$24,3,FALSE),"")</f>
        <v/>
      </c>
      <c r="I309" s="233" t="str">
        <f>IFERROR($F309/VLOOKUP($E309,'Data Mercado'!$A$7:$F$24,4,FALSE),"")</f>
        <v/>
      </c>
      <c r="J309" s="233" t="str">
        <f>IFERROR($F309/VLOOKUP($E309,'Data Mercado'!$A$7:$F$24,5,FALSE),"")</f>
        <v/>
      </c>
      <c r="K309" s="233" t="str">
        <f>IFERROR($F309/VLOOKUP($E309,'Data Mercado'!$A$7:$F$24,6,FALSE),"")</f>
        <v/>
      </c>
    </row>
    <row r="310" spans="1:11" s="227" customFormat="1" ht="19" customHeight="1">
      <c r="A310" s="228"/>
      <c r="B310" s="232"/>
      <c r="C310" s="183"/>
      <c r="D310" s="183"/>
      <c r="E310" s="183"/>
      <c r="F310" s="229"/>
      <c r="G310" s="233" t="str">
        <f>IFERROR($F310/VLOOKUP($E310,'Data Mercado'!$A$7:$F$24,2,FALSE),"")</f>
        <v/>
      </c>
      <c r="H310" s="233" t="str">
        <f>IFERROR($F310/VLOOKUP($E310,'Data Mercado'!$A$7:$F$24,3,FALSE),"")</f>
        <v/>
      </c>
      <c r="I310" s="233" t="str">
        <f>IFERROR($F310/VLOOKUP($E310,'Data Mercado'!$A$7:$F$24,4,FALSE),"")</f>
        <v/>
      </c>
      <c r="J310" s="233" t="str">
        <f>IFERROR($F310/VLOOKUP($E310,'Data Mercado'!$A$7:$F$24,5,FALSE),"")</f>
        <v/>
      </c>
      <c r="K310" s="233" t="str">
        <f>IFERROR($F310/VLOOKUP($E310,'Data Mercado'!$A$7:$F$24,6,FALSE),"")</f>
        <v/>
      </c>
    </row>
    <row r="311" spans="1:11" s="227" customFormat="1" ht="19" customHeight="1">
      <c r="A311" s="228"/>
      <c r="B311" s="232"/>
      <c r="C311" s="183"/>
      <c r="D311" s="183"/>
      <c r="E311" s="183"/>
      <c r="F311" s="229"/>
      <c r="G311" s="233" t="str">
        <f>IFERROR($F311/VLOOKUP($E311,'Data Mercado'!$A$7:$F$24,2,FALSE),"")</f>
        <v/>
      </c>
      <c r="H311" s="233" t="str">
        <f>IFERROR($F311/VLOOKUP($E311,'Data Mercado'!$A$7:$F$24,3,FALSE),"")</f>
        <v/>
      </c>
      <c r="I311" s="233" t="str">
        <f>IFERROR($F311/VLOOKUP($E311,'Data Mercado'!$A$7:$F$24,4,FALSE),"")</f>
        <v/>
      </c>
      <c r="J311" s="233" t="str">
        <f>IFERROR($F311/VLOOKUP($E311,'Data Mercado'!$A$7:$F$24,5,FALSE),"")</f>
        <v/>
      </c>
      <c r="K311" s="233" t="str">
        <f>IFERROR($F311/VLOOKUP($E311,'Data Mercado'!$A$7:$F$24,6,FALSE),"")</f>
        <v/>
      </c>
    </row>
    <row r="312" spans="1:11" s="227" customFormat="1" ht="19" customHeight="1">
      <c r="A312" s="228"/>
      <c r="B312" s="232"/>
      <c r="C312" s="183"/>
      <c r="D312" s="183"/>
      <c r="E312" s="183"/>
      <c r="F312" s="229"/>
      <c r="G312" s="233" t="str">
        <f>IFERROR($F312/VLOOKUP($E312,'Data Mercado'!$A$7:$F$24,2,FALSE),"")</f>
        <v/>
      </c>
      <c r="H312" s="233" t="str">
        <f>IFERROR($F312/VLOOKUP($E312,'Data Mercado'!$A$7:$F$24,3,FALSE),"")</f>
        <v/>
      </c>
      <c r="I312" s="233" t="str">
        <f>IFERROR($F312/VLOOKUP($E312,'Data Mercado'!$A$7:$F$24,4,FALSE),"")</f>
        <v/>
      </c>
      <c r="J312" s="233" t="str">
        <f>IFERROR($F312/VLOOKUP($E312,'Data Mercado'!$A$7:$F$24,5,FALSE),"")</f>
        <v/>
      </c>
      <c r="K312" s="233" t="str">
        <f>IFERROR($F312/VLOOKUP($E312,'Data Mercado'!$A$7:$F$24,6,FALSE),"")</f>
        <v/>
      </c>
    </row>
    <row r="313" spans="1:11" s="227" customFormat="1" ht="19" customHeight="1">
      <c r="A313" s="228"/>
      <c r="B313" s="232"/>
      <c r="C313" s="183"/>
      <c r="D313" s="183"/>
      <c r="E313" s="183"/>
      <c r="F313" s="229"/>
      <c r="G313" s="233" t="str">
        <f>IFERROR($F313/VLOOKUP($E313,'Data Mercado'!$A$7:$F$24,2,FALSE),"")</f>
        <v/>
      </c>
      <c r="H313" s="233" t="str">
        <f>IFERROR($F313/VLOOKUP($E313,'Data Mercado'!$A$7:$F$24,3,FALSE),"")</f>
        <v/>
      </c>
      <c r="I313" s="233" t="str">
        <f>IFERROR($F313/VLOOKUP($E313,'Data Mercado'!$A$7:$F$24,4,FALSE),"")</f>
        <v/>
      </c>
      <c r="J313" s="233" t="str">
        <f>IFERROR($F313/VLOOKUP($E313,'Data Mercado'!$A$7:$F$24,5,FALSE),"")</f>
        <v/>
      </c>
      <c r="K313" s="233" t="str">
        <f>IFERROR($F313/VLOOKUP($E313,'Data Mercado'!$A$7:$F$24,6,FALSE),"")</f>
        <v/>
      </c>
    </row>
    <row r="314" spans="1:11" s="227" customFormat="1" ht="19" customHeight="1">
      <c r="A314" s="228"/>
      <c r="B314" s="232"/>
      <c r="C314" s="183"/>
      <c r="D314" s="183"/>
      <c r="E314" s="183"/>
      <c r="F314" s="229"/>
      <c r="G314" s="233" t="str">
        <f>IFERROR($F314/VLOOKUP($E314,'Data Mercado'!$A$7:$F$24,2,FALSE),"")</f>
        <v/>
      </c>
      <c r="H314" s="233" t="str">
        <f>IFERROR($F314/VLOOKUP($E314,'Data Mercado'!$A$7:$F$24,3,FALSE),"")</f>
        <v/>
      </c>
      <c r="I314" s="233" t="str">
        <f>IFERROR($F314/VLOOKUP($E314,'Data Mercado'!$A$7:$F$24,4,FALSE),"")</f>
        <v/>
      </c>
      <c r="J314" s="233" t="str">
        <f>IFERROR($F314/VLOOKUP($E314,'Data Mercado'!$A$7:$F$24,5,FALSE),"")</f>
        <v/>
      </c>
      <c r="K314" s="233" t="str">
        <f>IFERROR($F314/VLOOKUP($E314,'Data Mercado'!$A$7:$F$24,6,FALSE),"")</f>
        <v/>
      </c>
    </row>
    <row r="315" spans="1:11" s="227" customFormat="1" ht="19" customHeight="1">
      <c r="A315" s="228"/>
      <c r="B315" s="232"/>
      <c r="C315" s="183"/>
      <c r="D315" s="183"/>
      <c r="E315" s="183"/>
      <c r="F315" s="229"/>
      <c r="G315" s="233" t="str">
        <f>IFERROR($F315/VLOOKUP($E315,'Data Mercado'!$A$7:$F$24,2,FALSE),"")</f>
        <v/>
      </c>
      <c r="H315" s="233" t="str">
        <f>IFERROR($F315/VLOOKUP($E315,'Data Mercado'!$A$7:$F$24,3,FALSE),"")</f>
        <v/>
      </c>
      <c r="I315" s="233" t="str">
        <f>IFERROR($F315/VLOOKUP($E315,'Data Mercado'!$A$7:$F$24,4,FALSE),"")</f>
        <v/>
      </c>
      <c r="J315" s="233" t="str">
        <f>IFERROR($F315/VLOOKUP($E315,'Data Mercado'!$A$7:$F$24,5,FALSE),"")</f>
        <v/>
      </c>
      <c r="K315" s="233" t="str">
        <f>IFERROR($F315/VLOOKUP($E315,'Data Mercado'!$A$7:$F$24,6,FALSE),"")</f>
        <v/>
      </c>
    </row>
    <row r="316" spans="1:11" s="227" customFormat="1" ht="19" customHeight="1">
      <c r="A316" s="228"/>
      <c r="B316" s="232"/>
      <c r="C316" s="183"/>
      <c r="D316" s="183"/>
      <c r="E316" s="183"/>
      <c r="F316" s="229"/>
      <c r="G316" s="233" t="str">
        <f>IFERROR($F316/VLOOKUP($E316,'Data Mercado'!$A$7:$F$24,2,FALSE),"")</f>
        <v/>
      </c>
      <c r="H316" s="233" t="str">
        <f>IFERROR($F316/VLOOKUP($E316,'Data Mercado'!$A$7:$F$24,3,FALSE),"")</f>
        <v/>
      </c>
      <c r="I316" s="233" t="str">
        <f>IFERROR($F316/VLOOKUP($E316,'Data Mercado'!$A$7:$F$24,4,FALSE),"")</f>
        <v/>
      </c>
      <c r="J316" s="233" t="str">
        <f>IFERROR($F316/VLOOKUP($E316,'Data Mercado'!$A$7:$F$24,5,FALSE),"")</f>
        <v/>
      </c>
      <c r="K316" s="233" t="str">
        <f>IFERROR($F316/VLOOKUP($E316,'Data Mercado'!$A$7:$F$24,6,FALSE),"")</f>
        <v/>
      </c>
    </row>
    <row r="317" spans="1:11" s="227" customFormat="1" ht="19" customHeight="1">
      <c r="A317" s="228"/>
      <c r="B317" s="232"/>
      <c r="C317" s="183"/>
      <c r="D317" s="183"/>
      <c r="E317" s="183"/>
      <c r="F317" s="229"/>
      <c r="G317" s="233" t="str">
        <f>IFERROR($F317/VLOOKUP($E317,'Data Mercado'!$A$7:$F$24,2,FALSE),"")</f>
        <v/>
      </c>
      <c r="H317" s="233" t="str">
        <f>IFERROR($F317/VLOOKUP($E317,'Data Mercado'!$A$7:$F$24,3,FALSE),"")</f>
        <v/>
      </c>
      <c r="I317" s="233" t="str">
        <f>IFERROR($F317/VLOOKUP($E317,'Data Mercado'!$A$7:$F$24,4,FALSE),"")</f>
        <v/>
      </c>
      <c r="J317" s="233" t="str">
        <f>IFERROR($F317/VLOOKUP($E317,'Data Mercado'!$A$7:$F$24,5,FALSE),"")</f>
        <v/>
      </c>
      <c r="K317" s="233" t="str">
        <f>IFERROR($F317/VLOOKUP($E317,'Data Mercado'!$A$7:$F$24,6,FALSE),"")</f>
        <v/>
      </c>
    </row>
    <row r="318" spans="1:11" s="227" customFormat="1" ht="19" customHeight="1">
      <c r="A318" s="228"/>
      <c r="B318" s="232"/>
      <c r="C318" s="183"/>
      <c r="D318" s="183"/>
      <c r="E318" s="183"/>
      <c r="F318" s="229"/>
      <c r="G318" s="233" t="str">
        <f>IFERROR($F318/VLOOKUP($E318,'Data Mercado'!$A$7:$F$24,2,FALSE),"")</f>
        <v/>
      </c>
      <c r="H318" s="233" t="str">
        <f>IFERROR($F318/VLOOKUP($E318,'Data Mercado'!$A$7:$F$24,3,FALSE),"")</f>
        <v/>
      </c>
      <c r="I318" s="233" t="str">
        <f>IFERROR($F318/VLOOKUP($E318,'Data Mercado'!$A$7:$F$24,4,FALSE),"")</f>
        <v/>
      </c>
      <c r="J318" s="233" t="str">
        <f>IFERROR($F318/VLOOKUP($E318,'Data Mercado'!$A$7:$F$24,5,FALSE),"")</f>
        <v/>
      </c>
      <c r="K318" s="233" t="str">
        <f>IFERROR($F318/VLOOKUP($E318,'Data Mercado'!$A$7:$F$24,6,FALSE),"")</f>
        <v/>
      </c>
    </row>
    <row r="319" spans="1:11" s="227" customFormat="1" ht="19" customHeight="1">
      <c r="A319" s="228"/>
      <c r="B319" s="232"/>
      <c r="C319" s="183"/>
      <c r="D319" s="183"/>
      <c r="E319" s="183"/>
      <c r="F319" s="229"/>
      <c r="G319" s="233" t="str">
        <f>IFERROR($F319/VLOOKUP($E319,'Data Mercado'!$A$7:$F$24,2,FALSE),"")</f>
        <v/>
      </c>
      <c r="H319" s="233" t="str">
        <f>IFERROR($F319/VLOOKUP($E319,'Data Mercado'!$A$7:$F$24,3,FALSE),"")</f>
        <v/>
      </c>
      <c r="I319" s="233" t="str">
        <f>IFERROR($F319/VLOOKUP($E319,'Data Mercado'!$A$7:$F$24,4,FALSE),"")</f>
        <v/>
      </c>
      <c r="J319" s="233" t="str">
        <f>IFERROR($F319/VLOOKUP($E319,'Data Mercado'!$A$7:$F$24,5,FALSE),"")</f>
        <v/>
      </c>
      <c r="K319" s="233" t="str">
        <f>IFERROR($F319/VLOOKUP($E319,'Data Mercado'!$A$7:$F$24,6,FALSE),"")</f>
        <v/>
      </c>
    </row>
    <row r="320" spans="1:11" s="227" customFormat="1" ht="19" customHeight="1">
      <c r="A320" s="228"/>
      <c r="B320" s="232"/>
      <c r="C320" s="183"/>
      <c r="D320" s="183"/>
      <c r="E320" s="183"/>
      <c r="F320" s="229"/>
      <c r="G320" s="233" t="str">
        <f>IFERROR($F320/VLOOKUP($E320,'Data Mercado'!$A$7:$F$24,2,FALSE),"")</f>
        <v/>
      </c>
      <c r="H320" s="233" t="str">
        <f>IFERROR($F320/VLOOKUP($E320,'Data Mercado'!$A$7:$F$24,3,FALSE),"")</f>
        <v/>
      </c>
      <c r="I320" s="233" t="str">
        <f>IFERROR($F320/VLOOKUP($E320,'Data Mercado'!$A$7:$F$24,4,FALSE),"")</f>
        <v/>
      </c>
      <c r="J320" s="233" t="str">
        <f>IFERROR($F320/VLOOKUP($E320,'Data Mercado'!$A$7:$F$24,5,FALSE),"")</f>
        <v/>
      </c>
      <c r="K320" s="233" t="str">
        <f>IFERROR($F320/VLOOKUP($E320,'Data Mercado'!$A$7:$F$24,6,FALSE),"")</f>
        <v/>
      </c>
    </row>
    <row r="321" spans="1:11" s="227" customFormat="1" ht="19" customHeight="1">
      <c r="A321" s="228"/>
      <c r="B321" s="232"/>
      <c r="C321" s="183"/>
      <c r="D321" s="183"/>
      <c r="E321" s="183"/>
      <c r="F321" s="229"/>
      <c r="G321" s="233" t="str">
        <f>IFERROR($F321/VLOOKUP($E321,'Data Mercado'!$A$7:$F$24,2,FALSE),"")</f>
        <v/>
      </c>
      <c r="H321" s="233" t="str">
        <f>IFERROR($F321/VLOOKUP($E321,'Data Mercado'!$A$7:$F$24,3,FALSE),"")</f>
        <v/>
      </c>
      <c r="I321" s="233" t="str">
        <f>IFERROR($F321/VLOOKUP($E321,'Data Mercado'!$A$7:$F$24,4,FALSE),"")</f>
        <v/>
      </c>
      <c r="J321" s="233" t="str">
        <f>IFERROR($F321/VLOOKUP($E321,'Data Mercado'!$A$7:$F$24,5,FALSE),"")</f>
        <v/>
      </c>
      <c r="K321" s="233" t="str">
        <f>IFERROR($F321/VLOOKUP($E321,'Data Mercado'!$A$7:$F$24,6,FALSE),"")</f>
        <v/>
      </c>
    </row>
    <row r="322" spans="1:11" s="227" customFormat="1" ht="19" customHeight="1">
      <c r="A322" s="228"/>
      <c r="B322" s="232"/>
      <c r="C322" s="183"/>
      <c r="D322" s="183"/>
      <c r="E322" s="183"/>
      <c r="F322" s="229"/>
      <c r="G322" s="233" t="str">
        <f>IFERROR($F322/VLOOKUP($E322,'Data Mercado'!$A$7:$F$24,2,FALSE),"")</f>
        <v/>
      </c>
      <c r="H322" s="233" t="str">
        <f>IFERROR($F322/VLOOKUP($E322,'Data Mercado'!$A$7:$F$24,3,FALSE),"")</f>
        <v/>
      </c>
      <c r="I322" s="233" t="str">
        <f>IFERROR($F322/VLOOKUP($E322,'Data Mercado'!$A$7:$F$24,4,FALSE),"")</f>
        <v/>
      </c>
      <c r="J322" s="233" t="str">
        <f>IFERROR($F322/VLOOKUP($E322,'Data Mercado'!$A$7:$F$24,5,FALSE),"")</f>
        <v/>
      </c>
      <c r="K322" s="233" t="str">
        <f>IFERROR($F322/VLOOKUP($E322,'Data Mercado'!$A$7:$F$24,6,FALSE),"")</f>
        <v/>
      </c>
    </row>
    <row r="323" spans="1:11" s="227" customFormat="1" ht="19" customHeight="1">
      <c r="A323" s="228"/>
      <c r="B323" s="232"/>
      <c r="C323" s="183"/>
      <c r="D323" s="183"/>
      <c r="E323" s="183"/>
      <c r="F323" s="229"/>
      <c r="G323" s="233" t="str">
        <f>IFERROR($F323/VLOOKUP($E323,'Data Mercado'!$A$7:$F$24,2,FALSE),"")</f>
        <v/>
      </c>
      <c r="H323" s="233" t="str">
        <f>IFERROR($F323/VLOOKUP($E323,'Data Mercado'!$A$7:$F$24,3,FALSE),"")</f>
        <v/>
      </c>
      <c r="I323" s="233" t="str">
        <f>IFERROR($F323/VLOOKUP($E323,'Data Mercado'!$A$7:$F$24,4,FALSE),"")</f>
        <v/>
      </c>
      <c r="J323" s="233" t="str">
        <f>IFERROR($F323/VLOOKUP($E323,'Data Mercado'!$A$7:$F$24,5,FALSE),"")</f>
        <v/>
      </c>
      <c r="K323" s="233" t="str">
        <f>IFERROR($F323/VLOOKUP($E323,'Data Mercado'!$A$7:$F$24,6,FALSE),"")</f>
        <v/>
      </c>
    </row>
    <row r="324" spans="1:11" s="227" customFormat="1" ht="19" customHeight="1">
      <c r="A324" s="228"/>
      <c r="B324" s="232"/>
      <c r="C324" s="183"/>
      <c r="D324" s="183"/>
      <c r="E324" s="183"/>
      <c r="F324" s="229"/>
      <c r="G324" s="233" t="str">
        <f>IFERROR($F324/VLOOKUP($E324,'Data Mercado'!$A$7:$F$24,2,FALSE),"")</f>
        <v/>
      </c>
      <c r="H324" s="233" t="str">
        <f>IFERROR($F324/VLOOKUP($E324,'Data Mercado'!$A$7:$F$24,3,FALSE),"")</f>
        <v/>
      </c>
      <c r="I324" s="233" t="str">
        <f>IFERROR($F324/VLOOKUP($E324,'Data Mercado'!$A$7:$F$24,4,FALSE),"")</f>
        <v/>
      </c>
      <c r="J324" s="233" t="str">
        <f>IFERROR($F324/VLOOKUP($E324,'Data Mercado'!$A$7:$F$24,5,FALSE),"")</f>
        <v/>
      </c>
      <c r="K324" s="233" t="str">
        <f>IFERROR($F324/VLOOKUP($E324,'Data Mercado'!$A$7:$F$24,6,FALSE),"")</f>
        <v/>
      </c>
    </row>
    <row r="325" spans="1:11" s="227" customFormat="1" ht="19" customHeight="1">
      <c r="A325" s="228"/>
      <c r="B325" s="232"/>
      <c r="C325" s="183"/>
      <c r="D325" s="183"/>
      <c r="E325" s="183"/>
      <c r="F325" s="229"/>
      <c r="G325" s="233" t="str">
        <f>IFERROR($F325/VLOOKUP($E325,'Data Mercado'!$A$7:$F$24,2,FALSE),"")</f>
        <v/>
      </c>
      <c r="H325" s="233" t="str">
        <f>IFERROR($F325/VLOOKUP($E325,'Data Mercado'!$A$7:$F$24,3,FALSE),"")</f>
        <v/>
      </c>
      <c r="I325" s="233" t="str">
        <f>IFERROR($F325/VLOOKUP($E325,'Data Mercado'!$A$7:$F$24,4,FALSE),"")</f>
        <v/>
      </c>
      <c r="J325" s="233" t="str">
        <f>IFERROR($F325/VLOOKUP($E325,'Data Mercado'!$A$7:$F$24,5,FALSE),"")</f>
        <v/>
      </c>
      <c r="K325" s="233" t="str">
        <f>IFERROR($F325/VLOOKUP($E325,'Data Mercado'!$A$7:$F$24,6,FALSE),"")</f>
        <v/>
      </c>
    </row>
    <row r="326" spans="1:11" s="227" customFormat="1" ht="19" customHeight="1">
      <c r="A326" s="228"/>
      <c r="B326" s="232"/>
      <c r="C326" s="183"/>
      <c r="D326" s="183"/>
      <c r="E326" s="183"/>
      <c r="F326" s="229"/>
      <c r="G326" s="233" t="str">
        <f>IFERROR($F326/VLOOKUP($E326,'Data Mercado'!$A$7:$F$24,2,FALSE),"")</f>
        <v/>
      </c>
      <c r="H326" s="233" t="str">
        <f>IFERROR($F326/VLOOKUP($E326,'Data Mercado'!$A$7:$F$24,3,FALSE),"")</f>
        <v/>
      </c>
      <c r="I326" s="233" t="str">
        <f>IFERROR($F326/VLOOKUP($E326,'Data Mercado'!$A$7:$F$24,4,FALSE),"")</f>
        <v/>
      </c>
      <c r="J326" s="233" t="str">
        <f>IFERROR($F326/VLOOKUP($E326,'Data Mercado'!$A$7:$F$24,5,FALSE),"")</f>
        <v/>
      </c>
      <c r="K326" s="233" t="str">
        <f>IFERROR($F326/VLOOKUP($E326,'Data Mercado'!$A$7:$F$24,6,FALSE),"")</f>
        <v/>
      </c>
    </row>
    <row r="327" spans="1:11" s="227" customFormat="1" ht="19" customHeight="1">
      <c r="A327" s="228"/>
      <c r="B327" s="232"/>
      <c r="C327" s="183"/>
      <c r="D327" s="183"/>
      <c r="E327" s="183"/>
      <c r="F327" s="229"/>
      <c r="G327" s="233" t="str">
        <f>IFERROR($F327/VLOOKUP($E327,'Data Mercado'!$A$7:$F$24,2,FALSE),"")</f>
        <v/>
      </c>
      <c r="H327" s="233" t="str">
        <f>IFERROR($F327/VLOOKUP($E327,'Data Mercado'!$A$7:$F$24,3,FALSE),"")</f>
        <v/>
      </c>
      <c r="I327" s="233" t="str">
        <f>IFERROR($F327/VLOOKUP($E327,'Data Mercado'!$A$7:$F$24,4,FALSE),"")</f>
        <v/>
      </c>
      <c r="J327" s="233" t="str">
        <f>IFERROR($F327/VLOOKUP($E327,'Data Mercado'!$A$7:$F$24,5,FALSE),"")</f>
        <v/>
      </c>
      <c r="K327" s="233" t="str">
        <f>IFERROR($F327/VLOOKUP($E327,'Data Mercado'!$A$7:$F$24,6,FALSE),"")</f>
        <v/>
      </c>
    </row>
    <row r="328" spans="1:11" s="227" customFormat="1" ht="19" customHeight="1">
      <c r="A328" s="228"/>
      <c r="B328" s="232"/>
      <c r="C328" s="183"/>
      <c r="D328" s="183"/>
      <c r="E328" s="183"/>
      <c r="F328" s="229"/>
      <c r="G328" s="233" t="str">
        <f>IFERROR($F328/VLOOKUP($E328,'Data Mercado'!$A$7:$F$24,2,FALSE),"")</f>
        <v/>
      </c>
      <c r="H328" s="233" t="str">
        <f>IFERROR($F328/VLOOKUP($E328,'Data Mercado'!$A$7:$F$24,3,FALSE),"")</f>
        <v/>
      </c>
      <c r="I328" s="233" t="str">
        <f>IFERROR($F328/VLOOKUP($E328,'Data Mercado'!$A$7:$F$24,4,FALSE),"")</f>
        <v/>
      </c>
      <c r="J328" s="233" t="str">
        <f>IFERROR($F328/VLOOKUP($E328,'Data Mercado'!$A$7:$F$24,5,FALSE),"")</f>
        <v/>
      </c>
      <c r="K328" s="233" t="str">
        <f>IFERROR($F328/VLOOKUP($E328,'Data Mercado'!$A$7:$F$24,6,FALSE),"")</f>
        <v/>
      </c>
    </row>
    <row r="329" spans="1:11" s="227" customFormat="1" ht="19" customHeight="1">
      <c r="A329" s="228"/>
      <c r="B329" s="232"/>
      <c r="C329" s="183"/>
      <c r="D329" s="183"/>
      <c r="E329" s="183"/>
      <c r="F329" s="229"/>
      <c r="G329" s="233" t="str">
        <f>IFERROR($F329/VLOOKUP($E329,'Data Mercado'!$A$7:$F$24,2,FALSE),"")</f>
        <v/>
      </c>
      <c r="H329" s="233" t="str">
        <f>IFERROR($F329/VLOOKUP($E329,'Data Mercado'!$A$7:$F$24,3,FALSE),"")</f>
        <v/>
      </c>
      <c r="I329" s="233" t="str">
        <f>IFERROR($F329/VLOOKUP($E329,'Data Mercado'!$A$7:$F$24,4,FALSE),"")</f>
        <v/>
      </c>
      <c r="J329" s="233" t="str">
        <f>IFERROR($F329/VLOOKUP($E329,'Data Mercado'!$A$7:$F$24,5,FALSE),"")</f>
        <v/>
      </c>
      <c r="K329" s="233" t="str">
        <f>IFERROR($F329/VLOOKUP($E329,'Data Mercado'!$A$7:$F$24,6,FALSE),"")</f>
        <v/>
      </c>
    </row>
    <row r="330" spans="1:11" s="227" customFormat="1" ht="19" customHeight="1">
      <c r="A330" s="228"/>
      <c r="B330" s="232"/>
      <c r="C330" s="183"/>
      <c r="D330" s="183"/>
      <c r="E330" s="183"/>
      <c r="F330" s="229"/>
      <c r="G330" s="233" t="str">
        <f>IFERROR($F330/VLOOKUP($E330,'Data Mercado'!$A$7:$F$24,2,FALSE),"")</f>
        <v/>
      </c>
      <c r="H330" s="233" t="str">
        <f>IFERROR($F330/VLOOKUP($E330,'Data Mercado'!$A$7:$F$24,3,FALSE),"")</f>
        <v/>
      </c>
      <c r="I330" s="233" t="str">
        <f>IFERROR($F330/VLOOKUP($E330,'Data Mercado'!$A$7:$F$24,4,FALSE),"")</f>
        <v/>
      </c>
      <c r="J330" s="233" t="str">
        <f>IFERROR($F330/VLOOKUP($E330,'Data Mercado'!$A$7:$F$24,5,FALSE),"")</f>
        <v/>
      </c>
      <c r="K330" s="233" t="str">
        <f>IFERROR($F330/VLOOKUP($E330,'Data Mercado'!$A$7:$F$24,6,FALSE),"")</f>
        <v/>
      </c>
    </row>
    <row r="331" spans="1:11" s="227" customFormat="1" ht="19" customHeight="1">
      <c r="A331" s="228"/>
      <c r="B331" s="232"/>
      <c r="C331" s="183"/>
      <c r="D331" s="183"/>
      <c r="E331" s="183"/>
      <c r="F331" s="229"/>
      <c r="G331" s="233" t="str">
        <f>IFERROR($F331/VLOOKUP($E331,'Data Mercado'!$A$7:$F$24,2,FALSE),"")</f>
        <v/>
      </c>
      <c r="H331" s="233" t="str">
        <f>IFERROR($F331/VLOOKUP($E331,'Data Mercado'!$A$7:$F$24,3,FALSE),"")</f>
        <v/>
      </c>
      <c r="I331" s="233" t="str">
        <f>IFERROR($F331/VLOOKUP($E331,'Data Mercado'!$A$7:$F$24,4,FALSE),"")</f>
        <v/>
      </c>
      <c r="J331" s="233" t="str">
        <f>IFERROR($F331/VLOOKUP($E331,'Data Mercado'!$A$7:$F$24,5,FALSE),"")</f>
        <v/>
      </c>
      <c r="K331" s="233" t="str">
        <f>IFERROR($F331/VLOOKUP($E331,'Data Mercado'!$A$7:$F$24,6,FALSE),"")</f>
        <v/>
      </c>
    </row>
    <row r="332" spans="1:11" s="227" customFormat="1" ht="19" customHeight="1">
      <c r="A332" s="228"/>
      <c r="B332" s="232"/>
      <c r="C332" s="183"/>
      <c r="D332" s="183"/>
      <c r="E332" s="183"/>
      <c r="F332" s="229"/>
      <c r="G332" s="233" t="str">
        <f>IFERROR($F332/VLOOKUP($E332,'Data Mercado'!$A$7:$F$24,2,FALSE),"")</f>
        <v/>
      </c>
      <c r="H332" s="233" t="str">
        <f>IFERROR($F332/VLOOKUP($E332,'Data Mercado'!$A$7:$F$24,3,FALSE),"")</f>
        <v/>
      </c>
      <c r="I332" s="233" t="str">
        <f>IFERROR($F332/VLOOKUP($E332,'Data Mercado'!$A$7:$F$24,4,FALSE),"")</f>
        <v/>
      </c>
      <c r="J332" s="233" t="str">
        <f>IFERROR($F332/VLOOKUP($E332,'Data Mercado'!$A$7:$F$24,5,FALSE),"")</f>
        <v/>
      </c>
      <c r="K332" s="233" t="str">
        <f>IFERROR($F332/VLOOKUP($E332,'Data Mercado'!$A$7:$F$24,6,FALSE),"")</f>
        <v/>
      </c>
    </row>
    <row r="333" spans="1:11" s="227" customFormat="1" ht="19" customHeight="1">
      <c r="A333" s="228"/>
      <c r="B333" s="232"/>
      <c r="C333" s="183"/>
      <c r="D333" s="183"/>
      <c r="E333" s="183"/>
      <c r="F333" s="229"/>
      <c r="G333" s="233" t="str">
        <f>IFERROR($F333/VLOOKUP($E333,'Data Mercado'!$A$7:$F$24,2,FALSE),"")</f>
        <v/>
      </c>
      <c r="H333" s="233" t="str">
        <f>IFERROR($F333/VLOOKUP($E333,'Data Mercado'!$A$7:$F$24,3,FALSE),"")</f>
        <v/>
      </c>
      <c r="I333" s="233" t="str">
        <f>IFERROR($F333/VLOOKUP($E333,'Data Mercado'!$A$7:$F$24,4,FALSE),"")</f>
        <v/>
      </c>
      <c r="J333" s="233" t="str">
        <f>IFERROR($F333/VLOOKUP($E333,'Data Mercado'!$A$7:$F$24,5,FALSE),"")</f>
        <v/>
      </c>
      <c r="K333" s="233" t="str">
        <f>IFERROR($F333/VLOOKUP($E333,'Data Mercado'!$A$7:$F$24,6,FALSE),"")</f>
        <v/>
      </c>
    </row>
    <row r="334" spans="1:11" s="227" customFormat="1" ht="19" customHeight="1">
      <c r="A334" s="228"/>
      <c r="B334" s="232"/>
      <c r="C334" s="183"/>
      <c r="D334" s="183"/>
      <c r="E334" s="183"/>
      <c r="F334" s="229"/>
      <c r="G334" s="233" t="str">
        <f>IFERROR($F334/VLOOKUP($E334,'Data Mercado'!$A$7:$F$24,2,FALSE),"")</f>
        <v/>
      </c>
      <c r="H334" s="233" t="str">
        <f>IFERROR($F334/VLOOKUP($E334,'Data Mercado'!$A$7:$F$24,3,FALSE),"")</f>
        <v/>
      </c>
      <c r="I334" s="233" t="str">
        <f>IFERROR($F334/VLOOKUP($E334,'Data Mercado'!$A$7:$F$24,4,FALSE),"")</f>
        <v/>
      </c>
      <c r="J334" s="233" t="str">
        <f>IFERROR($F334/VLOOKUP($E334,'Data Mercado'!$A$7:$F$24,5,FALSE),"")</f>
        <v/>
      </c>
      <c r="K334" s="233" t="str">
        <f>IFERROR($F334/VLOOKUP($E334,'Data Mercado'!$A$7:$F$24,6,FALSE),"")</f>
        <v/>
      </c>
    </row>
    <row r="335" spans="1:11" s="227" customFormat="1" ht="19" customHeight="1">
      <c r="A335" s="228"/>
      <c r="B335" s="232"/>
      <c r="C335" s="183"/>
      <c r="D335" s="183"/>
      <c r="E335" s="183"/>
      <c r="F335" s="229"/>
      <c r="G335" s="233" t="str">
        <f>IFERROR($F335/VLOOKUP($E335,'Data Mercado'!$A$7:$F$24,2,FALSE),"")</f>
        <v/>
      </c>
      <c r="H335" s="233" t="str">
        <f>IFERROR($F335/VLOOKUP($E335,'Data Mercado'!$A$7:$F$24,3,FALSE),"")</f>
        <v/>
      </c>
      <c r="I335" s="233" t="str">
        <f>IFERROR($F335/VLOOKUP($E335,'Data Mercado'!$A$7:$F$24,4,FALSE),"")</f>
        <v/>
      </c>
      <c r="J335" s="233" t="str">
        <f>IFERROR($F335/VLOOKUP($E335,'Data Mercado'!$A$7:$F$24,5,FALSE),"")</f>
        <v/>
      </c>
      <c r="K335" s="233" t="str">
        <f>IFERROR($F335/VLOOKUP($E335,'Data Mercado'!$A$7:$F$24,6,FALSE),"")</f>
        <v/>
      </c>
    </row>
    <row r="336" spans="1:11" s="227" customFormat="1" ht="19" customHeight="1">
      <c r="A336" s="228"/>
      <c r="B336" s="232"/>
      <c r="C336" s="183"/>
      <c r="D336" s="183"/>
      <c r="E336" s="183"/>
      <c r="F336" s="229"/>
      <c r="G336" s="233" t="str">
        <f>IFERROR($F336/VLOOKUP($E336,'Data Mercado'!$A$7:$F$24,2,FALSE),"")</f>
        <v/>
      </c>
      <c r="H336" s="233" t="str">
        <f>IFERROR($F336/VLOOKUP($E336,'Data Mercado'!$A$7:$F$24,3,FALSE),"")</f>
        <v/>
      </c>
      <c r="I336" s="233" t="str">
        <f>IFERROR($F336/VLOOKUP($E336,'Data Mercado'!$A$7:$F$24,4,FALSE),"")</f>
        <v/>
      </c>
      <c r="J336" s="233" t="str">
        <f>IFERROR($F336/VLOOKUP($E336,'Data Mercado'!$A$7:$F$24,5,FALSE),"")</f>
        <v/>
      </c>
      <c r="K336" s="233" t="str">
        <f>IFERROR($F336/VLOOKUP($E336,'Data Mercado'!$A$7:$F$24,6,FALSE),"")</f>
        <v/>
      </c>
    </row>
    <row r="337" spans="1:11" s="227" customFormat="1" ht="19" customHeight="1">
      <c r="A337" s="228"/>
      <c r="B337" s="232"/>
      <c r="C337" s="183"/>
      <c r="D337" s="183"/>
      <c r="E337" s="183"/>
      <c r="F337" s="229"/>
      <c r="G337" s="233" t="str">
        <f>IFERROR($F337/VLOOKUP($E337,'Data Mercado'!$A$7:$F$24,2,FALSE),"")</f>
        <v/>
      </c>
      <c r="H337" s="233" t="str">
        <f>IFERROR($F337/VLOOKUP($E337,'Data Mercado'!$A$7:$F$24,3,FALSE),"")</f>
        <v/>
      </c>
      <c r="I337" s="233" t="str">
        <f>IFERROR($F337/VLOOKUP($E337,'Data Mercado'!$A$7:$F$24,4,FALSE),"")</f>
        <v/>
      </c>
      <c r="J337" s="233" t="str">
        <f>IFERROR($F337/VLOOKUP($E337,'Data Mercado'!$A$7:$F$24,5,FALSE),"")</f>
        <v/>
      </c>
      <c r="K337" s="233" t="str">
        <f>IFERROR($F337/VLOOKUP($E337,'Data Mercado'!$A$7:$F$24,6,FALSE),"")</f>
        <v/>
      </c>
    </row>
    <row r="338" spans="1:11" s="227" customFormat="1" ht="19" customHeight="1">
      <c r="A338" s="228"/>
      <c r="B338" s="232"/>
      <c r="C338" s="183"/>
      <c r="D338" s="183"/>
      <c r="E338" s="183"/>
      <c r="F338" s="229"/>
      <c r="G338" s="233" t="str">
        <f>IFERROR($F338/VLOOKUP($E338,'Data Mercado'!$A$7:$F$24,2,FALSE),"")</f>
        <v/>
      </c>
      <c r="H338" s="233" t="str">
        <f>IFERROR($F338/VLOOKUP($E338,'Data Mercado'!$A$7:$F$24,3,FALSE),"")</f>
        <v/>
      </c>
      <c r="I338" s="233" t="str">
        <f>IFERROR($F338/VLOOKUP($E338,'Data Mercado'!$A$7:$F$24,4,FALSE),"")</f>
        <v/>
      </c>
      <c r="J338" s="233" t="str">
        <f>IFERROR($F338/VLOOKUP($E338,'Data Mercado'!$A$7:$F$24,5,FALSE),"")</f>
        <v/>
      </c>
      <c r="K338" s="233" t="str">
        <f>IFERROR($F338/VLOOKUP($E338,'Data Mercado'!$A$7:$F$24,6,FALSE),"")</f>
        <v/>
      </c>
    </row>
    <row r="339" spans="1:11" s="227" customFormat="1" ht="19" customHeight="1">
      <c r="A339" s="228"/>
      <c r="B339" s="232"/>
      <c r="C339" s="183"/>
      <c r="D339" s="183"/>
      <c r="E339" s="183"/>
      <c r="F339" s="229"/>
      <c r="G339" s="233" t="str">
        <f>IFERROR($F339/VLOOKUP($E339,'Data Mercado'!$A$7:$F$24,2,FALSE),"")</f>
        <v/>
      </c>
      <c r="H339" s="233" t="str">
        <f>IFERROR($F339/VLOOKUP($E339,'Data Mercado'!$A$7:$F$24,3,FALSE),"")</f>
        <v/>
      </c>
      <c r="I339" s="233" t="str">
        <f>IFERROR($F339/VLOOKUP($E339,'Data Mercado'!$A$7:$F$24,4,FALSE),"")</f>
        <v/>
      </c>
      <c r="J339" s="233" t="str">
        <f>IFERROR($F339/VLOOKUP($E339,'Data Mercado'!$A$7:$F$24,5,FALSE),"")</f>
        <v/>
      </c>
      <c r="K339" s="233" t="str">
        <f>IFERROR($F339/VLOOKUP($E339,'Data Mercado'!$A$7:$F$24,6,FALSE),"")</f>
        <v/>
      </c>
    </row>
    <row r="340" spans="1:11" s="227" customFormat="1" ht="19" customHeight="1">
      <c r="A340" s="228"/>
      <c r="B340" s="232"/>
      <c r="C340" s="183"/>
      <c r="D340" s="183"/>
      <c r="E340" s="183"/>
      <c r="F340" s="229"/>
      <c r="G340" s="233" t="str">
        <f>IFERROR($F340/VLOOKUP($E340,'Data Mercado'!$A$7:$F$24,2,FALSE),"")</f>
        <v/>
      </c>
      <c r="H340" s="233" t="str">
        <f>IFERROR($F340/VLOOKUP($E340,'Data Mercado'!$A$7:$F$24,3,FALSE),"")</f>
        <v/>
      </c>
      <c r="I340" s="233" t="str">
        <f>IFERROR($F340/VLOOKUP($E340,'Data Mercado'!$A$7:$F$24,4,FALSE),"")</f>
        <v/>
      </c>
      <c r="J340" s="233" t="str">
        <f>IFERROR($F340/VLOOKUP($E340,'Data Mercado'!$A$7:$F$24,5,FALSE),"")</f>
        <v/>
      </c>
      <c r="K340" s="233" t="str">
        <f>IFERROR($F340/VLOOKUP($E340,'Data Mercado'!$A$7:$F$24,6,FALSE),"")</f>
        <v/>
      </c>
    </row>
    <row r="341" spans="1:11" s="227" customFormat="1" ht="19" customHeight="1">
      <c r="A341" s="228"/>
      <c r="B341" s="232"/>
      <c r="C341" s="183"/>
      <c r="D341" s="183"/>
      <c r="E341" s="183"/>
      <c r="F341" s="229"/>
      <c r="G341" s="233" t="str">
        <f>IFERROR($F341/VLOOKUP($E341,'Data Mercado'!$A$7:$F$24,2,FALSE),"")</f>
        <v/>
      </c>
      <c r="H341" s="233" t="str">
        <f>IFERROR($F341/VLOOKUP($E341,'Data Mercado'!$A$7:$F$24,3,FALSE),"")</f>
        <v/>
      </c>
      <c r="I341" s="233" t="str">
        <f>IFERROR($F341/VLOOKUP($E341,'Data Mercado'!$A$7:$F$24,4,FALSE),"")</f>
        <v/>
      </c>
      <c r="J341" s="233" t="str">
        <f>IFERROR($F341/VLOOKUP($E341,'Data Mercado'!$A$7:$F$24,5,FALSE),"")</f>
        <v/>
      </c>
      <c r="K341" s="233" t="str">
        <f>IFERROR($F341/VLOOKUP($E341,'Data Mercado'!$A$7:$F$24,6,FALSE),"")</f>
        <v/>
      </c>
    </row>
    <row r="342" spans="1:11" s="227" customFormat="1" ht="19" customHeight="1">
      <c r="A342" s="228"/>
      <c r="B342" s="232"/>
      <c r="C342" s="183"/>
      <c r="D342" s="183"/>
      <c r="E342" s="183"/>
      <c r="F342" s="229"/>
      <c r="G342" s="233" t="str">
        <f>IFERROR($F342/VLOOKUP($E342,'Data Mercado'!$A$7:$F$24,2,FALSE),"")</f>
        <v/>
      </c>
      <c r="H342" s="233" t="str">
        <f>IFERROR($F342/VLOOKUP($E342,'Data Mercado'!$A$7:$F$24,3,FALSE),"")</f>
        <v/>
      </c>
      <c r="I342" s="233" t="str">
        <f>IFERROR($F342/VLOOKUP($E342,'Data Mercado'!$A$7:$F$24,4,FALSE),"")</f>
        <v/>
      </c>
      <c r="J342" s="233" t="str">
        <f>IFERROR($F342/VLOOKUP($E342,'Data Mercado'!$A$7:$F$24,5,FALSE),"")</f>
        <v/>
      </c>
      <c r="K342" s="233" t="str">
        <f>IFERROR($F342/VLOOKUP($E342,'Data Mercado'!$A$7:$F$24,6,FALSE),"")</f>
        <v/>
      </c>
    </row>
    <row r="343" spans="1:11" s="227" customFormat="1" ht="19" customHeight="1">
      <c r="A343" s="228"/>
      <c r="B343" s="232"/>
      <c r="C343" s="183"/>
      <c r="D343" s="183"/>
      <c r="E343" s="183"/>
      <c r="F343" s="229"/>
      <c r="G343" s="233" t="str">
        <f>IFERROR($F343/VLOOKUP($E343,'Data Mercado'!$A$7:$F$24,2,FALSE),"")</f>
        <v/>
      </c>
      <c r="H343" s="233" t="str">
        <f>IFERROR($F343/VLOOKUP($E343,'Data Mercado'!$A$7:$F$24,3,FALSE),"")</f>
        <v/>
      </c>
      <c r="I343" s="233" t="str">
        <f>IFERROR($F343/VLOOKUP($E343,'Data Mercado'!$A$7:$F$24,4,FALSE),"")</f>
        <v/>
      </c>
      <c r="J343" s="233" t="str">
        <f>IFERROR($F343/VLOOKUP($E343,'Data Mercado'!$A$7:$F$24,5,FALSE),"")</f>
        <v/>
      </c>
      <c r="K343" s="233" t="str">
        <f>IFERROR($F343/VLOOKUP($E343,'Data Mercado'!$A$7:$F$24,6,FALSE),"")</f>
        <v/>
      </c>
    </row>
    <row r="344" spans="1:11" s="227" customFormat="1" ht="19" customHeight="1">
      <c r="A344" s="228"/>
      <c r="B344" s="232"/>
      <c r="C344" s="183"/>
      <c r="D344" s="183"/>
      <c r="E344" s="183"/>
      <c r="F344" s="229"/>
      <c r="G344" s="233" t="str">
        <f>IFERROR($F344/VLOOKUP($E344,'Data Mercado'!$A$7:$F$24,2,FALSE),"")</f>
        <v/>
      </c>
      <c r="H344" s="233" t="str">
        <f>IFERROR($F344/VLOOKUP($E344,'Data Mercado'!$A$7:$F$24,3,FALSE),"")</f>
        <v/>
      </c>
      <c r="I344" s="233" t="str">
        <f>IFERROR($F344/VLOOKUP($E344,'Data Mercado'!$A$7:$F$24,4,FALSE),"")</f>
        <v/>
      </c>
      <c r="J344" s="233" t="str">
        <f>IFERROR($F344/VLOOKUP($E344,'Data Mercado'!$A$7:$F$24,5,FALSE),"")</f>
        <v/>
      </c>
      <c r="K344" s="233" t="str">
        <f>IFERROR($F344/VLOOKUP($E344,'Data Mercado'!$A$7:$F$24,6,FALSE),"")</f>
        <v/>
      </c>
    </row>
    <row r="345" spans="1:11" s="227" customFormat="1" ht="19" customHeight="1">
      <c r="A345" s="228"/>
      <c r="B345" s="232"/>
      <c r="C345" s="183"/>
      <c r="D345" s="183"/>
      <c r="E345" s="183"/>
      <c r="F345" s="229"/>
      <c r="G345" s="233" t="str">
        <f>IFERROR($F345/VLOOKUP($E345,'Data Mercado'!$A$7:$F$24,2,FALSE),"")</f>
        <v/>
      </c>
      <c r="H345" s="233" t="str">
        <f>IFERROR($F345/VLOOKUP($E345,'Data Mercado'!$A$7:$F$24,3,FALSE),"")</f>
        <v/>
      </c>
      <c r="I345" s="233" t="str">
        <f>IFERROR($F345/VLOOKUP($E345,'Data Mercado'!$A$7:$F$24,4,FALSE),"")</f>
        <v/>
      </c>
      <c r="J345" s="233" t="str">
        <f>IFERROR($F345/VLOOKUP($E345,'Data Mercado'!$A$7:$F$24,5,FALSE),"")</f>
        <v/>
      </c>
      <c r="K345" s="233" t="str">
        <f>IFERROR($F345/VLOOKUP($E345,'Data Mercado'!$A$7:$F$24,6,FALSE),"")</f>
        <v/>
      </c>
    </row>
    <row r="346" spans="1:11" s="227" customFormat="1" ht="19" customHeight="1">
      <c r="A346" s="228"/>
      <c r="B346" s="232"/>
      <c r="C346" s="183"/>
      <c r="D346" s="183"/>
      <c r="E346" s="183"/>
      <c r="F346" s="229"/>
      <c r="G346" s="233" t="str">
        <f>IFERROR($F346/VLOOKUP($E346,'Data Mercado'!$A$7:$F$24,2,FALSE),"")</f>
        <v/>
      </c>
      <c r="H346" s="233" t="str">
        <f>IFERROR($F346/VLOOKUP($E346,'Data Mercado'!$A$7:$F$24,3,FALSE),"")</f>
        <v/>
      </c>
      <c r="I346" s="233" t="str">
        <f>IFERROR($F346/VLOOKUP($E346,'Data Mercado'!$A$7:$F$24,4,FALSE),"")</f>
        <v/>
      </c>
      <c r="J346" s="233" t="str">
        <f>IFERROR($F346/VLOOKUP($E346,'Data Mercado'!$A$7:$F$24,5,FALSE),"")</f>
        <v/>
      </c>
      <c r="K346" s="233" t="str">
        <f>IFERROR($F346/VLOOKUP($E346,'Data Mercado'!$A$7:$F$24,6,FALSE),"")</f>
        <v/>
      </c>
    </row>
    <row r="347" spans="1:11" s="227" customFormat="1" ht="19" customHeight="1">
      <c r="A347" s="228"/>
      <c r="B347" s="232"/>
      <c r="C347" s="183"/>
      <c r="D347" s="183"/>
      <c r="E347" s="183"/>
      <c r="F347" s="229"/>
      <c r="G347" s="233" t="str">
        <f>IFERROR($F347/VLOOKUP($E347,'Data Mercado'!$A$7:$F$24,2,FALSE),"")</f>
        <v/>
      </c>
      <c r="H347" s="233" t="str">
        <f>IFERROR($F347/VLOOKUP($E347,'Data Mercado'!$A$7:$F$24,3,FALSE),"")</f>
        <v/>
      </c>
      <c r="I347" s="233" t="str">
        <f>IFERROR($F347/VLOOKUP($E347,'Data Mercado'!$A$7:$F$24,4,FALSE),"")</f>
        <v/>
      </c>
      <c r="J347" s="233" t="str">
        <f>IFERROR($F347/VLOOKUP($E347,'Data Mercado'!$A$7:$F$24,5,FALSE),"")</f>
        <v/>
      </c>
      <c r="K347" s="233" t="str">
        <f>IFERROR($F347/VLOOKUP($E347,'Data Mercado'!$A$7:$F$24,6,FALSE),"")</f>
        <v/>
      </c>
    </row>
    <row r="348" spans="1:11" s="227" customFormat="1" ht="19" customHeight="1">
      <c r="A348" s="228"/>
      <c r="B348" s="232"/>
      <c r="C348" s="183"/>
      <c r="D348" s="183"/>
      <c r="E348" s="183"/>
      <c r="F348" s="229"/>
      <c r="G348" s="233" t="str">
        <f>IFERROR($F348/VLOOKUP($E348,'Data Mercado'!$A$7:$F$24,2,FALSE),"")</f>
        <v/>
      </c>
      <c r="H348" s="233" t="str">
        <f>IFERROR($F348/VLOOKUP($E348,'Data Mercado'!$A$7:$F$24,3,FALSE),"")</f>
        <v/>
      </c>
      <c r="I348" s="233" t="str">
        <f>IFERROR($F348/VLOOKUP($E348,'Data Mercado'!$A$7:$F$24,4,FALSE),"")</f>
        <v/>
      </c>
      <c r="J348" s="233" t="str">
        <f>IFERROR($F348/VLOOKUP($E348,'Data Mercado'!$A$7:$F$24,5,FALSE),"")</f>
        <v/>
      </c>
      <c r="K348" s="233" t="str">
        <f>IFERROR($F348/VLOOKUP($E348,'Data Mercado'!$A$7:$F$24,6,FALSE),"")</f>
        <v/>
      </c>
    </row>
    <row r="349" spans="1:11" s="227" customFormat="1" ht="19" customHeight="1">
      <c r="A349" s="228"/>
      <c r="B349" s="232"/>
      <c r="C349" s="183"/>
      <c r="D349" s="183"/>
      <c r="E349" s="183"/>
      <c r="F349" s="229"/>
      <c r="G349" s="233" t="str">
        <f>IFERROR($F349/VLOOKUP($E349,'Data Mercado'!$A$7:$F$24,2,FALSE),"")</f>
        <v/>
      </c>
      <c r="H349" s="233" t="str">
        <f>IFERROR($F349/VLOOKUP($E349,'Data Mercado'!$A$7:$F$24,3,FALSE),"")</f>
        <v/>
      </c>
      <c r="I349" s="233" t="str">
        <f>IFERROR($F349/VLOOKUP($E349,'Data Mercado'!$A$7:$F$24,4,FALSE),"")</f>
        <v/>
      </c>
      <c r="J349" s="233" t="str">
        <f>IFERROR($F349/VLOOKUP($E349,'Data Mercado'!$A$7:$F$24,5,FALSE),"")</f>
        <v/>
      </c>
      <c r="K349" s="233" t="str">
        <f>IFERROR($F349/VLOOKUP($E349,'Data Mercado'!$A$7:$F$24,6,FALSE),"")</f>
        <v/>
      </c>
    </row>
    <row r="350" spans="1:11" s="227" customFormat="1" ht="19" customHeight="1">
      <c r="A350" s="228"/>
      <c r="B350" s="232"/>
      <c r="C350" s="183"/>
      <c r="D350" s="183"/>
      <c r="E350" s="183"/>
      <c r="F350" s="229"/>
      <c r="G350" s="233" t="str">
        <f>IFERROR($F350/VLOOKUP($E350,'Data Mercado'!$A$7:$F$24,2,FALSE),"")</f>
        <v/>
      </c>
      <c r="H350" s="233" t="str">
        <f>IFERROR($F350/VLOOKUP($E350,'Data Mercado'!$A$7:$F$24,3,FALSE),"")</f>
        <v/>
      </c>
      <c r="I350" s="233" t="str">
        <f>IFERROR($F350/VLOOKUP($E350,'Data Mercado'!$A$7:$F$24,4,FALSE),"")</f>
        <v/>
      </c>
      <c r="J350" s="233" t="str">
        <f>IFERROR($F350/VLOOKUP($E350,'Data Mercado'!$A$7:$F$24,5,FALSE),"")</f>
        <v/>
      </c>
      <c r="K350" s="233" t="str">
        <f>IFERROR($F350/VLOOKUP($E350,'Data Mercado'!$A$7:$F$24,6,FALSE),"")</f>
        <v/>
      </c>
    </row>
    <row r="351" spans="1:11" s="227" customFormat="1" ht="19" customHeight="1">
      <c r="A351" s="228"/>
      <c r="B351" s="232"/>
      <c r="C351" s="183"/>
      <c r="D351" s="183"/>
      <c r="E351" s="183"/>
      <c r="F351" s="229"/>
      <c r="G351" s="233" t="str">
        <f>IFERROR($F351/VLOOKUP($E351,'Data Mercado'!$A$7:$F$24,2,FALSE),"")</f>
        <v/>
      </c>
      <c r="H351" s="233" t="str">
        <f>IFERROR($F351/VLOOKUP($E351,'Data Mercado'!$A$7:$F$24,3,FALSE),"")</f>
        <v/>
      </c>
      <c r="I351" s="233" t="str">
        <f>IFERROR($F351/VLOOKUP($E351,'Data Mercado'!$A$7:$F$24,4,FALSE),"")</f>
        <v/>
      </c>
      <c r="J351" s="233" t="str">
        <f>IFERROR($F351/VLOOKUP($E351,'Data Mercado'!$A$7:$F$24,5,FALSE),"")</f>
        <v/>
      </c>
      <c r="K351" s="233" t="str">
        <f>IFERROR($F351/VLOOKUP($E351,'Data Mercado'!$A$7:$F$24,6,FALSE),"")</f>
        <v/>
      </c>
    </row>
    <row r="352" spans="1:11" s="227" customFormat="1" ht="19" customHeight="1">
      <c r="A352" s="228"/>
      <c r="B352" s="232"/>
      <c r="C352" s="183"/>
      <c r="D352" s="183"/>
      <c r="E352" s="183"/>
      <c r="F352" s="229"/>
      <c r="G352" s="233" t="str">
        <f>IFERROR($F352/VLOOKUP($E352,'Data Mercado'!$A$7:$F$24,2,FALSE),"")</f>
        <v/>
      </c>
      <c r="H352" s="233" t="str">
        <f>IFERROR($F352/VLOOKUP($E352,'Data Mercado'!$A$7:$F$24,3,FALSE),"")</f>
        <v/>
      </c>
      <c r="I352" s="233" t="str">
        <f>IFERROR($F352/VLOOKUP($E352,'Data Mercado'!$A$7:$F$24,4,FALSE),"")</f>
        <v/>
      </c>
      <c r="J352" s="233" t="str">
        <f>IFERROR($F352/VLOOKUP($E352,'Data Mercado'!$A$7:$F$24,5,FALSE),"")</f>
        <v/>
      </c>
      <c r="K352" s="233" t="str">
        <f>IFERROR($F352/VLOOKUP($E352,'Data Mercado'!$A$7:$F$24,6,FALSE),"")</f>
        <v/>
      </c>
    </row>
    <row r="353" spans="1:11" s="227" customFormat="1" ht="19" customHeight="1">
      <c r="A353" s="228"/>
      <c r="B353" s="232"/>
      <c r="C353" s="183"/>
      <c r="D353" s="183"/>
      <c r="E353" s="183"/>
      <c r="F353" s="229"/>
      <c r="G353" s="233" t="str">
        <f>IFERROR($F353/VLOOKUP($E353,'Data Mercado'!$A$7:$F$24,2,FALSE),"")</f>
        <v/>
      </c>
      <c r="H353" s="233" t="str">
        <f>IFERROR($F353/VLOOKUP($E353,'Data Mercado'!$A$7:$F$24,3,FALSE),"")</f>
        <v/>
      </c>
      <c r="I353" s="233" t="str">
        <f>IFERROR($F353/VLOOKUP($E353,'Data Mercado'!$A$7:$F$24,4,FALSE),"")</f>
        <v/>
      </c>
      <c r="J353" s="233" t="str">
        <f>IFERROR($F353/VLOOKUP($E353,'Data Mercado'!$A$7:$F$24,5,FALSE),"")</f>
        <v/>
      </c>
      <c r="K353" s="233" t="str">
        <f>IFERROR($F353/VLOOKUP($E353,'Data Mercado'!$A$7:$F$24,6,FALSE),"")</f>
        <v/>
      </c>
    </row>
    <row r="354" spans="1:11" s="227" customFormat="1" ht="19" customHeight="1">
      <c r="A354" s="228"/>
      <c r="B354" s="232"/>
      <c r="C354" s="183"/>
      <c r="D354" s="183"/>
      <c r="E354" s="183"/>
      <c r="F354" s="229"/>
      <c r="G354" s="233" t="str">
        <f>IFERROR($F354/VLOOKUP($E354,'Data Mercado'!$A$7:$F$24,2,FALSE),"")</f>
        <v/>
      </c>
      <c r="H354" s="233" t="str">
        <f>IFERROR($F354/VLOOKUP($E354,'Data Mercado'!$A$7:$F$24,3,FALSE),"")</f>
        <v/>
      </c>
      <c r="I354" s="233" t="str">
        <f>IFERROR($F354/VLOOKUP($E354,'Data Mercado'!$A$7:$F$24,4,FALSE),"")</f>
        <v/>
      </c>
      <c r="J354" s="233" t="str">
        <f>IFERROR($F354/VLOOKUP($E354,'Data Mercado'!$A$7:$F$24,5,FALSE),"")</f>
        <v/>
      </c>
      <c r="K354" s="233" t="str">
        <f>IFERROR($F354/VLOOKUP($E354,'Data Mercado'!$A$7:$F$24,6,FALSE),"")</f>
        <v/>
      </c>
    </row>
    <row r="355" spans="1:11" s="227" customFormat="1" ht="19" customHeight="1">
      <c r="A355" s="228"/>
      <c r="B355" s="232"/>
      <c r="C355" s="183"/>
      <c r="D355" s="183"/>
      <c r="E355" s="183"/>
      <c r="F355" s="229"/>
      <c r="G355" s="233" t="str">
        <f>IFERROR($F355/VLOOKUP($E355,'Data Mercado'!$A$7:$F$24,2,FALSE),"")</f>
        <v/>
      </c>
      <c r="H355" s="233" t="str">
        <f>IFERROR($F355/VLOOKUP($E355,'Data Mercado'!$A$7:$F$24,3,FALSE),"")</f>
        <v/>
      </c>
      <c r="I355" s="233" t="str">
        <f>IFERROR($F355/VLOOKUP($E355,'Data Mercado'!$A$7:$F$24,4,FALSE),"")</f>
        <v/>
      </c>
      <c r="J355" s="233" t="str">
        <f>IFERROR($F355/VLOOKUP($E355,'Data Mercado'!$A$7:$F$24,5,FALSE),"")</f>
        <v/>
      </c>
      <c r="K355" s="233" t="str">
        <f>IFERROR($F355/VLOOKUP($E355,'Data Mercado'!$A$7:$F$24,6,FALSE),"")</f>
        <v/>
      </c>
    </row>
    <row r="356" spans="1:11" s="227" customFormat="1" ht="19" customHeight="1">
      <c r="A356" s="228"/>
      <c r="B356" s="232"/>
      <c r="C356" s="183"/>
      <c r="D356" s="183"/>
      <c r="E356" s="183"/>
      <c r="F356" s="229"/>
      <c r="G356" s="233" t="str">
        <f>IFERROR($F356/VLOOKUP($E356,'Data Mercado'!$A$7:$F$24,2,FALSE),"")</f>
        <v/>
      </c>
      <c r="H356" s="233" t="str">
        <f>IFERROR($F356/VLOOKUP($E356,'Data Mercado'!$A$7:$F$24,3,FALSE),"")</f>
        <v/>
      </c>
      <c r="I356" s="233" t="str">
        <f>IFERROR($F356/VLOOKUP($E356,'Data Mercado'!$A$7:$F$24,4,FALSE),"")</f>
        <v/>
      </c>
      <c r="J356" s="233" t="str">
        <f>IFERROR($F356/VLOOKUP($E356,'Data Mercado'!$A$7:$F$24,5,FALSE),"")</f>
        <v/>
      </c>
      <c r="K356" s="233" t="str">
        <f>IFERROR($F356/VLOOKUP($E356,'Data Mercado'!$A$7:$F$24,6,FALSE),"")</f>
        <v/>
      </c>
    </row>
    <row r="357" spans="1:11" s="227" customFormat="1" ht="19" customHeight="1">
      <c r="A357" s="228"/>
      <c r="B357" s="232"/>
      <c r="C357" s="183"/>
      <c r="D357" s="183"/>
      <c r="E357" s="183"/>
      <c r="F357" s="229"/>
      <c r="G357" s="233" t="str">
        <f>IFERROR($F357/VLOOKUP($E357,'Data Mercado'!$A$7:$F$24,2,FALSE),"")</f>
        <v/>
      </c>
      <c r="H357" s="233" t="str">
        <f>IFERROR($F357/VLOOKUP($E357,'Data Mercado'!$A$7:$F$24,3,FALSE),"")</f>
        <v/>
      </c>
      <c r="I357" s="233" t="str">
        <f>IFERROR($F357/VLOOKUP($E357,'Data Mercado'!$A$7:$F$24,4,FALSE),"")</f>
        <v/>
      </c>
      <c r="J357" s="233" t="str">
        <f>IFERROR($F357/VLOOKUP($E357,'Data Mercado'!$A$7:$F$24,5,FALSE),"")</f>
        <v/>
      </c>
      <c r="K357" s="233" t="str">
        <f>IFERROR($F357/VLOOKUP($E357,'Data Mercado'!$A$7:$F$24,6,FALSE),"")</f>
        <v/>
      </c>
    </row>
    <row r="358" spans="1:11" s="227" customFormat="1" ht="19" customHeight="1">
      <c r="A358" s="228"/>
      <c r="B358" s="232"/>
      <c r="C358" s="183"/>
      <c r="D358" s="183"/>
      <c r="E358" s="183"/>
      <c r="F358" s="229"/>
      <c r="G358" s="233" t="str">
        <f>IFERROR($F358/VLOOKUP($E358,'Data Mercado'!$A$7:$F$24,2,FALSE),"")</f>
        <v/>
      </c>
      <c r="H358" s="233" t="str">
        <f>IFERROR($F358/VLOOKUP($E358,'Data Mercado'!$A$7:$F$24,3,FALSE),"")</f>
        <v/>
      </c>
      <c r="I358" s="233" t="str">
        <f>IFERROR($F358/VLOOKUP($E358,'Data Mercado'!$A$7:$F$24,4,FALSE),"")</f>
        <v/>
      </c>
      <c r="J358" s="233" t="str">
        <f>IFERROR($F358/VLOOKUP($E358,'Data Mercado'!$A$7:$F$24,5,FALSE),"")</f>
        <v/>
      </c>
      <c r="K358" s="233" t="str">
        <f>IFERROR($F358/VLOOKUP($E358,'Data Mercado'!$A$7:$F$24,6,FALSE),"")</f>
        <v/>
      </c>
    </row>
    <row r="359" spans="1:11" s="227" customFormat="1" ht="19" customHeight="1">
      <c r="A359" s="228"/>
      <c r="B359" s="232"/>
      <c r="C359" s="183"/>
      <c r="D359" s="183"/>
      <c r="E359" s="183"/>
      <c r="F359" s="229"/>
      <c r="G359" s="233" t="str">
        <f>IFERROR($F359/VLOOKUP($E359,'Data Mercado'!$A$7:$F$24,2,FALSE),"")</f>
        <v/>
      </c>
      <c r="H359" s="233" t="str">
        <f>IFERROR($F359/VLOOKUP($E359,'Data Mercado'!$A$7:$F$24,3,FALSE),"")</f>
        <v/>
      </c>
      <c r="I359" s="233" t="str">
        <f>IFERROR($F359/VLOOKUP($E359,'Data Mercado'!$A$7:$F$24,4,FALSE),"")</f>
        <v/>
      </c>
      <c r="J359" s="233" t="str">
        <f>IFERROR($F359/VLOOKUP($E359,'Data Mercado'!$A$7:$F$24,5,FALSE),"")</f>
        <v/>
      </c>
      <c r="K359" s="233" t="str">
        <f>IFERROR($F359/VLOOKUP($E359,'Data Mercado'!$A$7:$F$24,6,FALSE),"")</f>
        <v/>
      </c>
    </row>
    <row r="360" spans="1:11" s="227" customFormat="1" ht="19" customHeight="1">
      <c r="A360" s="228"/>
      <c r="B360" s="232"/>
      <c r="C360" s="183"/>
      <c r="D360" s="183"/>
      <c r="E360" s="183"/>
      <c r="F360" s="229"/>
      <c r="G360" s="233" t="str">
        <f>IFERROR($F360/VLOOKUP($E360,'Data Mercado'!$A$7:$F$24,2,FALSE),"")</f>
        <v/>
      </c>
      <c r="H360" s="233" t="str">
        <f>IFERROR($F360/VLOOKUP($E360,'Data Mercado'!$A$7:$F$24,3,FALSE),"")</f>
        <v/>
      </c>
      <c r="I360" s="233" t="str">
        <f>IFERROR($F360/VLOOKUP($E360,'Data Mercado'!$A$7:$F$24,4,FALSE),"")</f>
        <v/>
      </c>
      <c r="J360" s="233" t="str">
        <f>IFERROR($F360/VLOOKUP($E360,'Data Mercado'!$A$7:$F$24,5,FALSE),"")</f>
        <v/>
      </c>
      <c r="K360" s="233" t="str">
        <f>IFERROR($F360/VLOOKUP($E360,'Data Mercado'!$A$7:$F$24,6,FALSE),"")</f>
        <v/>
      </c>
    </row>
    <row r="361" spans="1:11" s="227" customFormat="1" ht="19" customHeight="1">
      <c r="A361" s="228"/>
      <c r="B361" s="232"/>
      <c r="C361" s="183"/>
      <c r="D361" s="183"/>
      <c r="E361" s="183"/>
      <c r="F361" s="229"/>
      <c r="G361" s="233" t="str">
        <f>IFERROR($F361/VLOOKUP($E361,'Data Mercado'!$A$7:$F$24,2,FALSE),"")</f>
        <v/>
      </c>
      <c r="H361" s="233" t="str">
        <f>IFERROR($F361/VLOOKUP($E361,'Data Mercado'!$A$7:$F$24,3,FALSE),"")</f>
        <v/>
      </c>
      <c r="I361" s="233" t="str">
        <f>IFERROR($F361/VLOOKUP($E361,'Data Mercado'!$A$7:$F$24,4,FALSE),"")</f>
        <v/>
      </c>
      <c r="J361" s="233" t="str">
        <f>IFERROR($F361/VLOOKUP($E361,'Data Mercado'!$A$7:$F$24,5,FALSE),"")</f>
        <v/>
      </c>
      <c r="K361" s="233" t="str">
        <f>IFERROR($F361/VLOOKUP($E361,'Data Mercado'!$A$7:$F$24,6,FALSE),"")</f>
        <v/>
      </c>
    </row>
    <row r="362" spans="1:11" s="227" customFormat="1" ht="19" customHeight="1">
      <c r="A362" s="228"/>
      <c r="B362" s="232"/>
      <c r="C362" s="183"/>
      <c r="D362" s="183"/>
      <c r="E362" s="183"/>
      <c r="F362" s="229"/>
      <c r="G362" s="233" t="str">
        <f>IFERROR($F362/VLOOKUP($E362,'Data Mercado'!$A$7:$F$24,2,FALSE),"")</f>
        <v/>
      </c>
      <c r="H362" s="233" t="str">
        <f>IFERROR($F362/VLOOKUP($E362,'Data Mercado'!$A$7:$F$24,3,FALSE),"")</f>
        <v/>
      </c>
      <c r="I362" s="233" t="str">
        <f>IFERROR($F362/VLOOKUP($E362,'Data Mercado'!$A$7:$F$24,4,FALSE),"")</f>
        <v/>
      </c>
      <c r="J362" s="233" t="str">
        <f>IFERROR($F362/VLOOKUP($E362,'Data Mercado'!$A$7:$F$24,5,FALSE),"")</f>
        <v/>
      </c>
      <c r="K362" s="233" t="str">
        <f>IFERROR($F362/VLOOKUP($E362,'Data Mercado'!$A$7:$F$24,6,FALSE),"")</f>
        <v/>
      </c>
    </row>
    <row r="363" spans="1:11" s="227" customFormat="1" ht="19" customHeight="1">
      <c r="A363" s="228"/>
      <c r="B363" s="232"/>
      <c r="C363" s="183"/>
      <c r="D363" s="183"/>
      <c r="E363" s="183"/>
      <c r="F363" s="229"/>
      <c r="G363" s="233" t="str">
        <f>IFERROR($F363/VLOOKUP($E363,'Data Mercado'!$A$7:$F$24,2,FALSE),"")</f>
        <v/>
      </c>
      <c r="H363" s="233" t="str">
        <f>IFERROR($F363/VLOOKUP($E363,'Data Mercado'!$A$7:$F$24,3,FALSE),"")</f>
        <v/>
      </c>
      <c r="I363" s="233" t="str">
        <f>IFERROR($F363/VLOOKUP($E363,'Data Mercado'!$A$7:$F$24,4,FALSE),"")</f>
        <v/>
      </c>
      <c r="J363" s="233" t="str">
        <f>IFERROR($F363/VLOOKUP($E363,'Data Mercado'!$A$7:$F$24,5,FALSE),"")</f>
        <v/>
      </c>
      <c r="K363" s="233" t="str">
        <f>IFERROR($F363/VLOOKUP($E363,'Data Mercado'!$A$7:$F$24,6,FALSE),"")</f>
        <v/>
      </c>
    </row>
    <row r="364" spans="1:11" s="227" customFormat="1" ht="19" customHeight="1">
      <c r="A364" s="228"/>
      <c r="B364" s="232"/>
      <c r="C364" s="183"/>
      <c r="D364" s="183"/>
      <c r="E364" s="183"/>
      <c r="F364" s="229"/>
      <c r="G364" s="233" t="str">
        <f>IFERROR($F364/VLOOKUP($E364,'Data Mercado'!$A$7:$F$24,2,FALSE),"")</f>
        <v/>
      </c>
      <c r="H364" s="233" t="str">
        <f>IFERROR($F364/VLOOKUP($E364,'Data Mercado'!$A$7:$F$24,3,FALSE),"")</f>
        <v/>
      </c>
      <c r="I364" s="233" t="str">
        <f>IFERROR($F364/VLOOKUP($E364,'Data Mercado'!$A$7:$F$24,4,FALSE),"")</f>
        <v/>
      </c>
      <c r="J364" s="233" t="str">
        <f>IFERROR($F364/VLOOKUP($E364,'Data Mercado'!$A$7:$F$24,5,FALSE),"")</f>
        <v/>
      </c>
      <c r="K364" s="233" t="str">
        <f>IFERROR($F364/VLOOKUP($E364,'Data Mercado'!$A$7:$F$24,6,FALSE),"")</f>
        <v/>
      </c>
    </row>
    <row r="365" spans="1:11" s="227" customFormat="1" ht="19" customHeight="1">
      <c r="A365" s="228"/>
      <c r="B365" s="232"/>
      <c r="C365" s="183"/>
      <c r="D365" s="183"/>
      <c r="E365" s="183"/>
      <c r="F365" s="229"/>
      <c r="G365" s="233" t="str">
        <f>IFERROR($F365/VLOOKUP($E365,'Data Mercado'!$A$7:$F$24,2,FALSE),"")</f>
        <v/>
      </c>
      <c r="H365" s="233" t="str">
        <f>IFERROR($F365/VLOOKUP($E365,'Data Mercado'!$A$7:$F$24,3,FALSE),"")</f>
        <v/>
      </c>
      <c r="I365" s="233" t="str">
        <f>IFERROR($F365/VLOOKUP($E365,'Data Mercado'!$A$7:$F$24,4,FALSE),"")</f>
        <v/>
      </c>
      <c r="J365" s="233" t="str">
        <f>IFERROR($F365/VLOOKUP($E365,'Data Mercado'!$A$7:$F$24,5,FALSE),"")</f>
        <v/>
      </c>
      <c r="K365" s="233" t="str">
        <f>IFERROR($F365/VLOOKUP($E365,'Data Mercado'!$A$7:$F$24,6,FALSE),"")</f>
        <v/>
      </c>
    </row>
    <row r="366" spans="1:11" s="227" customFormat="1" ht="19" customHeight="1">
      <c r="A366" s="228"/>
      <c r="B366" s="232"/>
      <c r="C366" s="183"/>
      <c r="D366" s="183"/>
      <c r="E366" s="183"/>
      <c r="F366" s="229"/>
      <c r="G366" s="233" t="str">
        <f>IFERROR($F366/VLOOKUP($E366,'Data Mercado'!$A$7:$F$24,2,FALSE),"")</f>
        <v/>
      </c>
      <c r="H366" s="233" t="str">
        <f>IFERROR($F366/VLOOKUP($E366,'Data Mercado'!$A$7:$F$24,3,FALSE),"")</f>
        <v/>
      </c>
      <c r="I366" s="233" t="str">
        <f>IFERROR($F366/VLOOKUP($E366,'Data Mercado'!$A$7:$F$24,4,FALSE),"")</f>
        <v/>
      </c>
      <c r="J366" s="233" t="str">
        <f>IFERROR($F366/VLOOKUP($E366,'Data Mercado'!$A$7:$F$24,5,FALSE),"")</f>
        <v/>
      </c>
      <c r="K366" s="233" t="str">
        <f>IFERROR($F366/VLOOKUP($E366,'Data Mercado'!$A$7:$F$24,6,FALSE),"")</f>
        <v/>
      </c>
    </row>
    <row r="367" spans="1:11" s="227" customFormat="1" ht="19" customHeight="1">
      <c r="A367" s="228"/>
      <c r="B367" s="232"/>
      <c r="C367" s="183"/>
      <c r="D367" s="183"/>
      <c r="E367" s="183"/>
      <c r="F367" s="229"/>
      <c r="G367" s="233" t="str">
        <f>IFERROR($F367/VLOOKUP($E367,'Data Mercado'!$A$7:$F$24,2,FALSE),"")</f>
        <v/>
      </c>
      <c r="H367" s="233" t="str">
        <f>IFERROR($F367/VLOOKUP($E367,'Data Mercado'!$A$7:$F$24,3,FALSE),"")</f>
        <v/>
      </c>
      <c r="I367" s="233" t="str">
        <f>IFERROR($F367/VLOOKUP($E367,'Data Mercado'!$A$7:$F$24,4,FALSE),"")</f>
        <v/>
      </c>
      <c r="J367" s="233" t="str">
        <f>IFERROR($F367/VLOOKUP($E367,'Data Mercado'!$A$7:$F$24,5,FALSE),"")</f>
        <v/>
      </c>
      <c r="K367" s="233" t="str">
        <f>IFERROR($F367/VLOOKUP($E367,'Data Mercado'!$A$7:$F$24,6,FALSE),"")</f>
        <v/>
      </c>
    </row>
    <row r="368" spans="1:11" s="227" customFormat="1" ht="19" customHeight="1">
      <c r="A368" s="228"/>
      <c r="B368" s="232"/>
      <c r="C368" s="183"/>
      <c r="D368" s="183"/>
      <c r="E368" s="183"/>
      <c r="F368" s="229"/>
      <c r="G368" s="233" t="str">
        <f>IFERROR($F368/VLOOKUP($E368,'Data Mercado'!$A$7:$F$24,2,FALSE),"")</f>
        <v/>
      </c>
      <c r="H368" s="233" t="str">
        <f>IFERROR($F368/VLOOKUP($E368,'Data Mercado'!$A$7:$F$24,3,FALSE),"")</f>
        <v/>
      </c>
      <c r="I368" s="233" t="str">
        <f>IFERROR($F368/VLOOKUP($E368,'Data Mercado'!$A$7:$F$24,4,FALSE),"")</f>
        <v/>
      </c>
      <c r="J368" s="233" t="str">
        <f>IFERROR($F368/VLOOKUP($E368,'Data Mercado'!$A$7:$F$24,5,FALSE),"")</f>
        <v/>
      </c>
      <c r="K368" s="233" t="str">
        <f>IFERROR($F368/VLOOKUP($E368,'Data Mercado'!$A$7:$F$24,6,FALSE),"")</f>
        <v/>
      </c>
    </row>
    <row r="369" spans="1:11" s="227" customFormat="1" ht="19" customHeight="1">
      <c r="A369" s="228"/>
      <c r="B369" s="232"/>
      <c r="C369" s="183"/>
      <c r="D369" s="183"/>
      <c r="E369" s="183"/>
      <c r="F369" s="229"/>
      <c r="G369" s="233" t="str">
        <f>IFERROR($F369/VLOOKUP($E369,'Data Mercado'!$A$7:$F$24,2,FALSE),"")</f>
        <v/>
      </c>
      <c r="H369" s="233" t="str">
        <f>IFERROR($F369/VLOOKUP($E369,'Data Mercado'!$A$7:$F$24,3,FALSE),"")</f>
        <v/>
      </c>
      <c r="I369" s="233" t="str">
        <f>IFERROR($F369/VLOOKUP($E369,'Data Mercado'!$A$7:$F$24,4,FALSE),"")</f>
        <v/>
      </c>
      <c r="J369" s="233" t="str">
        <f>IFERROR($F369/VLOOKUP($E369,'Data Mercado'!$A$7:$F$24,5,FALSE),"")</f>
        <v/>
      </c>
      <c r="K369" s="233" t="str">
        <f>IFERROR($F369/VLOOKUP($E369,'Data Mercado'!$A$7:$F$24,6,FALSE),"")</f>
        <v/>
      </c>
    </row>
    <row r="370" spans="1:11" s="227" customFormat="1" ht="19" customHeight="1">
      <c r="A370" s="228"/>
      <c r="B370" s="232"/>
      <c r="C370" s="183"/>
      <c r="D370" s="183"/>
      <c r="E370" s="183"/>
      <c r="F370" s="229"/>
      <c r="G370" s="233" t="str">
        <f>IFERROR($F370/VLOOKUP($E370,'Data Mercado'!$A$7:$F$24,2,FALSE),"")</f>
        <v/>
      </c>
      <c r="H370" s="233" t="str">
        <f>IFERROR($F370/VLOOKUP($E370,'Data Mercado'!$A$7:$F$24,3,FALSE),"")</f>
        <v/>
      </c>
      <c r="I370" s="233" t="str">
        <f>IFERROR($F370/VLOOKUP($E370,'Data Mercado'!$A$7:$F$24,4,FALSE),"")</f>
        <v/>
      </c>
      <c r="J370" s="233" t="str">
        <f>IFERROR($F370/VLOOKUP($E370,'Data Mercado'!$A$7:$F$24,5,FALSE),"")</f>
        <v/>
      </c>
      <c r="K370" s="233" t="str">
        <f>IFERROR($F370/VLOOKUP($E370,'Data Mercado'!$A$7:$F$24,6,FALSE),"")</f>
        <v/>
      </c>
    </row>
    <row r="371" spans="1:11" s="227" customFormat="1" ht="19" customHeight="1">
      <c r="A371" s="228"/>
      <c r="B371" s="232"/>
      <c r="C371" s="183"/>
      <c r="D371" s="183"/>
      <c r="E371" s="183"/>
      <c r="F371" s="229"/>
      <c r="G371" s="233" t="str">
        <f>IFERROR($F371/VLOOKUP($E371,'Data Mercado'!$A$7:$F$24,2,FALSE),"")</f>
        <v/>
      </c>
      <c r="H371" s="233" t="str">
        <f>IFERROR($F371/VLOOKUP($E371,'Data Mercado'!$A$7:$F$24,3,FALSE),"")</f>
        <v/>
      </c>
      <c r="I371" s="233" t="str">
        <f>IFERROR($F371/VLOOKUP($E371,'Data Mercado'!$A$7:$F$24,4,FALSE),"")</f>
        <v/>
      </c>
      <c r="J371" s="233" t="str">
        <f>IFERROR($F371/VLOOKUP($E371,'Data Mercado'!$A$7:$F$24,5,FALSE),"")</f>
        <v/>
      </c>
      <c r="K371" s="233" t="str">
        <f>IFERROR($F371/VLOOKUP($E371,'Data Mercado'!$A$7:$F$24,6,FALSE),"")</f>
        <v/>
      </c>
    </row>
    <row r="372" spans="1:11" s="227" customFormat="1" ht="19" customHeight="1">
      <c r="A372" s="228"/>
      <c r="B372" s="232"/>
      <c r="C372" s="183"/>
      <c r="D372" s="183"/>
      <c r="E372" s="183"/>
      <c r="F372" s="229"/>
      <c r="G372" s="233" t="str">
        <f>IFERROR($F372/VLOOKUP($E372,'Data Mercado'!$A$7:$F$24,2,FALSE),"")</f>
        <v/>
      </c>
      <c r="H372" s="233" t="str">
        <f>IFERROR($F372/VLOOKUP($E372,'Data Mercado'!$A$7:$F$24,3,FALSE),"")</f>
        <v/>
      </c>
      <c r="I372" s="233" t="str">
        <f>IFERROR($F372/VLOOKUP($E372,'Data Mercado'!$A$7:$F$24,4,FALSE),"")</f>
        <v/>
      </c>
      <c r="J372" s="233" t="str">
        <f>IFERROR($F372/VLOOKUP($E372,'Data Mercado'!$A$7:$F$24,5,FALSE),"")</f>
        <v/>
      </c>
      <c r="K372" s="233" t="str">
        <f>IFERROR($F372/VLOOKUP($E372,'Data Mercado'!$A$7:$F$24,6,FALSE),"")</f>
        <v/>
      </c>
    </row>
    <row r="373" spans="1:11" s="227" customFormat="1" ht="19" customHeight="1">
      <c r="A373" s="228"/>
      <c r="B373" s="232"/>
      <c r="C373" s="183"/>
      <c r="D373" s="183"/>
      <c r="E373" s="183"/>
      <c r="F373" s="229"/>
      <c r="G373" s="233" t="str">
        <f>IFERROR($F373/VLOOKUP($E373,'Data Mercado'!$A$7:$F$24,2,FALSE),"")</f>
        <v/>
      </c>
      <c r="H373" s="233" t="str">
        <f>IFERROR($F373/VLOOKUP($E373,'Data Mercado'!$A$7:$F$24,3,FALSE),"")</f>
        <v/>
      </c>
      <c r="I373" s="233" t="str">
        <f>IFERROR($F373/VLOOKUP($E373,'Data Mercado'!$A$7:$F$24,4,FALSE),"")</f>
        <v/>
      </c>
      <c r="J373" s="233" t="str">
        <f>IFERROR($F373/VLOOKUP($E373,'Data Mercado'!$A$7:$F$24,5,FALSE),"")</f>
        <v/>
      </c>
      <c r="K373" s="233" t="str">
        <f>IFERROR($F373/VLOOKUP($E373,'Data Mercado'!$A$7:$F$24,6,FALSE),"")</f>
        <v/>
      </c>
    </row>
    <row r="374" spans="1:11" s="227" customFormat="1" ht="19" customHeight="1">
      <c r="A374" s="228"/>
      <c r="B374" s="232"/>
      <c r="C374" s="183"/>
      <c r="D374" s="183"/>
      <c r="E374" s="183"/>
      <c r="F374" s="229"/>
      <c r="G374" s="233" t="str">
        <f>IFERROR($F374/VLOOKUP($E374,'Data Mercado'!$A$7:$F$24,2,FALSE),"")</f>
        <v/>
      </c>
      <c r="H374" s="233" t="str">
        <f>IFERROR($F374/VLOOKUP($E374,'Data Mercado'!$A$7:$F$24,3,FALSE),"")</f>
        <v/>
      </c>
      <c r="I374" s="233" t="str">
        <f>IFERROR($F374/VLOOKUP($E374,'Data Mercado'!$A$7:$F$24,4,FALSE),"")</f>
        <v/>
      </c>
      <c r="J374" s="233" t="str">
        <f>IFERROR($F374/VLOOKUP($E374,'Data Mercado'!$A$7:$F$24,5,FALSE),"")</f>
        <v/>
      </c>
      <c r="K374" s="233" t="str">
        <f>IFERROR($F374/VLOOKUP($E374,'Data Mercado'!$A$7:$F$24,6,FALSE),"")</f>
        <v/>
      </c>
    </row>
    <row r="375" spans="1:11" s="227" customFormat="1" ht="19" customHeight="1">
      <c r="A375" s="228"/>
      <c r="B375" s="232"/>
      <c r="C375" s="183"/>
      <c r="D375" s="183"/>
      <c r="E375" s="183"/>
      <c r="F375" s="229"/>
      <c r="G375" s="233" t="str">
        <f>IFERROR($F375/VLOOKUP($E375,'Data Mercado'!$A$7:$F$24,2,FALSE),"")</f>
        <v/>
      </c>
      <c r="H375" s="233" t="str">
        <f>IFERROR($F375/VLOOKUP($E375,'Data Mercado'!$A$7:$F$24,3,FALSE),"")</f>
        <v/>
      </c>
      <c r="I375" s="233" t="str">
        <f>IFERROR($F375/VLOOKUP($E375,'Data Mercado'!$A$7:$F$24,4,FALSE),"")</f>
        <v/>
      </c>
      <c r="J375" s="233" t="str">
        <f>IFERROR($F375/VLOOKUP($E375,'Data Mercado'!$A$7:$F$24,5,FALSE),"")</f>
        <v/>
      </c>
      <c r="K375" s="233" t="str">
        <f>IFERROR($F375/VLOOKUP($E375,'Data Mercado'!$A$7:$F$24,6,FALSE),"")</f>
        <v/>
      </c>
    </row>
    <row r="376" spans="1:11" s="227" customFormat="1" ht="19" customHeight="1">
      <c r="A376" s="228"/>
      <c r="B376" s="232"/>
      <c r="C376" s="183"/>
      <c r="D376" s="183"/>
      <c r="E376" s="183"/>
      <c r="F376" s="229"/>
      <c r="G376" s="233" t="str">
        <f>IFERROR($F376/VLOOKUP($E376,'Data Mercado'!$A$7:$F$24,2,FALSE),"")</f>
        <v/>
      </c>
      <c r="H376" s="233" t="str">
        <f>IFERROR($F376/VLOOKUP($E376,'Data Mercado'!$A$7:$F$24,3,FALSE),"")</f>
        <v/>
      </c>
      <c r="I376" s="233" t="str">
        <f>IFERROR($F376/VLOOKUP($E376,'Data Mercado'!$A$7:$F$24,4,FALSE),"")</f>
        <v/>
      </c>
      <c r="J376" s="233" t="str">
        <f>IFERROR($F376/VLOOKUP($E376,'Data Mercado'!$A$7:$F$24,5,FALSE),"")</f>
        <v/>
      </c>
      <c r="K376" s="233" t="str">
        <f>IFERROR($F376/VLOOKUP($E376,'Data Mercado'!$A$7:$F$24,6,FALSE),"")</f>
        <v/>
      </c>
    </row>
    <row r="377" spans="1:11" s="227" customFormat="1" ht="19" customHeight="1">
      <c r="A377" s="228"/>
      <c r="B377" s="232"/>
      <c r="C377" s="183"/>
      <c r="D377" s="183"/>
      <c r="E377" s="183"/>
      <c r="F377" s="229"/>
      <c r="G377" s="233" t="str">
        <f>IFERROR($F377/VLOOKUP($E377,'Data Mercado'!$A$7:$F$24,2,FALSE),"")</f>
        <v/>
      </c>
      <c r="H377" s="233" t="str">
        <f>IFERROR($F377/VLOOKUP($E377,'Data Mercado'!$A$7:$F$24,3,FALSE),"")</f>
        <v/>
      </c>
      <c r="I377" s="233" t="str">
        <f>IFERROR($F377/VLOOKUP($E377,'Data Mercado'!$A$7:$F$24,4,FALSE),"")</f>
        <v/>
      </c>
      <c r="J377" s="233" t="str">
        <f>IFERROR($F377/VLOOKUP($E377,'Data Mercado'!$A$7:$F$24,5,FALSE),"")</f>
        <v/>
      </c>
      <c r="K377" s="233" t="str">
        <f>IFERROR($F377/VLOOKUP($E377,'Data Mercado'!$A$7:$F$24,6,FALSE),"")</f>
        <v/>
      </c>
    </row>
    <row r="378" spans="1:11" s="227" customFormat="1" ht="19" customHeight="1">
      <c r="A378" s="228"/>
      <c r="B378" s="232"/>
      <c r="C378" s="183"/>
      <c r="D378" s="183"/>
      <c r="E378" s="183"/>
      <c r="F378" s="229"/>
      <c r="G378" s="233" t="str">
        <f>IFERROR($F378/VLOOKUP($E378,'Data Mercado'!$A$7:$F$24,2,FALSE),"")</f>
        <v/>
      </c>
      <c r="H378" s="233" t="str">
        <f>IFERROR($F378/VLOOKUP($E378,'Data Mercado'!$A$7:$F$24,3,FALSE),"")</f>
        <v/>
      </c>
      <c r="I378" s="233" t="str">
        <f>IFERROR($F378/VLOOKUP($E378,'Data Mercado'!$A$7:$F$24,4,FALSE),"")</f>
        <v/>
      </c>
      <c r="J378" s="233" t="str">
        <f>IFERROR($F378/VLOOKUP($E378,'Data Mercado'!$A$7:$F$24,5,FALSE),"")</f>
        <v/>
      </c>
      <c r="K378" s="233" t="str">
        <f>IFERROR($F378/VLOOKUP($E378,'Data Mercado'!$A$7:$F$24,6,FALSE),"")</f>
        <v/>
      </c>
    </row>
    <row r="379" spans="1:11" s="227" customFormat="1" ht="19" customHeight="1">
      <c r="A379" s="228"/>
      <c r="B379" s="232"/>
      <c r="C379" s="183"/>
      <c r="D379" s="183"/>
      <c r="E379" s="183"/>
      <c r="F379" s="229"/>
      <c r="G379" s="233" t="str">
        <f>IFERROR($F379/VLOOKUP($E379,'Data Mercado'!$A$7:$F$24,2,FALSE),"")</f>
        <v/>
      </c>
      <c r="H379" s="233" t="str">
        <f>IFERROR($F379/VLOOKUP($E379,'Data Mercado'!$A$7:$F$24,3,FALSE),"")</f>
        <v/>
      </c>
      <c r="I379" s="233" t="str">
        <f>IFERROR($F379/VLOOKUP($E379,'Data Mercado'!$A$7:$F$24,4,FALSE),"")</f>
        <v/>
      </c>
      <c r="J379" s="233" t="str">
        <f>IFERROR($F379/VLOOKUP($E379,'Data Mercado'!$A$7:$F$24,5,FALSE),"")</f>
        <v/>
      </c>
      <c r="K379" s="233" t="str">
        <f>IFERROR($F379/VLOOKUP($E379,'Data Mercado'!$A$7:$F$24,6,FALSE),"")</f>
        <v/>
      </c>
    </row>
    <row r="380" spans="1:11" s="227" customFormat="1" ht="19" customHeight="1">
      <c r="A380" s="228"/>
      <c r="B380" s="232"/>
      <c r="C380" s="183"/>
      <c r="D380" s="183"/>
      <c r="E380" s="183"/>
      <c r="F380" s="229"/>
      <c r="G380" s="233" t="str">
        <f>IFERROR($F380/VLOOKUP($E380,'Data Mercado'!$A$7:$F$24,2,FALSE),"")</f>
        <v/>
      </c>
      <c r="H380" s="233" t="str">
        <f>IFERROR($F380/VLOOKUP($E380,'Data Mercado'!$A$7:$F$24,3,FALSE),"")</f>
        <v/>
      </c>
      <c r="I380" s="233" t="str">
        <f>IFERROR($F380/VLOOKUP($E380,'Data Mercado'!$A$7:$F$24,4,FALSE),"")</f>
        <v/>
      </c>
      <c r="J380" s="233" t="str">
        <f>IFERROR($F380/VLOOKUP($E380,'Data Mercado'!$A$7:$F$24,5,FALSE),"")</f>
        <v/>
      </c>
      <c r="K380" s="233" t="str">
        <f>IFERROR($F380/VLOOKUP($E380,'Data Mercado'!$A$7:$F$24,6,FALSE),"")</f>
        <v/>
      </c>
    </row>
    <row r="381" spans="1:11" s="227" customFormat="1" ht="19" customHeight="1">
      <c r="A381" s="228"/>
      <c r="B381" s="232"/>
      <c r="C381" s="183"/>
      <c r="D381" s="183"/>
      <c r="E381" s="183"/>
      <c r="F381" s="229"/>
      <c r="G381" s="233" t="str">
        <f>IFERROR($F381/VLOOKUP($E381,'Data Mercado'!$A$7:$F$24,2,FALSE),"")</f>
        <v/>
      </c>
      <c r="H381" s="233" t="str">
        <f>IFERROR($F381/VLOOKUP($E381,'Data Mercado'!$A$7:$F$24,3,FALSE),"")</f>
        <v/>
      </c>
      <c r="I381" s="233" t="str">
        <f>IFERROR($F381/VLOOKUP($E381,'Data Mercado'!$A$7:$F$24,4,FALSE),"")</f>
        <v/>
      </c>
      <c r="J381" s="233" t="str">
        <f>IFERROR($F381/VLOOKUP($E381,'Data Mercado'!$A$7:$F$24,5,FALSE),"")</f>
        <v/>
      </c>
      <c r="K381" s="233" t="str">
        <f>IFERROR($F381/VLOOKUP($E381,'Data Mercado'!$A$7:$F$24,6,FALSE),"")</f>
        <v/>
      </c>
    </row>
    <row r="382" spans="1:11" s="227" customFormat="1" ht="19" customHeight="1">
      <c r="A382" s="228"/>
      <c r="B382" s="232"/>
      <c r="C382" s="183"/>
      <c r="D382" s="183"/>
      <c r="E382" s="183"/>
      <c r="F382" s="229"/>
      <c r="G382" s="233" t="str">
        <f>IFERROR($F382/VLOOKUP($E382,'Data Mercado'!$A$7:$F$24,2,FALSE),"")</f>
        <v/>
      </c>
      <c r="H382" s="233" t="str">
        <f>IFERROR($F382/VLOOKUP($E382,'Data Mercado'!$A$7:$F$24,3,FALSE),"")</f>
        <v/>
      </c>
      <c r="I382" s="233" t="str">
        <f>IFERROR($F382/VLOOKUP($E382,'Data Mercado'!$A$7:$F$24,4,FALSE),"")</f>
        <v/>
      </c>
      <c r="J382" s="233" t="str">
        <f>IFERROR($F382/VLOOKUP($E382,'Data Mercado'!$A$7:$F$24,5,FALSE),"")</f>
        <v/>
      </c>
      <c r="K382" s="233" t="str">
        <f>IFERROR($F382/VLOOKUP($E382,'Data Mercado'!$A$7:$F$24,6,FALSE),"")</f>
        <v/>
      </c>
    </row>
    <row r="383" spans="1:11" s="227" customFormat="1" ht="19" customHeight="1">
      <c r="A383" s="228"/>
      <c r="B383" s="232"/>
      <c r="C383" s="183"/>
      <c r="D383" s="183"/>
      <c r="E383" s="183"/>
      <c r="F383" s="229"/>
      <c r="G383" s="233" t="str">
        <f>IFERROR($F383/VLOOKUP($E383,'Data Mercado'!$A$7:$F$24,2,FALSE),"")</f>
        <v/>
      </c>
      <c r="H383" s="233" t="str">
        <f>IFERROR($F383/VLOOKUP($E383,'Data Mercado'!$A$7:$F$24,3,FALSE),"")</f>
        <v/>
      </c>
      <c r="I383" s="233" t="str">
        <f>IFERROR($F383/VLOOKUP($E383,'Data Mercado'!$A$7:$F$24,4,FALSE),"")</f>
        <v/>
      </c>
      <c r="J383" s="233" t="str">
        <f>IFERROR($F383/VLOOKUP($E383,'Data Mercado'!$A$7:$F$24,5,FALSE),"")</f>
        <v/>
      </c>
      <c r="K383" s="233" t="str">
        <f>IFERROR($F383/VLOOKUP($E383,'Data Mercado'!$A$7:$F$24,6,FALSE),"")</f>
        <v/>
      </c>
    </row>
    <row r="384" spans="1:11" s="227" customFormat="1" ht="19" customHeight="1">
      <c r="A384" s="228"/>
      <c r="B384" s="232"/>
      <c r="C384" s="183"/>
      <c r="D384" s="183"/>
      <c r="E384" s="183"/>
      <c r="F384" s="229"/>
      <c r="G384" s="233" t="str">
        <f>IFERROR($F384/VLOOKUP($E384,'Data Mercado'!$A$7:$F$24,2,FALSE),"")</f>
        <v/>
      </c>
      <c r="H384" s="233" t="str">
        <f>IFERROR($F384/VLOOKUP($E384,'Data Mercado'!$A$7:$F$24,3,FALSE),"")</f>
        <v/>
      </c>
      <c r="I384" s="233" t="str">
        <f>IFERROR($F384/VLOOKUP($E384,'Data Mercado'!$A$7:$F$24,4,FALSE),"")</f>
        <v/>
      </c>
      <c r="J384" s="233" t="str">
        <f>IFERROR($F384/VLOOKUP($E384,'Data Mercado'!$A$7:$F$24,5,FALSE),"")</f>
        <v/>
      </c>
      <c r="K384" s="233" t="str">
        <f>IFERROR($F384/VLOOKUP($E384,'Data Mercado'!$A$7:$F$24,6,FALSE),"")</f>
        <v/>
      </c>
    </row>
    <row r="385" spans="1:11" s="227" customFormat="1" ht="19" customHeight="1">
      <c r="A385" s="228"/>
      <c r="B385" s="232"/>
      <c r="C385" s="183"/>
      <c r="D385" s="183"/>
      <c r="E385" s="183"/>
      <c r="F385" s="229"/>
      <c r="G385" s="233" t="str">
        <f>IFERROR($F385/VLOOKUP($E385,'Data Mercado'!$A$7:$F$24,2,FALSE),"")</f>
        <v/>
      </c>
      <c r="H385" s="233" t="str">
        <f>IFERROR($F385/VLOOKUP($E385,'Data Mercado'!$A$7:$F$24,3,FALSE),"")</f>
        <v/>
      </c>
      <c r="I385" s="233" t="str">
        <f>IFERROR($F385/VLOOKUP($E385,'Data Mercado'!$A$7:$F$24,4,FALSE),"")</f>
        <v/>
      </c>
      <c r="J385" s="233" t="str">
        <f>IFERROR($F385/VLOOKUP($E385,'Data Mercado'!$A$7:$F$24,5,FALSE),"")</f>
        <v/>
      </c>
      <c r="K385" s="233" t="str">
        <f>IFERROR($F385/VLOOKUP($E385,'Data Mercado'!$A$7:$F$24,6,FALSE),"")</f>
        <v/>
      </c>
    </row>
    <row r="386" spans="1:11" s="227" customFormat="1" ht="19" customHeight="1">
      <c r="A386" s="228"/>
      <c r="B386" s="232"/>
      <c r="C386" s="183"/>
      <c r="D386" s="183"/>
      <c r="E386" s="183"/>
      <c r="F386" s="229"/>
      <c r="G386" s="233" t="str">
        <f>IFERROR($F386/VLOOKUP($E386,'Data Mercado'!$A$7:$F$24,2,FALSE),"")</f>
        <v/>
      </c>
      <c r="H386" s="233" t="str">
        <f>IFERROR($F386/VLOOKUP($E386,'Data Mercado'!$A$7:$F$24,3,FALSE),"")</f>
        <v/>
      </c>
      <c r="I386" s="233" t="str">
        <f>IFERROR($F386/VLOOKUP($E386,'Data Mercado'!$A$7:$F$24,4,FALSE),"")</f>
        <v/>
      </c>
      <c r="J386" s="233" t="str">
        <f>IFERROR($F386/VLOOKUP($E386,'Data Mercado'!$A$7:$F$24,5,FALSE),"")</f>
        <v/>
      </c>
      <c r="K386" s="233" t="str">
        <f>IFERROR($F386/VLOOKUP($E386,'Data Mercado'!$A$7:$F$24,6,FALSE),"")</f>
        <v/>
      </c>
    </row>
    <row r="387" spans="1:11" s="227" customFormat="1" ht="19" customHeight="1">
      <c r="A387" s="228"/>
      <c r="B387" s="232"/>
      <c r="C387" s="183"/>
      <c r="D387" s="183"/>
      <c r="E387" s="183"/>
      <c r="F387" s="229"/>
      <c r="G387" s="233" t="str">
        <f>IFERROR($F387/VLOOKUP($E387,'Data Mercado'!$A$7:$F$24,2,FALSE),"")</f>
        <v/>
      </c>
      <c r="H387" s="233" t="str">
        <f>IFERROR($F387/VLOOKUP($E387,'Data Mercado'!$A$7:$F$24,3,FALSE),"")</f>
        <v/>
      </c>
      <c r="I387" s="233" t="str">
        <f>IFERROR($F387/VLOOKUP($E387,'Data Mercado'!$A$7:$F$24,4,FALSE),"")</f>
        <v/>
      </c>
      <c r="J387" s="233" t="str">
        <f>IFERROR($F387/VLOOKUP($E387,'Data Mercado'!$A$7:$F$24,5,FALSE),"")</f>
        <v/>
      </c>
      <c r="K387" s="233" t="str">
        <f>IFERROR($F387/VLOOKUP($E387,'Data Mercado'!$A$7:$F$24,6,FALSE),"")</f>
        <v/>
      </c>
    </row>
    <row r="388" spans="1:11" s="227" customFormat="1" ht="19" customHeight="1">
      <c r="A388" s="228"/>
      <c r="B388" s="232"/>
      <c r="C388" s="183"/>
      <c r="D388" s="183"/>
      <c r="E388" s="183"/>
      <c r="F388" s="229"/>
      <c r="G388" s="233" t="str">
        <f>IFERROR($F388/VLOOKUP($E388,'Data Mercado'!$A$7:$F$24,2,FALSE),"")</f>
        <v/>
      </c>
      <c r="H388" s="233" t="str">
        <f>IFERROR($F388/VLOOKUP($E388,'Data Mercado'!$A$7:$F$24,3,FALSE),"")</f>
        <v/>
      </c>
      <c r="I388" s="233" t="str">
        <f>IFERROR($F388/VLOOKUP($E388,'Data Mercado'!$A$7:$F$24,4,FALSE),"")</f>
        <v/>
      </c>
      <c r="J388" s="233" t="str">
        <f>IFERROR($F388/VLOOKUP($E388,'Data Mercado'!$A$7:$F$24,5,FALSE),"")</f>
        <v/>
      </c>
      <c r="K388" s="233" t="str">
        <f>IFERROR($F388/VLOOKUP($E388,'Data Mercado'!$A$7:$F$24,6,FALSE),"")</f>
        <v/>
      </c>
    </row>
    <row r="389" spans="1:11" s="227" customFormat="1" ht="19" customHeight="1">
      <c r="A389" s="228"/>
      <c r="B389" s="232"/>
      <c r="C389" s="183"/>
      <c r="D389" s="183"/>
      <c r="E389" s="183"/>
      <c r="F389" s="229"/>
      <c r="G389" s="233" t="str">
        <f>IFERROR($F389/VLOOKUP($E389,'Data Mercado'!$A$7:$F$24,2,FALSE),"")</f>
        <v/>
      </c>
      <c r="H389" s="233" t="str">
        <f>IFERROR($F389/VLOOKUP($E389,'Data Mercado'!$A$7:$F$24,3,FALSE),"")</f>
        <v/>
      </c>
      <c r="I389" s="233" t="str">
        <f>IFERROR($F389/VLOOKUP($E389,'Data Mercado'!$A$7:$F$24,4,FALSE),"")</f>
        <v/>
      </c>
      <c r="J389" s="233" t="str">
        <f>IFERROR($F389/VLOOKUP($E389,'Data Mercado'!$A$7:$F$24,5,FALSE),"")</f>
        <v/>
      </c>
      <c r="K389" s="233" t="str">
        <f>IFERROR($F389/VLOOKUP($E389,'Data Mercado'!$A$7:$F$24,6,FALSE),"")</f>
        <v/>
      </c>
    </row>
    <row r="390" spans="1:11" s="227" customFormat="1" ht="19" customHeight="1">
      <c r="A390" s="228"/>
      <c r="B390" s="232"/>
      <c r="C390" s="183"/>
      <c r="D390" s="183"/>
      <c r="E390" s="183"/>
      <c r="F390" s="229"/>
      <c r="G390" s="233" t="str">
        <f>IFERROR($F390/VLOOKUP($E390,'Data Mercado'!$A$7:$F$24,2,FALSE),"")</f>
        <v/>
      </c>
      <c r="H390" s="233" t="str">
        <f>IFERROR($F390/VLOOKUP($E390,'Data Mercado'!$A$7:$F$24,3,FALSE),"")</f>
        <v/>
      </c>
      <c r="I390" s="233" t="str">
        <f>IFERROR($F390/VLOOKUP($E390,'Data Mercado'!$A$7:$F$24,4,FALSE),"")</f>
        <v/>
      </c>
      <c r="J390" s="233" t="str">
        <f>IFERROR($F390/VLOOKUP($E390,'Data Mercado'!$A$7:$F$24,5,FALSE),"")</f>
        <v/>
      </c>
      <c r="K390" s="233" t="str">
        <f>IFERROR($F390/VLOOKUP($E390,'Data Mercado'!$A$7:$F$24,6,FALSE),"")</f>
        <v/>
      </c>
    </row>
    <row r="391" spans="1:11" s="227" customFormat="1" ht="19" customHeight="1">
      <c r="A391" s="228"/>
      <c r="B391" s="232"/>
      <c r="C391" s="183"/>
      <c r="D391" s="183"/>
      <c r="E391" s="183"/>
      <c r="F391" s="229"/>
      <c r="G391" s="233" t="str">
        <f>IFERROR($F391/VLOOKUP($E391,'Data Mercado'!$A$7:$F$24,2,FALSE),"")</f>
        <v/>
      </c>
      <c r="H391" s="233" t="str">
        <f>IFERROR($F391/VLOOKUP($E391,'Data Mercado'!$A$7:$F$24,3,FALSE),"")</f>
        <v/>
      </c>
      <c r="I391" s="233" t="str">
        <f>IFERROR($F391/VLOOKUP($E391,'Data Mercado'!$A$7:$F$24,4,FALSE),"")</f>
        <v/>
      </c>
      <c r="J391" s="233" t="str">
        <f>IFERROR($F391/VLOOKUP($E391,'Data Mercado'!$A$7:$F$24,5,FALSE),"")</f>
        <v/>
      </c>
      <c r="K391" s="233" t="str">
        <f>IFERROR($F391/VLOOKUP($E391,'Data Mercado'!$A$7:$F$24,6,FALSE),"")</f>
        <v/>
      </c>
    </row>
    <row r="392" spans="1:11" s="227" customFormat="1" ht="19" customHeight="1">
      <c r="A392" s="228"/>
      <c r="B392" s="232"/>
      <c r="C392" s="183"/>
      <c r="D392" s="183"/>
      <c r="E392" s="183"/>
      <c r="F392" s="229"/>
      <c r="G392" s="233" t="str">
        <f>IFERROR($F392/VLOOKUP($E392,'Data Mercado'!$A$7:$F$24,2,FALSE),"")</f>
        <v/>
      </c>
      <c r="H392" s="233" t="str">
        <f>IFERROR($F392/VLOOKUP($E392,'Data Mercado'!$A$7:$F$24,3,FALSE),"")</f>
        <v/>
      </c>
      <c r="I392" s="233" t="str">
        <f>IFERROR($F392/VLOOKUP($E392,'Data Mercado'!$A$7:$F$24,4,FALSE),"")</f>
        <v/>
      </c>
      <c r="J392" s="233" t="str">
        <f>IFERROR($F392/VLOOKUP($E392,'Data Mercado'!$A$7:$F$24,5,FALSE),"")</f>
        <v/>
      </c>
      <c r="K392" s="233" t="str">
        <f>IFERROR($F392/VLOOKUP($E392,'Data Mercado'!$A$7:$F$24,6,FALSE),"")</f>
        <v/>
      </c>
    </row>
    <row r="393" spans="1:11" s="227" customFormat="1" ht="19" customHeight="1">
      <c r="A393" s="228"/>
      <c r="B393" s="232"/>
      <c r="C393" s="183"/>
      <c r="D393" s="183"/>
      <c r="E393" s="183"/>
      <c r="F393" s="229"/>
      <c r="G393" s="233" t="str">
        <f>IFERROR($F393/VLOOKUP($E393,'Data Mercado'!$A$7:$F$24,2,FALSE),"")</f>
        <v/>
      </c>
      <c r="H393" s="233" t="str">
        <f>IFERROR($F393/VLOOKUP($E393,'Data Mercado'!$A$7:$F$24,3,FALSE),"")</f>
        <v/>
      </c>
      <c r="I393" s="233" t="str">
        <f>IFERROR($F393/VLOOKUP($E393,'Data Mercado'!$A$7:$F$24,4,FALSE),"")</f>
        <v/>
      </c>
      <c r="J393" s="233" t="str">
        <f>IFERROR($F393/VLOOKUP($E393,'Data Mercado'!$A$7:$F$24,5,FALSE),"")</f>
        <v/>
      </c>
      <c r="K393" s="233" t="str">
        <f>IFERROR($F393/VLOOKUP($E393,'Data Mercado'!$A$7:$F$24,6,FALSE),"")</f>
        <v/>
      </c>
    </row>
    <row r="394" spans="1:11" s="227" customFormat="1" ht="19" customHeight="1">
      <c r="A394" s="228"/>
      <c r="B394" s="232"/>
      <c r="C394" s="183"/>
      <c r="D394" s="183"/>
      <c r="E394" s="183"/>
      <c r="F394" s="229"/>
      <c r="G394" s="233" t="str">
        <f>IFERROR($F394/VLOOKUP($E394,'Data Mercado'!$A$7:$F$24,2,FALSE),"")</f>
        <v/>
      </c>
      <c r="H394" s="233" t="str">
        <f>IFERROR($F394/VLOOKUP($E394,'Data Mercado'!$A$7:$F$24,3,FALSE),"")</f>
        <v/>
      </c>
      <c r="I394" s="233" t="str">
        <f>IFERROR($F394/VLOOKUP($E394,'Data Mercado'!$A$7:$F$24,4,FALSE),"")</f>
        <v/>
      </c>
      <c r="J394" s="233" t="str">
        <f>IFERROR($F394/VLOOKUP($E394,'Data Mercado'!$A$7:$F$24,5,FALSE),"")</f>
        <v/>
      </c>
      <c r="K394" s="233" t="str">
        <f>IFERROR($F394/VLOOKUP($E394,'Data Mercado'!$A$7:$F$24,6,FALSE),"")</f>
        <v/>
      </c>
    </row>
    <row r="395" spans="1:11" s="227" customFormat="1" ht="19" customHeight="1">
      <c r="A395" s="228"/>
      <c r="B395" s="232"/>
      <c r="C395" s="183"/>
      <c r="D395" s="183"/>
      <c r="E395" s="183"/>
      <c r="F395" s="229"/>
      <c r="G395" s="233" t="str">
        <f>IFERROR($F395/VLOOKUP($E395,'Data Mercado'!$A$7:$F$24,2,FALSE),"")</f>
        <v/>
      </c>
      <c r="H395" s="233" t="str">
        <f>IFERROR($F395/VLOOKUP($E395,'Data Mercado'!$A$7:$F$24,3,FALSE),"")</f>
        <v/>
      </c>
      <c r="I395" s="233" t="str">
        <f>IFERROR($F395/VLOOKUP($E395,'Data Mercado'!$A$7:$F$24,4,FALSE),"")</f>
        <v/>
      </c>
      <c r="J395" s="233" t="str">
        <f>IFERROR($F395/VLOOKUP($E395,'Data Mercado'!$A$7:$F$24,5,FALSE),"")</f>
        <v/>
      </c>
      <c r="K395" s="233" t="str">
        <f>IFERROR($F395/VLOOKUP($E395,'Data Mercado'!$A$7:$F$24,6,FALSE),"")</f>
        <v/>
      </c>
    </row>
    <row r="396" spans="1:11" s="227" customFormat="1" ht="19" customHeight="1">
      <c r="A396" s="228"/>
      <c r="B396" s="232"/>
      <c r="C396" s="183"/>
      <c r="D396" s="183"/>
      <c r="E396" s="183"/>
      <c r="F396" s="229"/>
      <c r="G396" s="233" t="str">
        <f>IFERROR($F396/VLOOKUP($E396,'Data Mercado'!$A$7:$F$24,2,FALSE),"")</f>
        <v/>
      </c>
      <c r="H396" s="233" t="str">
        <f>IFERROR($F396/VLOOKUP($E396,'Data Mercado'!$A$7:$F$24,3,FALSE),"")</f>
        <v/>
      </c>
      <c r="I396" s="233" t="str">
        <f>IFERROR($F396/VLOOKUP($E396,'Data Mercado'!$A$7:$F$24,4,FALSE),"")</f>
        <v/>
      </c>
      <c r="J396" s="233" t="str">
        <f>IFERROR($F396/VLOOKUP($E396,'Data Mercado'!$A$7:$F$24,5,FALSE),"")</f>
        <v/>
      </c>
      <c r="K396" s="233" t="str">
        <f>IFERROR($F396/VLOOKUP($E396,'Data Mercado'!$A$7:$F$24,6,FALSE),"")</f>
        <v/>
      </c>
    </row>
    <row r="397" spans="1:11" s="227" customFormat="1" ht="19" customHeight="1">
      <c r="A397" s="228"/>
      <c r="B397" s="232"/>
      <c r="C397" s="183"/>
      <c r="D397" s="183"/>
      <c r="E397" s="183"/>
      <c r="F397" s="229"/>
      <c r="G397" s="233" t="str">
        <f>IFERROR($F397/VLOOKUP($E397,'Data Mercado'!$A$7:$F$24,2,FALSE),"")</f>
        <v/>
      </c>
      <c r="H397" s="233" t="str">
        <f>IFERROR($F397/VLOOKUP($E397,'Data Mercado'!$A$7:$F$24,3,FALSE),"")</f>
        <v/>
      </c>
      <c r="I397" s="233" t="str">
        <f>IFERROR($F397/VLOOKUP($E397,'Data Mercado'!$A$7:$F$24,4,FALSE),"")</f>
        <v/>
      </c>
      <c r="J397" s="233" t="str">
        <f>IFERROR($F397/VLOOKUP($E397,'Data Mercado'!$A$7:$F$24,5,FALSE),"")</f>
        <v/>
      </c>
      <c r="K397" s="233" t="str">
        <f>IFERROR($F397/VLOOKUP($E397,'Data Mercado'!$A$7:$F$24,6,FALSE),"")</f>
        <v/>
      </c>
    </row>
    <row r="398" spans="1:11" s="227" customFormat="1" ht="19" customHeight="1">
      <c r="A398" s="228"/>
      <c r="B398" s="232"/>
      <c r="C398" s="183"/>
      <c r="D398" s="183"/>
      <c r="E398" s="183"/>
      <c r="F398" s="229"/>
      <c r="G398" s="233" t="str">
        <f>IFERROR($F398/VLOOKUP($E398,'Data Mercado'!$A$7:$F$24,2,FALSE),"")</f>
        <v/>
      </c>
      <c r="H398" s="233" t="str">
        <f>IFERROR($F398/VLOOKUP($E398,'Data Mercado'!$A$7:$F$24,3,FALSE),"")</f>
        <v/>
      </c>
      <c r="I398" s="233" t="str">
        <f>IFERROR($F398/VLOOKUP($E398,'Data Mercado'!$A$7:$F$24,4,FALSE),"")</f>
        <v/>
      </c>
      <c r="J398" s="233" t="str">
        <f>IFERROR($F398/VLOOKUP($E398,'Data Mercado'!$A$7:$F$24,5,FALSE),"")</f>
        <v/>
      </c>
      <c r="K398" s="233" t="str">
        <f>IFERROR($F398/VLOOKUP($E398,'Data Mercado'!$A$7:$F$24,6,FALSE),"")</f>
        <v/>
      </c>
    </row>
    <row r="399" spans="1:11" s="227" customFormat="1" ht="19" customHeight="1">
      <c r="A399" s="228"/>
      <c r="B399" s="232"/>
      <c r="C399" s="183"/>
      <c r="D399" s="183"/>
      <c r="E399" s="183"/>
      <c r="F399" s="229"/>
      <c r="G399" s="233" t="str">
        <f>IFERROR($F399/VLOOKUP($E399,'Data Mercado'!$A$7:$F$24,2,FALSE),"")</f>
        <v/>
      </c>
      <c r="H399" s="233" t="str">
        <f>IFERROR($F399/VLOOKUP($E399,'Data Mercado'!$A$7:$F$24,3,FALSE),"")</f>
        <v/>
      </c>
      <c r="I399" s="233" t="str">
        <f>IFERROR($F399/VLOOKUP($E399,'Data Mercado'!$A$7:$F$24,4,FALSE),"")</f>
        <v/>
      </c>
      <c r="J399" s="233" t="str">
        <f>IFERROR($F399/VLOOKUP($E399,'Data Mercado'!$A$7:$F$24,5,FALSE),"")</f>
        <v/>
      </c>
      <c r="K399" s="233" t="str">
        <f>IFERROR($F399/VLOOKUP($E399,'Data Mercado'!$A$7:$F$24,6,FALSE),"")</f>
        <v/>
      </c>
    </row>
    <row r="400" spans="1:11" s="227" customFormat="1" ht="19" customHeight="1">
      <c r="A400" s="228"/>
      <c r="B400" s="232"/>
      <c r="C400" s="183"/>
      <c r="D400" s="183"/>
      <c r="E400" s="183"/>
      <c r="F400" s="229"/>
      <c r="G400" s="233" t="str">
        <f>IFERROR($F400/VLOOKUP($E400,'Data Mercado'!$A$7:$F$24,2,FALSE),"")</f>
        <v/>
      </c>
      <c r="H400" s="233" t="str">
        <f>IFERROR($F400/VLOOKUP($E400,'Data Mercado'!$A$7:$F$24,3,FALSE),"")</f>
        <v/>
      </c>
      <c r="I400" s="233" t="str">
        <f>IFERROR($F400/VLOOKUP($E400,'Data Mercado'!$A$7:$F$24,4,FALSE),"")</f>
        <v/>
      </c>
      <c r="J400" s="233" t="str">
        <f>IFERROR($F400/VLOOKUP($E400,'Data Mercado'!$A$7:$F$24,5,FALSE),"")</f>
        <v/>
      </c>
      <c r="K400" s="233" t="str">
        <f>IFERROR($F400/VLOOKUP($E400,'Data Mercado'!$A$7:$F$24,6,FALSE),"")</f>
        <v/>
      </c>
    </row>
    <row r="401" spans="1:11" s="227" customFormat="1" ht="19" customHeight="1">
      <c r="A401" s="228"/>
      <c r="B401" s="232"/>
      <c r="C401" s="183"/>
      <c r="D401" s="183"/>
      <c r="E401" s="183"/>
      <c r="F401" s="229"/>
      <c r="G401" s="233" t="str">
        <f>IFERROR($F401/VLOOKUP($E401,'Data Mercado'!$A$7:$F$24,2,FALSE),"")</f>
        <v/>
      </c>
      <c r="H401" s="233" t="str">
        <f>IFERROR($F401/VLOOKUP($E401,'Data Mercado'!$A$7:$F$24,3,FALSE),"")</f>
        <v/>
      </c>
      <c r="I401" s="233" t="str">
        <f>IFERROR($F401/VLOOKUP($E401,'Data Mercado'!$A$7:$F$24,4,FALSE),"")</f>
        <v/>
      </c>
      <c r="J401" s="233" t="str">
        <f>IFERROR($F401/VLOOKUP($E401,'Data Mercado'!$A$7:$F$24,5,FALSE),"")</f>
        <v/>
      </c>
      <c r="K401" s="233" t="str">
        <f>IFERROR($F401/VLOOKUP($E401,'Data Mercado'!$A$7:$F$24,6,FALSE),"")</f>
        <v/>
      </c>
    </row>
    <row r="402" spans="1:11" s="227" customFormat="1" ht="19" customHeight="1">
      <c r="A402" s="228"/>
      <c r="B402" s="232"/>
      <c r="C402" s="183"/>
      <c r="D402" s="183"/>
      <c r="E402" s="183"/>
      <c r="F402" s="229"/>
      <c r="G402" s="233" t="str">
        <f>IFERROR($F402/VLOOKUP($E402,'Data Mercado'!$A$7:$F$24,2,FALSE),"")</f>
        <v/>
      </c>
      <c r="H402" s="233" t="str">
        <f>IFERROR($F402/VLOOKUP($E402,'Data Mercado'!$A$7:$F$24,3,FALSE),"")</f>
        <v/>
      </c>
      <c r="I402" s="233" t="str">
        <f>IFERROR($F402/VLOOKUP($E402,'Data Mercado'!$A$7:$F$24,4,FALSE),"")</f>
        <v/>
      </c>
      <c r="J402" s="233" t="str">
        <f>IFERROR($F402/VLOOKUP($E402,'Data Mercado'!$A$7:$F$24,5,FALSE),"")</f>
        <v/>
      </c>
      <c r="K402" s="233" t="str">
        <f>IFERROR($F402/VLOOKUP($E402,'Data Mercado'!$A$7:$F$24,6,FALSE),"")</f>
        <v/>
      </c>
    </row>
    <row r="403" spans="1:11" s="227" customFormat="1" ht="19" customHeight="1">
      <c r="A403" s="228"/>
      <c r="B403" s="232"/>
      <c r="C403" s="183"/>
      <c r="D403" s="183"/>
      <c r="E403" s="183"/>
      <c r="F403" s="229"/>
      <c r="G403" s="233" t="str">
        <f>IFERROR($F403/VLOOKUP($E403,'Data Mercado'!$A$7:$F$24,2,FALSE),"")</f>
        <v/>
      </c>
      <c r="H403" s="233" t="str">
        <f>IFERROR($F403/VLOOKUP($E403,'Data Mercado'!$A$7:$F$24,3,FALSE),"")</f>
        <v/>
      </c>
      <c r="I403" s="233" t="str">
        <f>IFERROR($F403/VLOOKUP($E403,'Data Mercado'!$A$7:$F$24,4,FALSE),"")</f>
        <v/>
      </c>
      <c r="J403" s="233" t="str">
        <f>IFERROR($F403/VLOOKUP($E403,'Data Mercado'!$A$7:$F$24,5,FALSE),"")</f>
        <v/>
      </c>
      <c r="K403" s="233" t="str">
        <f>IFERROR($F403/VLOOKUP($E403,'Data Mercado'!$A$7:$F$24,6,FALSE),"")</f>
        <v/>
      </c>
    </row>
    <row r="404" spans="1:11" s="227" customFormat="1" ht="19" customHeight="1">
      <c r="A404" s="228"/>
      <c r="B404" s="232"/>
      <c r="C404" s="183"/>
      <c r="D404" s="183"/>
      <c r="E404" s="183"/>
      <c r="F404" s="229"/>
      <c r="G404" s="233" t="str">
        <f>IFERROR($F404/VLOOKUP($E404,'Data Mercado'!$A$7:$F$24,2,FALSE),"")</f>
        <v/>
      </c>
      <c r="H404" s="233" t="str">
        <f>IFERROR($F404/VLOOKUP($E404,'Data Mercado'!$A$7:$F$24,3,FALSE),"")</f>
        <v/>
      </c>
      <c r="I404" s="233" t="str">
        <f>IFERROR($F404/VLOOKUP($E404,'Data Mercado'!$A$7:$F$24,4,FALSE),"")</f>
        <v/>
      </c>
      <c r="J404" s="233" t="str">
        <f>IFERROR($F404/VLOOKUP($E404,'Data Mercado'!$A$7:$F$24,5,FALSE),"")</f>
        <v/>
      </c>
      <c r="K404" s="233" t="str">
        <f>IFERROR($F404/VLOOKUP($E404,'Data Mercado'!$A$7:$F$24,6,FALSE),"")</f>
        <v/>
      </c>
    </row>
    <row r="405" spans="1:11" s="227" customFormat="1" ht="19" customHeight="1">
      <c r="A405" s="228"/>
      <c r="B405" s="232"/>
      <c r="C405" s="183"/>
      <c r="D405" s="183"/>
      <c r="E405" s="183"/>
      <c r="F405" s="229"/>
      <c r="G405" s="233" t="str">
        <f>IFERROR($F405/VLOOKUP($E405,'Data Mercado'!$A$7:$F$24,2,FALSE),"")</f>
        <v/>
      </c>
      <c r="H405" s="233" t="str">
        <f>IFERROR($F405/VLOOKUP($E405,'Data Mercado'!$A$7:$F$24,3,FALSE),"")</f>
        <v/>
      </c>
      <c r="I405" s="233" t="str">
        <f>IFERROR($F405/VLOOKUP($E405,'Data Mercado'!$A$7:$F$24,4,FALSE),"")</f>
        <v/>
      </c>
      <c r="J405" s="233" t="str">
        <f>IFERROR($F405/VLOOKUP($E405,'Data Mercado'!$A$7:$F$24,5,FALSE),"")</f>
        <v/>
      </c>
      <c r="K405" s="233" t="str">
        <f>IFERROR($F405/VLOOKUP($E405,'Data Mercado'!$A$7:$F$24,6,FALSE),"")</f>
        <v/>
      </c>
    </row>
    <row r="406" spans="1:11" s="227" customFormat="1" ht="19" customHeight="1">
      <c r="A406" s="228"/>
      <c r="B406" s="232"/>
      <c r="C406" s="183"/>
      <c r="D406" s="183"/>
      <c r="E406" s="183"/>
      <c r="F406" s="229"/>
      <c r="G406" s="233" t="str">
        <f>IFERROR($F406/VLOOKUP($E406,'Data Mercado'!$A$7:$F$24,2,FALSE),"")</f>
        <v/>
      </c>
      <c r="H406" s="233" t="str">
        <f>IFERROR($F406/VLOOKUP($E406,'Data Mercado'!$A$7:$F$24,3,FALSE),"")</f>
        <v/>
      </c>
      <c r="I406" s="233" t="str">
        <f>IFERROR($F406/VLOOKUP($E406,'Data Mercado'!$A$7:$F$24,4,FALSE),"")</f>
        <v/>
      </c>
      <c r="J406" s="233" t="str">
        <f>IFERROR($F406/VLOOKUP($E406,'Data Mercado'!$A$7:$F$24,5,FALSE),"")</f>
        <v/>
      </c>
      <c r="K406" s="233" t="str">
        <f>IFERROR($F406/VLOOKUP($E406,'Data Mercado'!$A$7:$F$24,6,FALSE),"")</f>
        <v/>
      </c>
    </row>
    <row r="407" spans="1:11" s="227" customFormat="1" ht="19" customHeight="1">
      <c r="A407" s="228"/>
      <c r="B407" s="232"/>
      <c r="C407" s="183"/>
      <c r="D407" s="183"/>
      <c r="E407" s="183"/>
      <c r="F407" s="229"/>
      <c r="G407" s="233" t="str">
        <f>IFERROR($F407/VLOOKUP($E407,'Data Mercado'!$A$7:$F$24,2,FALSE),"")</f>
        <v/>
      </c>
      <c r="H407" s="233" t="str">
        <f>IFERROR($F407/VLOOKUP($E407,'Data Mercado'!$A$7:$F$24,3,FALSE),"")</f>
        <v/>
      </c>
      <c r="I407" s="233" t="str">
        <f>IFERROR($F407/VLOOKUP($E407,'Data Mercado'!$A$7:$F$24,4,FALSE),"")</f>
        <v/>
      </c>
      <c r="J407" s="233" t="str">
        <f>IFERROR($F407/VLOOKUP($E407,'Data Mercado'!$A$7:$F$24,5,FALSE),"")</f>
        <v/>
      </c>
      <c r="K407" s="233" t="str">
        <f>IFERROR($F407/VLOOKUP($E407,'Data Mercado'!$A$7:$F$24,6,FALSE),"")</f>
        <v/>
      </c>
    </row>
    <row r="408" spans="1:11" s="227" customFormat="1" ht="19" customHeight="1">
      <c r="A408" s="228"/>
      <c r="B408" s="232"/>
      <c r="C408" s="183"/>
      <c r="D408" s="183"/>
      <c r="E408" s="183"/>
      <c r="F408" s="229"/>
      <c r="G408" s="233" t="str">
        <f>IFERROR($F408/VLOOKUP($E408,'Data Mercado'!$A$7:$F$24,2,FALSE),"")</f>
        <v/>
      </c>
      <c r="H408" s="233" t="str">
        <f>IFERROR($F408/VLOOKUP($E408,'Data Mercado'!$A$7:$F$24,3,FALSE),"")</f>
        <v/>
      </c>
      <c r="I408" s="233" t="str">
        <f>IFERROR($F408/VLOOKUP($E408,'Data Mercado'!$A$7:$F$24,4,FALSE),"")</f>
        <v/>
      </c>
      <c r="J408" s="233" t="str">
        <f>IFERROR($F408/VLOOKUP($E408,'Data Mercado'!$A$7:$F$24,5,FALSE),"")</f>
        <v/>
      </c>
      <c r="K408" s="233" t="str">
        <f>IFERROR($F408/VLOOKUP($E408,'Data Mercado'!$A$7:$F$24,6,FALSE),"")</f>
        <v/>
      </c>
    </row>
    <row r="409" spans="1:11" s="227" customFormat="1" ht="19" customHeight="1">
      <c r="A409" s="228"/>
      <c r="B409" s="232"/>
      <c r="C409" s="183"/>
      <c r="D409" s="183"/>
      <c r="E409" s="183"/>
      <c r="F409" s="229"/>
      <c r="G409" s="233" t="str">
        <f>IFERROR($F409/VLOOKUP($E409,'Data Mercado'!$A$7:$F$24,2,FALSE),"")</f>
        <v/>
      </c>
      <c r="H409" s="233" t="str">
        <f>IFERROR($F409/VLOOKUP($E409,'Data Mercado'!$A$7:$F$24,3,FALSE),"")</f>
        <v/>
      </c>
      <c r="I409" s="233" t="str">
        <f>IFERROR($F409/VLOOKUP($E409,'Data Mercado'!$A$7:$F$24,4,FALSE),"")</f>
        <v/>
      </c>
      <c r="J409" s="233" t="str">
        <f>IFERROR($F409/VLOOKUP($E409,'Data Mercado'!$A$7:$F$24,5,FALSE),"")</f>
        <v/>
      </c>
      <c r="K409" s="233" t="str">
        <f>IFERROR($F409/VLOOKUP($E409,'Data Mercado'!$A$7:$F$24,6,FALSE),"")</f>
        <v/>
      </c>
    </row>
    <row r="410" spans="1:11" s="227" customFormat="1" ht="19" customHeight="1">
      <c r="A410" s="228"/>
      <c r="B410" s="232"/>
      <c r="C410" s="183"/>
      <c r="D410" s="183"/>
      <c r="E410" s="183"/>
      <c r="F410" s="229"/>
      <c r="G410" s="233" t="str">
        <f>IFERROR($F410/VLOOKUP($E410,'Data Mercado'!$A$7:$F$24,2,FALSE),"")</f>
        <v/>
      </c>
      <c r="H410" s="233" t="str">
        <f>IFERROR($F410/VLOOKUP($E410,'Data Mercado'!$A$7:$F$24,3,FALSE),"")</f>
        <v/>
      </c>
      <c r="I410" s="233" t="str">
        <f>IFERROR($F410/VLOOKUP($E410,'Data Mercado'!$A$7:$F$24,4,FALSE),"")</f>
        <v/>
      </c>
      <c r="J410" s="233" t="str">
        <f>IFERROR($F410/VLOOKUP($E410,'Data Mercado'!$A$7:$F$24,5,FALSE),"")</f>
        <v/>
      </c>
      <c r="K410" s="233" t="str">
        <f>IFERROR($F410/VLOOKUP($E410,'Data Mercado'!$A$7:$F$24,6,FALSE),"")</f>
        <v/>
      </c>
    </row>
    <row r="411" spans="1:11" s="227" customFormat="1" ht="19" customHeight="1">
      <c r="A411" s="228"/>
      <c r="B411" s="232"/>
      <c r="C411" s="183"/>
      <c r="D411" s="183"/>
      <c r="E411" s="183"/>
      <c r="F411" s="229"/>
      <c r="G411" s="233" t="str">
        <f>IFERROR($F411/VLOOKUP($E411,'Data Mercado'!$A$7:$F$24,2,FALSE),"")</f>
        <v/>
      </c>
      <c r="H411" s="233" t="str">
        <f>IFERROR($F411/VLOOKUP($E411,'Data Mercado'!$A$7:$F$24,3,FALSE),"")</f>
        <v/>
      </c>
      <c r="I411" s="233" t="str">
        <f>IFERROR($F411/VLOOKUP($E411,'Data Mercado'!$A$7:$F$24,4,FALSE),"")</f>
        <v/>
      </c>
      <c r="J411" s="233" t="str">
        <f>IFERROR($F411/VLOOKUP($E411,'Data Mercado'!$A$7:$F$24,5,FALSE),"")</f>
        <v/>
      </c>
      <c r="K411" s="233" t="str">
        <f>IFERROR($F411/VLOOKUP($E411,'Data Mercado'!$A$7:$F$24,6,FALSE),"")</f>
        <v/>
      </c>
    </row>
    <row r="412" spans="1:11" s="227" customFormat="1" ht="19" customHeight="1">
      <c r="A412" s="228"/>
      <c r="B412" s="232"/>
      <c r="C412" s="183"/>
      <c r="D412" s="183"/>
      <c r="E412" s="183"/>
      <c r="F412" s="229"/>
      <c r="G412" s="233" t="str">
        <f>IFERROR($F412/VLOOKUP($E412,'Data Mercado'!$A$7:$F$24,2,FALSE),"")</f>
        <v/>
      </c>
      <c r="H412" s="233" t="str">
        <f>IFERROR($F412/VLOOKUP($E412,'Data Mercado'!$A$7:$F$24,3,FALSE),"")</f>
        <v/>
      </c>
      <c r="I412" s="233" t="str">
        <f>IFERROR($F412/VLOOKUP($E412,'Data Mercado'!$A$7:$F$24,4,FALSE),"")</f>
        <v/>
      </c>
      <c r="J412" s="233" t="str">
        <f>IFERROR($F412/VLOOKUP($E412,'Data Mercado'!$A$7:$F$24,5,FALSE),"")</f>
        <v/>
      </c>
      <c r="K412" s="233" t="str">
        <f>IFERROR($F412/VLOOKUP($E412,'Data Mercado'!$A$7:$F$24,6,FALSE),"")</f>
        <v/>
      </c>
    </row>
    <row r="413" spans="1:11" s="227" customFormat="1" ht="19" customHeight="1">
      <c r="A413" s="228"/>
      <c r="B413" s="232"/>
      <c r="C413" s="183"/>
      <c r="D413" s="183"/>
      <c r="E413" s="183"/>
      <c r="F413" s="229"/>
      <c r="G413" s="233" t="str">
        <f>IFERROR($F413/VLOOKUP($E413,'Data Mercado'!$A$7:$F$24,2,FALSE),"")</f>
        <v/>
      </c>
      <c r="H413" s="233" t="str">
        <f>IFERROR($F413/VLOOKUP($E413,'Data Mercado'!$A$7:$F$24,3,FALSE),"")</f>
        <v/>
      </c>
      <c r="I413" s="233" t="str">
        <f>IFERROR($F413/VLOOKUP($E413,'Data Mercado'!$A$7:$F$24,4,FALSE),"")</f>
        <v/>
      </c>
      <c r="J413" s="233" t="str">
        <f>IFERROR($F413/VLOOKUP($E413,'Data Mercado'!$A$7:$F$24,5,FALSE),"")</f>
        <v/>
      </c>
      <c r="K413" s="233" t="str">
        <f>IFERROR($F413/VLOOKUP($E413,'Data Mercado'!$A$7:$F$24,6,FALSE),"")</f>
        <v/>
      </c>
    </row>
    <row r="414" spans="1:11" s="227" customFormat="1" ht="19" customHeight="1">
      <c r="A414" s="228"/>
      <c r="B414" s="232"/>
      <c r="C414" s="183"/>
      <c r="D414" s="183"/>
      <c r="E414" s="183"/>
      <c r="F414" s="229"/>
      <c r="G414" s="233" t="str">
        <f>IFERROR($F414/VLOOKUP($E414,'Data Mercado'!$A$7:$F$24,2,FALSE),"")</f>
        <v/>
      </c>
      <c r="H414" s="233" t="str">
        <f>IFERROR($F414/VLOOKUP($E414,'Data Mercado'!$A$7:$F$24,3,FALSE),"")</f>
        <v/>
      </c>
      <c r="I414" s="233" t="str">
        <f>IFERROR($F414/VLOOKUP($E414,'Data Mercado'!$A$7:$F$24,4,FALSE),"")</f>
        <v/>
      </c>
      <c r="J414" s="233" t="str">
        <f>IFERROR($F414/VLOOKUP($E414,'Data Mercado'!$A$7:$F$24,5,FALSE),"")</f>
        <v/>
      </c>
      <c r="K414" s="233" t="str">
        <f>IFERROR($F414/VLOOKUP($E414,'Data Mercado'!$A$7:$F$24,6,FALSE),"")</f>
        <v/>
      </c>
    </row>
    <row r="415" spans="1:11" s="227" customFormat="1" ht="19" customHeight="1">
      <c r="A415" s="228"/>
      <c r="B415" s="232"/>
      <c r="C415" s="183"/>
      <c r="D415" s="183"/>
      <c r="E415" s="183"/>
      <c r="F415" s="229"/>
      <c r="G415" s="233" t="str">
        <f>IFERROR($F415/VLOOKUP($E415,'Data Mercado'!$A$7:$F$24,2,FALSE),"")</f>
        <v/>
      </c>
      <c r="H415" s="233" t="str">
        <f>IFERROR($F415/VLOOKUP($E415,'Data Mercado'!$A$7:$F$24,3,FALSE),"")</f>
        <v/>
      </c>
      <c r="I415" s="233" t="str">
        <f>IFERROR($F415/VLOOKUP($E415,'Data Mercado'!$A$7:$F$24,4,FALSE),"")</f>
        <v/>
      </c>
      <c r="J415" s="233" t="str">
        <f>IFERROR($F415/VLOOKUP($E415,'Data Mercado'!$A$7:$F$24,5,FALSE),"")</f>
        <v/>
      </c>
      <c r="K415" s="233" t="str">
        <f>IFERROR($F415/VLOOKUP($E415,'Data Mercado'!$A$7:$F$24,6,FALSE),"")</f>
        <v/>
      </c>
    </row>
    <row r="416" spans="1:11" s="227" customFormat="1" ht="19" customHeight="1">
      <c r="A416" s="228"/>
      <c r="B416" s="232"/>
      <c r="C416" s="183"/>
      <c r="D416" s="183"/>
      <c r="E416" s="183"/>
      <c r="F416" s="229"/>
      <c r="G416" s="233" t="str">
        <f>IFERROR($F416/VLOOKUP($E416,'Data Mercado'!$A$7:$F$24,2,FALSE),"")</f>
        <v/>
      </c>
      <c r="H416" s="233" t="str">
        <f>IFERROR($F416/VLOOKUP($E416,'Data Mercado'!$A$7:$F$24,3,FALSE),"")</f>
        <v/>
      </c>
      <c r="I416" s="233" t="str">
        <f>IFERROR($F416/VLOOKUP($E416,'Data Mercado'!$A$7:$F$24,4,FALSE),"")</f>
        <v/>
      </c>
      <c r="J416" s="233" t="str">
        <f>IFERROR($F416/VLOOKUP($E416,'Data Mercado'!$A$7:$F$24,5,FALSE),"")</f>
        <v/>
      </c>
      <c r="K416" s="233" t="str">
        <f>IFERROR($F416/VLOOKUP($E416,'Data Mercado'!$A$7:$F$24,6,FALSE),"")</f>
        <v/>
      </c>
    </row>
    <row r="417" spans="1:11" s="227" customFormat="1" ht="19" customHeight="1">
      <c r="A417" s="228"/>
      <c r="B417" s="232"/>
      <c r="C417" s="183"/>
      <c r="D417" s="183"/>
      <c r="E417" s="183"/>
      <c r="F417" s="229"/>
      <c r="G417" s="233" t="str">
        <f>IFERROR($F417/VLOOKUP($E417,'Data Mercado'!$A$7:$F$24,2,FALSE),"")</f>
        <v/>
      </c>
      <c r="H417" s="233" t="str">
        <f>IFERROR($F417/VLOOKUP($E417,'Data Mercado'!$A$7:$F$24,3,FALSE),"")</f>
        <v/>
      </c>
      <c r="I417" s="233" t="str">
        <f>IFERROR($F417/VLOOKUP($E417,'Data Mercado'!$A$7:$F$24,4,FALSE),"")</f>
        <v/>
      </c>
      <c r="J417" s="233" t="str">
        <f>IFERROR($F417/VLOOKUP($E417,'Data Mercado'!$A$7:$F$24,5,FALSE),"")</f>
        <v/>
      </c>
      <c r="K417" s="233" t="str">
        <f>IFERROR($F417/VLOOKUP($E417,'Data Mercado'!$A$7:$F$24,6,FALSE),"")</f>
        <v/>
      </c>
    </row>
    <row r="418" spans="1:11" s="227" customFormat="1" ht="19" customHeight="1">
      <c r="A418" s="228"/>
      <c r="B418" s="232"/>
      <c r="C418" s="183"/>
      <c r="D418" s="183"/>
      <c r="E418" s="183"/>
      <c r="F418" s="229"/>
      <c r="G418" s="233" t="str">
        <f>IFERROR($F418/VLOOKUP($E418,'Data Mercado'!$A$7:$F$24,2,FALSE),"")</f>
        <v/>
      </c>
      <c r="H418" s="233" t="str">
        <f>IFERROR($F418/VLOOKUP($E418,'Data Mercado'!$A$7:$F$24,3,FALSE),"")</f>
        <v/>
      </c>
      <c r="I418" s="233" t="str">
        <f>IFERROR($F418/VLOOKUP($E418,'Data Mercado'!$A$7:$F$24,4,FALSE),"")</f>
        <v/>
      </c>
      <c r="J418" s="233" t="str">
        <f>IFERROR($F418/VLOOKUP($E418,'Data Mercado'!$A$7:$F$24,5,FALSE),"")</f>
        <v/>
      </c>
      <c r="K418" s="233" t="str">
        <f>IFERROR($F418/VLOOKUP($E418,'Data Mercado'!$A$7:$F$24,6,FALSE),"")</f>
        <v/>
      </c>
    </row>
    <row r="419" spans="1:11" s="227" customFormat="1" ht="19" customHeight="1">
      <c r="A419" s="228"/>
      <c r="B419" s="232"/>
      <c r="C419" s="183"/>
      <c r="D419" s="183"/>
      <c r="E419" s="183"/>
      <c r="F419" s="229"/>
      <c r="G419" s="233" t="str">
        <f>IFERROR($F419/VLOOKUP($E419,'Data Mercado'!$A$7:$F$24,2,FALSE),"")</f>
        <v/>
      </c>
      <c r="H419" s="233" t="str">
        <f>IFERROR($F419/VLOOKUP($E419,'Data Mercado'!$A$7:$F$24,3,FALSE),"")</f>
        <v/>
      </c>
      <c r="I419" s="233" t="str">
        <f>IFERROR($F419/VLOOKUP($E419,'Data Mercado'!$A$7:$F$24,4,FALSE),"")</f>
        <v/>
      </c>
      <c r="J419" s="233" t="str">
        <f>IFERROR($F419/VLOOKUP($E419,'Data Mercado'!$A$7:$F$24,5,FALSE),"")</f>
        <v/>
      </c>
      <c r="K419" s="233" t="str">
        <f>IFERROR($F419/VLOOKUP($E419,'Data Mercado'!$A$7:$F$24,6,FALSE),"")</f>
        <v/>
      </c>
    </row>
    <row r="420" spans="1:11" s="227" customFormat="1" ht="19" customHeight="1">
      <c r="A420" s="228"/>
      <c r="B420" s="232"/>
      <c r="C420" s="183"/>
      <c r="D420" s="183"/>
      <c r="E420" s="183"/>
      <c r="F420" s="229"/>
      <c r="G420" s="233" t="str">
        <f>IFERROR($F420/VLOOKUP($E420,'Data Mercado'!$A$7:$F$24,2,FALSE),"")</f>
        <v/>
      </c>
      <c r="H420" s="233" t="str">
        <f>IFERROR($F420/VLOOKUP($E420,'Data Mercado'!$A$7:$F$24,3,FALSE),"")</f>
        <v/>
      </c>
      <c r="I420" s="233" t="str">
        <f>IFERROR($F420/VLOOKUP($E420,'Data Mercado'!$A$7:$F$24,4,FALSE),"")</f>
        <v/>
      </c>
      <c r="J420" s="233" t="str">
        <f>IFERROR($F420/VLOOKUP($E420,'Data Mercado'!$A$7:$F$24,5,FALSE),"")</f>
        <v/>
      </c>
      <c r="K420" s="233" t="str">
        <f>IFERROR($F420/VLOOKUP($E420,'Data Mercado'!$A$7:$F$24,6,FALSE),"")</f>
        <v/>
      </c>
    </row>
    <row r="421" spans="1:11" s="227" customFormat="1" ht="19" customHeight="1">
      <c r="A421" s="228"/>
      <c r="B421" s="232"/>
      <c r="C421" s="183"/>
      <c r="D421" s="183"/>
      <c r="E421" s="183"/>
      <c r="F421" s="229"/>
      <c r="G421" s="233" t="str">
        <f>IFERROR($F421/VLOOKUP($E421,'Data Mercado'!$A$7:$F$24,2,FALSE),"")</f>
        <v/>
      </c>
      <c r="H421" s="233" t="str">
        <f>IFERROR($F421/VLOOKUP($E421,'Data Mercado'!$A$7:$F$24,3,FALSE),"")</f>
        <v/>
      </c>
      <c r="I421" s="233" t="str">
        <f>IFERROR($F421/VLOOKUP($E421,'Data Mercado'!$A$7:$F$24,4,FALSE),"")</f>
        <v/>
      </c>
      <c r="J421" s="233" t="str">
        <f>IFERROR($F421/VLOOKUP($E421,'Data Mercado'!$A$7:$F$24,5,FALSE),"")</f>
        <v/>
      </c>
      <c r="K421" s="233" t="str">
        <f>IFERROR($F421/VLOOKUP($E421,'Data Mercado'!$A$7:$F$24,6,FALSE),"")</f>
        <v/>
      </c>
    </row>
    <row r="422" spans="1:11" s="227" customFormat="1" ht="19" customHeight="1">
      <c r="A422" s="228"/>
      <c r="B422" s="232"/>
      <c r="C422" s="183"/>
      <c r="D422" s="183"/>
      <c r="E422" s="183"/>
      <c r="F422" s="229"/>
      <c r="G422" s="233" t="str">
        <f>IFERROR($F422/VLOOKUP($E422,'Data Mercado'!$A$7:$F$24,2,FALSE),"")</f>
        <v/>
      </c>
      <c r="H422" s="233" t="str">
        <f>IFERROR($F422/VLOOKUP($E422,'Data Mercado'!$A$7:$F$24,3,FALSE),"")</f>
        <v/>
      </c>
      <c r="I422" s="233" t="str">
        <f>IFERROR($F422/VLOOKUP($E422,'Data Mercado'!$A$7:$F$24,4,FALSE),"")</f>
        <v/>
      </c>
      <c r="J422" s="233" t="str">
        <f>IFERROR($F422/VLOOKUP($E422,'Data Mercado'!$A$7:$F$24,5,FALSE),"")</f>
        <v/>
      </c>
      <c r="K422" s="233" t="str">
        <f>IFERROR($F422/VLOOKUP($E422,'Data Mercado'!$A$7:$F$24,6,FALSE),"")</f>
        <v/>
      </c>
    </row>
    <row r="423" spans="1:11" s="227" customFormat="1" ht="19" customHeight="1">
      <c r="A423" s="228"/>
      <c r="B423" s="232"/>
      <c r="C423" s="183"/>
      <c r="D423" s="183"/>
      <c r="E423" s="183"/>
      <c r="F423" s="229"/>
      <c r="G423" s="233" t="str">
        <f>IFERROR($F423/VLOOKUP($E423,'Data Mercado'!$A$7:$F$24,2,FALSE),"")</f>
        <v/>
      </c>
      <c r="H423" s="233" t="str">
        <f>IFERROR($F423/VLOOKUP($E423,'Data Mercado'!$A$7:$F$24,3,FALSE),"")</f>
        <v/>
      </c>
      <c r="I423" s="233" t="str">
        <f>IFERROR($F423/VLOOKUP($E423,'Data Mercado'!$A$7:$F$24,4,FALSE),"")</f>
        <v/>
      </c>
      <c r="J423" s="233" t="str">
        <f>IFERROR($F423/VLOOKUP($E423,'Data Mercado'!$A$7:$F$24,5,FALSE),"")</f>
        <v/>
      </c>
      <c r="K423" s="233" t="str">
        <f>IFERROR($F423/VLOOKUP($E423,'Data Mercado'!$A$7:$F$24,6,FALSE),"")</f>
        <v/>
      </c>
    </row>
    <row r="424" spans="1:11" s="227" customFormat="1" ht="19" customHeight="1">
      <c r="A424" s="228"/>
      <c r="B424" s="232"/>
      <c r="C424" s="183"/>
      <c r="D424" s="183"/>
      <c r="E424" s="183"/>
      <c r="F424" s="229"/>
      <c r="G424" s="233" t="str">
        <f>IFERROR($F424/VLOOKUP($E424,'Data Mercado'!$A$7:$F$24,2,FALSE),"")</f>
        <v/>
      </c>
      <c r="H424" s="233" t="str">
        <f>IFERROR($F424/VLOOKUP($E424,'Data Mercado'!$A$7:$F$24,3,FALSE),"")</f>
        <v/>
      </c>
      <c r="I424" s="233" t="str">
        <f>IFERROR($F424/VLOOKUP($E424,'Data Mercado'!$A$7:$F$24,4,FALSE),"")</f>
        <v/>
      </c>
      <c r="J424" s="233" t="str">
        <f>IFERROR($F424/VLOOKUP($E424,'Data Mercado'!$A$7:$F$24,5,FALSE),"")</f>
        <v/>
      </c>
      <c r="K424" s="233" t="str">
        <f>IFERROR($F424/VLOOKUP($E424,'Data Mercado'!$A$7:$F$24,6,FALSE),"")</f>
        <v/>
      </c>
    </row>
    <row r="425" spans="1:11" s="227" customFormat="1" ht="19" customHeight="1">
      <c r="A425" s="228"/>
      <c r="B425" s="232"/>
      <c r="C425" s="183"/>
      <c r="D425" s="183"/>
      <c r="E425" s="183"/>
      <c r="F425" s="229"/>
      <c r="G425" s="233" t="str">
        <f>IFERROR($F425/VLOOKUP($E425,'Data Mercado'!$A$7:$F$24,2,FALSE),"")</f>
        <v/>
      </c>
      <c r="H425" s="233" t="str">
        <f>IFERROR($F425/VLOOKUP($E425,'Data Mercado'!$A$7:$F$24,3,FALSE),"")</f>
        <v/>
      </c>
      <c r="I425" s="233" t="str">
        <f>IFERROR($F425/VLOOKUP($E425,'Data Mercado'!$A$7:$F$24,4,FALSE),"")</f>
        <v/>
      </c>
      <c r="J425" s="233" t="str">
        <f>IFERROR($F425/VLOOKUP($E425,'Data Mercado'!$A$7:$F$24,5,FALSE),"")</f>
        <v/>
      </c>
      <c r="K425" s="233" t="str">
        <f>IFERROR($F425/VLOOKUP($E425,'Data Mercado'!$A$7:$F$24,6,FALSE),"")</f>
        <v/>
      </c>
    </row>
    <row r="426" spans="1:11" s="227" customFormat="1" ht="19" customHeight="1">
      <c r="A426" s="228"/>
      <c r="B426" s="232"/>
      <c r="C426" s="183"/>
      <c r="D426" s="183"/>
      <c r="E426" s="183"/>
      <c r="F426" s="229"/>
      <c r="G426" s="233" t="str">
        <f>IFERROR($F426/VLOOKUP($E426,'Data Mercado'!$A$7:$F$24,2,FALSE),"")</f>
        <v/>
      </c>
      <c r="H426" s="233" t="str">
        <f>IFERROR($F426/VLOOKUP($E426,'Data Mercado'!$A$7:$F$24,3,FALSE),"")</f>
        <v/>
      </c>
      <c r="I426" s="233" t="str">
        <f>IFERROR($F426/VLOOKUP($E426,'Data Mercado'!$A$7:$F$24,4,FALSE),"")</f>
        <v/>
      </c>
      <c r="J426" s="233" t="str">
        <f>IFERROR($F426/VLOOKUP($E426,'Data Mercado'!$A$7:$F$24,5,FALSE),"")</f>
        <v/>
      </c>
      <c r="K426" s="233" t="str">
        <f>IFERROR($F426/VLOOKUP($E426,'Data Mercado'!$A$7:$F$24,6,FALSE),"")</f>
        <v/>
      </c>
    </row>
    <row r="427" spans="1:11" s="227" customFormat="1" ht="19" customHeight="1">
      <c r="A427" s="228"/>
      <c r="B427" s="232"/>
      <c r="C427" s="183"/>
      <c r="D427" s="183"/>
      <c r="E427" s="183"/>
      <c r="F427" s="229"/>
      <c r="G427" s="233" t="str">
        <f>IFERROR($F427/VLOOKUP($E427,'Data Mercado'!$A$7:$F$24,2,FALSE),"")</f>
        <v/>
      </c>
      <c r="H427" s="233" t="str">
        <f>IFERROR($F427/VLOOKUP($E427,'Data Mercado'!$A$7:$F$24,3,FALSE),"")</f>
        <v/>
      </c>
      <c r="I427" s="233" t="str">
        <f>IFERROR($F427/VLOOKUP($E427,'Data Mercado'!$A$7:$F$24,4,FALSE),"")</f>
        <v/>
      </c>
      <c r="J427" s="233" t="str">
        <f>IFERROR($F427/VLOOKUP($E427,'Data Mercado'!$A$7:$F$24,5,FALSE),"")</f>
        <v/>
      </c>
      <c r="K427" s="233" t="str">
        <f>IFERROR($F427/VLOOKUP($E427,'Data Mercado'!$A$7:$F$24,6,FALSE),"")</f>
        <v/>
      </c>
    </row>
    <row r="428" spans="1:11" s="227" customFormat="1" ht="19" customHeight="1">
      <c r="A428" s="228"/>
      <c r="B428" s="232"/>
      <c r="C428" s="183"/>
      <c r="D428" s="183"/>
      <c r="E428" s="183"/>
      <c r="F428" s="229"/>
      <c r="G428" s="233" t="str">
        <f>IFERROR($F428/VLOOKUP($E428,'Data Mercado'!$A$7:$F$24,2,FALSE),"")</f>
        <v/>
      </c>
      <c r="H428" s="233" t="str">
        <f>IFERROR($F428/VLOOKUP($E428,'Data Mercado'!$A$7:$F$24,3,FALSE),"")</f>
        <v/>
      </c>
      <c r="I428" s="233" t="str">
        <f>IFERROR($F428/VLOOKUP($E428,'Data Mercado'!$A$7:$F$24,4,FALSE),"")</f>
        <v/>
      </c>
      <c r="J428" s="233" t="str">
        <f>IFERROR($F428/VLOOKUP($E428,'Data Mercado'!$A$7:$F$24,5,FALSE),"")</f>
        <v/>
      </c>
      <c r="K428" s="233" t="str">
        <f>IFERROR($F428/VLOOKUP($E428,'Data Mercado'!$A$7:$F$24,6,FALSE),"")</f>
        <v/>
      </c>
    </row>
    <row r="429" spans="1:11" s="227" customFormat="1" ht="19" customHeight="1">
      <c r="A429" s="228"/>
      <c r="B429" s="232"/>
      <c r="C429" s="183"/>
      <c r="D429" s="183"/>
      <c r="E429" s="183"/>
      <c r="F429" s="229"/>
      <c r="G429" s="233" t="str">
        <f>IFERROR($F429/VLOOKUP($E429,'Data Mercado'!$A$7:$F$24,2,FALSE),"")</f>
        <v/>
      </c>
      <c r="H429" s="233" t="str">
        <f>IFERROR($F429/VLOOKUP($E429,'Data Mercado'!$A$7:$F$24,3,FALSE),"")</f>
        <v/>
      </c>
      <c r="I429" s="233" t="str">
        <f>IFERROR($F429/VLOOKUP($E429,'Data Mercado'!$A$7:$F$24,4,FALSE),"")</f>
        <v/>
      </c>
      <c r="J429" s="233" t="str">
        <f>IFERROR($F429/VLOOKUP($E429,'Data Mercado'!$A$7:$F$24,5,FALSE),"")</f>
        <v/>
      </c>
      <c r="K429" s="233" t="str">
        <f>IFERROR($F429/VLOOKUP($E429,'Data Mercado'!$A$7:$F$24,6,FALSE),"")</f>
        <v/>
      </c>
    </row>
    <row r="430" spans="1:11" s="227" customFormat="1" ht="19" customHeight="1">
      <c r="A430" s="228"/>
      <c r="B430" s="232"/>
      <c r="C430" s="183"/>
      <c r="D430" s="183"/>
      <c r="E430" s="183"/>
      <c r="F430" s="229"/>
      <c r="G430" s="233" t="str">
        <f>IFERROR($F430/VLOOKUP($E430,'Data Mercado'!$A$7:$F$24,2,FALSE),"")</f>
        <v/>
      </c>
      <c r="H430" s="233" t="str">
        <f>IFERROR($F430/VLOOKUP($E430,'Data Mercado'!$A$7:$F$24,3,FALSE),"")</f>
        <v/>
      </c>
      <c r="I430" s="233" t="str">
        <f>IFERROR($F430/VLOOKUP($E430,'Data Mercado'!$A$7:$F$24,4,FALSE),"")</f>
        <v/>
      </c>
      <c r="J430" s="233" t="str">
        <f>IFERROR($F430/VLOOKUP($E430,'Data Mercado'!$A$7:$F$24,5,FALSE),"")</f>
        <v/>
      </c>
      <c r="K430" s="233" t="str">
        <f>IFERROR($F430/VLOOKUP($E430,'Data Mercado'!$A$7:$F$24,6,FALSE),"")</f>
        <v/>
      </c>
    </row>
    <row r="431" spans="1:11" s="227" customFormat="1" ht="19" customHeight="1">
      <c r="A431" s="228"/>
      <c r="B431" s="232"/>
      <c r="C431" s="183"/>
      <c r="D431" s="183"/>
      <c r="E431" s="183"/>
      <c r="F431" s="229"/>
      <c r="G431" s="233" t="str">
        <f>IFERROR($F431/VLOOKUP($E431,'Data Mercado'!$A$7:$F$24,2,FALSE),"")</f>
        <v/>
      </c>
      <c r="H431" s="233" t="str">
        <f>IFERROR($F431/VLOOKUP($E431,'Data Mercado'!$A$7:$F$24,3,FALSE),"")</f>
        <v/>
      </c>
      <c r="I431" s="233" t="str">
        <f>IFERROR($F431/VLOOKUP($E431,'Data Mercado'!$A$7:$F$24,4,FALSE),"")</f>
        <v/>
      </c>
      <c r="J431" s="233" t="str">
        <f>IFERROR($F431/VLOOKUP($E431,'Data Mercado'!$A$7:$F$24,5,FALSE),"")</f>
        <v/>
      </c>
      <c r="K431" s="233" t="str">
        <f>IFERROR($F431/VLOOKUP($E431,'Data Mercado'!$A$7:$F$24,6,FALSE),"")</f>
        <v/>
      </c>
    </row>
    <row r="432" spans="1:11" s="227" customFormat="1" ht="19" customHeight="1">
      <c r="A432" s="228"/>
      <c r="B432" s="232"/>
      <c r="C432" s="183"/>
      <c r="D432" s="183"/>
      <c r="E432" s="183"/>
      <c r="F432" s="229"/>
      <c r="G432" s="233" t="str">
        <f>IFERROR($F432/VLOOKUP($E432,'Data Mercado'!$A$7:$F$24,2,FALSE),"")</f>
        <v/>
      </c>
      <c r="H432" s="233" t="str">
        <f>IFERROR($F432/VLOOKUP($E432,'Data Mercado'!$A$7:$F$24,3,FALSE),"")</f>
        <v/>
      </c>
      <c r="I432" s="233" t="str">
        <f>IFERROR($F432/VLOOKUP($E432,'Data Mercado'!$A$7:$F$24,4,FALSE),"")</f>
        <v/>
      </c>
      <c r="J432" s="233" t="str">
        <f>IFERROR($F432/VLOOKUP($E432,'Data Mercado'!$A$7:$F$24,5,FALSE),"")</f>
        <v/>
      </c>
      <c r="K432" s="233" t="str">
        <f>IFERROR($F432/VLOOKUP($E432,'Data Mercado'!$A$7:$F$24,6,FALSE),"")</f>
        <v/>
      </c>
    </row>
    <row r="433" spans="1:11" s="227" customFormat="1" ht="19" customHeight="1">
      <c r="A433" s="228"/>
      <c r="B433" s="232"/>
      <c r="C433" s="183"/>
      <c r="D433" s="183"/>
      <c r="E433" s="183"/>
      <c r="F433" s="229"/>
      <c r="G433" s="233" t="str">
        <f>IFERROR($F433/VLOOKUP($E433,'Data Mercado'!$A$7:$F$24,2,FALSE),"")</f>
        <v/>
      </c>
      <c r="H433" s="233" t="str">
        <f>IFERROR($F433/VLOOKUP($E433,'Data Mercado'!$A$7:$F$24,3,FALSE),"")</f>
        <v/>
      </c>
      <c r="I433" s="233" t="str">
        <f>IFERROR($F433/VLOOKUP($E433,'Data Mercado'!$A$7:$F$24,4,FALSE),"")</f>
        <v/>
      </c>
      <c r="J433" s="233" t="str">
        <f>IFERROR($F433/VLOOKUP($E433,'Data Mercado'!$A$7:$F$24,5,FALSE),"")</f>
        <v/>
      </c>
      <c r="K433" s="233" t="str">
        <f>IFERROR($F433/VLOOKUP($E433,'Data Mercado'!$A$7:$F$24,6,FALSE),"")</f>
        <v/>
      </c>
    </row>
    <row r="434" spans="1:11" s="227" customFormat="1" ht="19" customHeight="1">
      <c r="A434" s="228"/>
      <c r="B434" s="232"/>
      <c r="C434" s="183"/>
      <c r="D434" s="183"/>
      <c r="E434" s="183"/>
      <c r="F434" s="229"/>
      <c r="G434" s="233" t="str">
        <f>IFERROR($F434/VLOOKUP($E434,'Data Mercado'!$A$7:$F$24,2,FALSE),"")</f>
        <v/>
      </c>
      <c r="H434" s="233" t="str">
        <f>IFERROR($F434/VLOOKUP($E434,'Data Mercado'!$A$7:$F$24,3,FALSE),"")</f>
        <v/>
      </c>
      <c r="I434" s="233" t="str">
        <f>IFERROR($F434/VLOOKUP($E434,'Data Mercado'!$A$7:$F$24,4,FALSE),"")</f>
        <v/>
      </c>
      <c r="J434" s="233" t="str">
        <f>IFERROR($F434/VLOOKUP($E434,'Data Mercado'!$A$7:$F$24,5,FALSE),"")</f>
        <v/>
      </c>
      <c r="K434" s="233" t="str">
        <f>IFERROR($F434/VLOOKUP($E434,'Data Mercado'!$A$7:$F$24,6,FALSE),"")</f>
        <v/>
      </c>
    </row>
    <row r="435" spans="1:11" s="227" customFormat="1" ht="19" customHeight="1">
      <c r="A435" s="228"/>
      <c r="B435" s="232"/>
      <c r="C435" s="183"/>
      <c r="D435" s="183"/>
      <c r="E435" s="183"/>
      <c r="F435" s="229"/>
      <c r="G435" s="233" t="str">
        <f>IFERROR($F435/VLOOKUP($E435,'Data Mercado'!$A$7:$F$24,2,FALSE),"")</f>
        <v/>
      </c>
      <c r="H435" s="233" t="str">
        <f>IFERROR($F435/VLOOKUP($E435,'Data Mercado'!$A$7:$F$24,3,FALSE),"")</f>
        <v/>
      </c>
      <c r="I435" s="233" t="str">
        <f>IFERROR($F435/VLOOKUP($E435,'Data Mercado'!$A$7:$F$24,4,FALSE),"")</f>
        <v/>
      </c>
      <c r="J435" s="233" t="str">
        <f>IFERROR($F435/VLOOKUP($E435,'Data Mercado'!$A$7:$F$24,5,FALSE),"")</f>
        <v/>
      </c>
      <c r="K435" s="233" t="str">
        <f>IFERROR($F435/VLOOKUP($E435,'Data Mercado'!$A$7:$F$24,6,FALSE),"")</f>
        <v/>
      </c>
    </row>
    <row r="436" spans="1:11" s="227" customFormat="1" ht="19" customHeight="1">
      <c r="A436" s="228"/>
      <c r="B436" s="232"/>
      <c r="C436" s="183"/>
      <c r="D436" s="183"/>
      <c r="E436" s="183"/>
      <c r="F436" s="229"/>
      <c r="G436" s="233" t="str">
        <f>IFERROR($F436/VLOOKUP($E436,'Data Mercado'!$A$7:$F$24,2,FALSE),"")</f>
        <v/>
      </c>
      <c r="H436" s="233" t="str">
        <f>IFERROR($F436/VLOOKUP($E436,'Data Mercado'!$A$7:$F$24,3,FALSE),"")</f>
        <v/>
      </c>
      <c r="I436" s="233" t="str">
        <f>IFERROR($F436/VLOOKUP($E436,'Data Mercado'!$A$7:$F$24,4,FALSE),"")</f>
        <v/>
      </c>
      <c r="J436" s="233" t="str">
        <f>IFERROR($F436/VLOOKUP($E436,'Data Mercado'!$A$7:$F$24,5,FALSE),"")</f>
        <v/>
      </c>
      <c r="K436" s="233" t="str">
        <f>IFERROR($F436/VLOOKUP($E436,'Data Mercado'!$A$7:$F$24,6,FALSE),"")</f>
        <v/>
      </c>
    </row>
    <row r="437" spans="1:11" s="227" customFormat="1" ht="19" customHeight="1">
      <c r="A437" s="228"/>
      <c r="B437" s="232"/>
      <c r="C437" s="183"/>
      <c r="D437" s="183"/>
      <c r="E437" s="183"/>
      <c r="F437" s="229"/>
      <c r="G437" s="233" t="str">
        <f>IFERROR($F437/VLOOKUP($E437,'Data Mercado'!$A$7:$F$24,2,FALSE),"")</f>
        <v/>
      </c>
      <c r="H437" s="233" t="str">
        <f>IFERROR($F437/VLOOKUP($E437,'Data Mercado'!$A$7:$F$24,3,FALSE),"")</f>
        <v/>
      </c>
      <c r="I437" s="233" t="str">
        <f>IFERROR($F437/VLOOKUP($E437,'Data Mercado'!$A$7:$F$24,4,FALSE),"")</f>
        <v/>
      </c>
      <c r="J437" s="233" t="str">
        <f>IFERROR($F437/VLOOKUP($E437,'Data Mercado'!$A$7:$F$24,5,FALSE),"")</f>
        <v/>
      </c>
      <c r="K437" s="233" t="str">
        <f>IFERROR($F437/VLOOKUP($E437,'Data Mercado'!$A$7:$F$24,6,FALSE),"")</f>
        <v/>
      </c>
    </row>
    <row r="438" spans="1:11" s="227" customFormat="1" ht="19" customHeight="1">
      <c r="A438" s="228"/>
      <c r="B438" s="232"/>
      <c r="C438" s="183"/>
      <c r="D438" s="183"/>
      <c r="E438" s="183"/>
      <c r="F438" s="229"/>
      <c r="G438" s="233" t="str">
        <f>IFERROR($F438/VLOOKUP($E438,'Data Mercado'!$A$7:$F$24,2,FALSE),"")</f>
        <v/>
      </c>
      <c r="H438" s="233" t="str">
        <f>IFERROR($F438/VLOOKUP($E438,'Data Mercado'!$A$7:$F$24,3,FALSE),"")</f>
        <v/>
      </c>
      <c r="I438" s="233" t="str">
        <f>IFERROR($F438/VLOOKUP($E438,'Data Mercado'!$A$7:$F$24,4,FALSE),"")</f>
        <v/>
      </c>
      <c r="J438" s="233" t="str">
        <f>IFERROR($F438/VLOOKUP($E438,'Data Mercado'!$A$7:$F$24,5,FALSE),"")</f>
        <v/>
      </c>
      <c r="K438" s="233" t="str">
        <f>IFERROR($F438/VLOOKUP($E438,'Data Mercado'!$A$7:$F$24,6,FALSE),"")</f>
        <v/>
      </c>
    </row>
    <row r="439" spans="1:11" s="227" customFormat="1" ht="19" customHeight="1">
      <c r="A439" s="228"/>
      <c r="B439" s="232"/>
      <c r="C439" s="183"/>
      <c r="D439" s="183"/>
      <c r="E439" s="183"/>
      <c r="F439" s="229"/>
      <c r="G439" s="233" t="str">
        <f>IFERROR($F439/VLOOKUP($E439,'Data Mercado'!$A$7:$F$24,2,FALSE),"")</f>
        <v/>
      </c>
      <c r="H439" s="233" t="str">
        <f>IFERROR($F439/VLOOKUP($E439,'Data Mercado'!$A$7:$F$24,3,FALSE),"")</f>
        <v/>
      </c>
      <c r="I439" s="233" t="str">
        <f>IFERROR($F439/VLOOKUP($E439,'Data Mercado'!$A$7:$F$24,4,FALSE),"")</f>
        <v/>
      </c>
      <c r="J439" s="233" t="str">
        <f>IFERROR($F439/VLOOKUP($E439,'Data Mercado'!$A$7:$F$24,5,FALSE),"")</f>
        <v/>
      </c>
      <c r="K439" s="233" t="str">
        <f>IFERROR($F439/VLOOKUP($E439,'Data Mercado'!$A$7:$F$24,6,FALSE),"")</f>
        <v/>
      </c>
    </row>
    <row r="440" spans="1:11" s="227" customFormat="1" ht="19" customHeight="1">
      <c r="A440" s="228"/>
      <c r="B440" s="232"/>
      <c r="C440" s="183"/>
      <c r="D440" s="183"/>
      <c r="E440" s="183"/>
      <c r="F440" s="229"/>
      <c r="G440" s="233" t="str">
        <f>IFERROR($F440/VLOOKUP($E440,'Data Mercado'!$A$7:$F$24,2,FALSE),"")</f>
        <v/>
      </c>
      <c r="H440" s="233" t="str">
        <f>IFERROR($F440/VLOOKUP($E440,'Data Mercado'!$A$7:$F$24,3,FALSE),"")</f>
        <v/>
      </c>
      <c r="I440" s="233" t="str">
        <f>IFERROR($F440/VLOOKUP($E440,'Data Mercado'!$A$7:$F$24,4,FALSE),"")</f>
        <v/>
      </c>
      <c r="J440" s="233" t="str">
        <f>IFERROR($F440/VLOOKUP($E440,'Data Mercado'!$A$7:$F$24,5,FALSE),"")</f>
        <v/>
      </c>
      <c r="K440" s="233" t="str">
        <f>IFERROR($F440/VLOOKUP($E440,'Data Mercado'!$A$7:$F$24,6,FALSE),"")</f>
        <v/>
      </c>
    </row>
    <row r="441" spans="1:11" s="227" customFormat="1" ht="19" customHeight="1">
      <c r="A441" s="228"/>
      <c r="B441" s="232"/>
      <c r="C441" s="183"/>
      <c r="D441" s="183"/>
      <c r="E441" s="183"/>
      <c r="F441" s="229"/>
      <c r="G441" s="233" t="str">
        <f>IFERROR($F441/VLOOKUP($E441,'Data Mercado'!$A$7:$F$24,2,FALSE),"")</f>
        <v/>
      </c>
      <c r="H441" s="233" t="str">
        <f>IFERROR($F441/VLOOKUP($E441,'Data Mercado'!$A$7:$F$24,3,FALSE),"")</f>
        <v/>
      </c>
      <c r="I441" s="233" t="str">
        <f>IFERROR($F441/VLOOKUP($E441,'Data Mercado'!$A$7:$F$24,4,FALSE),"")</f>
        <v/>
      </c>
      <c r="J441" s="233" t="str">
        <f>IFERROR($F441/VLOOKUP($E441,'Data Mercado'!$A$7:$F$24,5,FALSE),"")</f>
        <v/>
      </c>
      <c r="K441" s="233" t="str">
        <f>IFERROR($F441/VLOOKUP($E441,'Data Mercado'!$A$7:$F$24,6,FALSE),"")</f>
        <v/>
      </c>
    </row>
    <row r="442" spans="1:11" s="227" customFormat="1" ht="19" customHeight="1">
      <c r="A442" s="228"/>
      <c r="B442" s="232"/>
      <c r="C442" s="183"/>
      <c r="D442" s="183"/>
      <c r="E442" s="183"/>
      <c r="F442" s="229"/>
      <c r="G442" s="233" t="str">
        <f>IFERROR($F442/VLOOKUP($E442,'Data Mercado'!$A$7:$F$24,2,FALSE),"")</f>
        <v/>
      </c>
      <c r="H442" s="233" t="str">
        <f>IFERROR($F442/VLOOKUP($E442,'Data Mercado'!$A$7:$F$24,3,FALSE),"")</f>
        <v/>
      </c>
      <c r="I442" s="233" t="str">
        <f>IFERROR($F442/VLOOKUP($E442,'Data Mercado'!$A$7:$F$24,4,FALSE),"")</f>
        <v/>
      </c>
      <c r="J442" s="233" t="str">
        <f>IFERROR($F442/VLOOKUP($E442,'Data Mercado'!$A$7:$F$24,5,FALSE),"")</f>
        <v/>
      </c>
      <c r="K442" s="233" t="str">
        <f>IFERROR($F442/VLOOKUP($E442,'Data Mercado'!$A$7:$F$24,6,FALSE),"")</f>
        <v/>
      </c>
    </row>
    <row r="443" spans="1:11" s="227" customFormat="1" ht="19" customHeight="1">
      <c r="A443" s="228"/>
      <c r="B443" s="232"/>
      <c r="C443" s="183"/>
      <c r="D443" s="183"/>
      <c r="E443" s="183"/>
      <c r="F443" s="229"/>
      <c r="G443" s="233" t="str">
        <f>IFERROR($F443/VLOOKUP($E443,'Data Mercado'!$A$7:$F$24,2,FALSE),"")</f>
        <v/>
      </c>
      <c r="H443" s="233" t="str">
        <f>IFERROR($F443/VLOOKUP($E443,'Data Mercado'!$A$7:$F$24,3,FALSE),"")</f>
        <v/>
      </c>
      <c r="I443" s="233" t="str">
        <f>IFERROR($F443/VLOOKUP($E443,'Data Mercado'!$A$7:$F$24,4,FALSE),"")</f>
        <v/>
      </c>
      <c r="J443" s="233" t="str">
        <f>IFERROR($F443/VLOOKUP($E443,'Data Mercado'!$A$7:$F$24,5,FALSE),"")</f>
        <v/>
      </c>
      <c r="K443" s="233" t="str">
        <f>IFERROR($F443/VLOOKUP($E443,'Data Mercado'!$A$7:$F$24,6,FALSE),"")</f>
        <v/>
      </c>
    </row>
    <row r="444" spans="1:11" s="227" customFormat="1" ht="19" customHeight="1">
      <c r="A444" s="228"/>
      <c r="B444" s="232"/>
      <c r="C444" s="183"/>
      <c r="D444" s="183"/>
      <c r="E444" s="183"/>
      <c r="F444" s="229"/>
      <c r="G444" s="233" t="str">
        <f>IFERROR($F444/VLOOKUP($E444,'Data Mercado'!$A$7:$F$24,2,FALSE),"")</f>
        <v/>
      </c>
      <c r="H444" s="233" t="str">
        <f>IFERROR($F444/VLOOKUP($E444,'Data Mercado'!$A$7:$F$24,3,FALSE),"")</f>
        <v/>
      </c>
      <c r="I444" s="233" t="str">
        <f>IFERROR($F444/VLOOKUP($E444,'Data Mercado'!$A$7:$F$24,4,FALSE),"")</f>
        <v/>
      </c>
      <c r="J444" s="233" t="str">
        <f>IFERROR($F444/VLOOKUP($E444,'Data Mercado'!$A$7:$F$24,5,FALSE),"")</f>
        <v/>
      </c>
      <c r="K444" s="233" t="str">
        <f>IFERROR($F444/VLOOKUP($E444,'Data Mercado'!$A$7:$F$24,6,FALSE),"")</f>
        <v/>
      </c>
    </row>
    <row r="445" spans="1:11" s="227" customFormat="1" ht="19" customHeight="1">
      <c r="A445" s="228"/>
      <c r="B445" s="232"/>
      <c r="C445" s="183"/>
      <c r="D445" s="183"/>
      <c r="E445" s="183"/>
      <c r="F445" s="229"/>
      <c r="G445" s="233" t="str">
        <f>IFERROR($F445/VLOOKUP($E445,'Data Mercado'!$A$7:$F$24,2,FALSE),"")</f>
        <v/>
      </c>
      <c r="H445" s="233" t="str">
        <f>IFERROR($F445/VLOOKUP($E445,'Data Mercado'!$A$7:$F$24,3,FALSE),"")</f>
        <v/>
      </c>
      <c r="I445" s="233" t="str">
        <f>IFERROR($F445/VLOOKUP($E445,'Data Mercado'!$A$7:$F$24,4,FALSE),"")</f>
        <v/>
      </c>
      <c r="J445" s="233" t="str">
        <f>IFERROR($F445/VLOOKUP($E445,'Data Mercado'!$A$7:$F$24,5,FALSE),"")</f>
        <v/>
      </c>
      <c r="K445" s="233" t="str">
        <f>IFERROR($F445/VLOOKUP($E445,'Data Mercado'!$A$7:$F$24,6,FALSE),"")</f>
        <v/>
      </c>
    </row>
    <row r="446" spans="1:11" s="227" customFormat="1" ht="19" customHeight="1">
      <c r="A446" s="228"/>
      <c r="B446" s="232"/>
      <c r="C446" s="183"/>
      <c r="D446" s="183"/>
      <c r="E446" s="183"/>
      <c r="F446" s="229"/>
      <c r="G446" s="233" t="str">
        <f>IFERROR($F446/VLOOKUP($E446,'Data Mercado'!$A$7:$F$24,2,FALSE),"")</f>
        <v/>
      </c>
      <c r="H446" s="233" t="str">
        <f>IFERROR($F446/VLOOKUP($E446,'Data Mercado'!$A$7:$F$24,3,FALSE),"")</f>
        <v/>
      </c>
      <c r="I446" s="233" t="str">
        <f>IFERROR($F446/VLOOKUP($E446,'Data Mercado'!$A$7:$F$24,4,FALSE),"")</f>
        <v/>
      </c>
      <c r="J446" s="233" t="str">
        <f>IFERROR($F446/VLOOKUP($E446,'Data Mercado'!$A$7:$F$24,5,FALSE),"")</f>
        <v/>
      </c>
      <c r="K446" s="233" t="str">
        <f>IFERROR($F446/VLOOKUP($E446,'Data Mercado'!$A$7:$F$24,6,FALSE),"")</f>
        <v/>
      </c>
    </row>
    <row r="447" spans="1:11" s="227" customFormat="1" ht="19" customHeight="1">
      <c r="A447" s="228"/>
      <c r="B447" s="232"/>
      <c r="C447" s="183"/>
      <c r="D447" s="183"/>
      <c r="E447" s="183"/>
      <c r="F447" s="229"/>
      <c r="G447" s="233" t="str">
        <f>IFERROR($F447/VLOOKUP($E447,'Data Mercado'!$A$7:$F$24,2,FALSE),"")</f>
        <v/>
      </c>
      <c r="H447" s="233" t="str">
        <f>IFERROR($F447/VLOOKUP($E447,'Data Mercado'!$A$7:$F$24,3,FALSE),"")</f>
        <v/>
      </c>
      <c r="I447" s="233" t="str">
        <f>IFERROR($F447/VLOOKUP($E447,'Data Mercado'!$A$7:$F$24,4,FALSE),"")</f>
        <v/>
      </c>
      <c r="J447" s="233" t="str">
        <f>IFERROR($F447/VLOOKUP($E447,'Data Mercado'!$A$7:$F$24,5,FALSE),"")</f>
        <v/>
      </c>
      <c r="K447" s="233" t="str">
        <f>IFERROR($F447/VLOOKUP($E447,'Data Mercado'!$A$7:$F$24,6,FALSE),"")</f>
        <v/>
      </c>
    </row>
    <row r="448" spans="1:11" s="227" customFormat="1" ht="19" customHeight="1">
      <c r="A448" s="228"/>
      <c r="B448" s="232"/>
      <c r="C448" s="183"/>
      <c r="D448" s="183"/>
      <c r="E448" s="183"/>
      <c r="F448" s="229"/>
      <c r="G448" s="233" t="str">
        <f>IFERROR($F448/VLOOKUP($E448,'Data Mercado'!$A$7:$F$24,2,FALSE),"")</f>
        <v/>
      </c>
      <c r="H448" s="233" t="str">
        <f>IFERROR($F448/VLOOKUP($E448,'Data Mercado'!$A$7:$F$24,3,FALSE),"")</f>
        <v/>
      </c>
      <c r="I448" s="233" t="str">
        <f>IFERROR($F448/VLOOKUP($E448,'Data Mercado'!$A$7:$F$24,4,FALSE),"")</f>
        <v/>
      </c>
      <c r="J448" s="233" t="str">
        <f>IFERROR($F448/VLOOKUP($E448,'Data Mercado'!$A$7:$F$24,5,FALSE),"")</f>
        <v/>
      </c>
      <c r="K448" s="233" t="str">
        <f>IFERROR($F448/VLOOKUP($E448,'Data Mercado'!$A$7:$F$24,6,FALSE),"")</f>
        <v/>
      </c>
    </row>
    <row r="449" spans="1:11" s="227" customFormat="1" ht="19" customHeight="1">
      <c r="A449" s="228"/>
      <c r="B449" s="232"/>
      <c r="C449" s="183"/>
      <c r="D449" s="183"/>
      <c r="E449" s="183"/>
      <c r="F449" s="229"/>
      <c r="G449" s="233" t="str">
        <f>IFERROR($F449/VLOOKUP($E449,'Data Mercado'!$A$7:$F$24,2,FALSE),"")</f>
        <v/>
      </c>
      <c r="H449" s="233" t="str">
        <f>IFERROR($F449/VLOOKUP($E449,'Data Mercado'!$A$7:$F$24,3,FALSE),"")</f>
        <v/>
      </c>
      <c r="I449" s="233" t="str">
        <f>IFERROR($F449/VLOOKUP($E449,'Data Mercado'!$A$7:$F$24,4,FALSE),"")</f>
        <v/>
      </c>
      <c r="J449" s="233" t="str">
        <f>IFERROR($F449/VLOOKUP($E449,'Data Mercado'!$A$7:$F$24,5,FALSE),"")</f>
        <v/>
      </c>
      <c r="K449" s="233" t="str">
        <f>IFERROR($F449/VLOOKUP($E449,'Data Mercado'!$A$7:$F$24,6,FALSE),"")</f>
        <v/>
      </c>
    </row>
    <row r="450" spans="1:11" s="227" customFormat="1" ht="19" customHeight="1">
      <c r="A450" s="228"/>
      <c r="B450" s="232"/>
      <c r="C450" s="183"/>
      <c r="D450" s="183"/>
      <c r="E450" s="183"/>
      <c r="F450" s="229"/>
      <c r="G450" s="233" t="str">
        <f>IFERROR($F450/VLOOKUP($E450,'Data Mercado'!$A$7:$F$24,2,FALSE),"")</f>
        <v/>
      </c>
      <c r="H450" s="233" t="str">
        <f>IFERROR($F450/VLOOKUP($E450,'Data Mercado'!$A$7:$F$24,3,FALSE),"")</f>
        <v/>
      </c>
      <c r="I450" s="233" t="str">
        <f>IFERROR($F450/VLOOKUP($E450,'Data Mercado'!$A$7:$F$24,4,FALSE),"")</f>
        <v/>
      </c>
      <c r="J450" s="233" t="str">
        <f>IFERROR($F450/VLOOKUP($E450,'Data Mercado'!$A$7:$F$24,5,FALSE),"")</f>
        <v/>
      </c>
      <c r="K450" s="233" t="str">
        <f>IFERROR($F450/VLOOKUP($E450,'Data Mercado'!$A$7:$F$24,6,FALSE),"")</f>
        <v/>
      </c>
    </row>
    <row r="451" spans="1:11" s="227" customFormat="1" ht="19" customHeight="1">
      <c r="A451" s="228"/>
      <c r="B451" s="232"/>
      <c r="C451" s="183"/>
      <c r="D451" s="183"/>
      <c r="E451" s="183"/>
      <c r="F451" s="229"/>
      <c r="G451" s="233" t="str">
        <f>IFERROR($F451/VLOOKUP($E451,'Data Mercado'!$A$7:$F$24,2,FALSE),"")</f>
        <v/>
      </c>
      <c r="H451" s="233" t="str">
        <f>IFERROR($F451/VLOOKUP($E451,'Data Mercado'!$A$7:$F$24,3,FALSE),"")</f>
        <v/>
      </c>
      <c r="I451" s="233" t="str">
        <f>IFERROR($F451/VLOOKUP($E451,'Data Mercado'!$A$7:$F$24,4,FALSE),"")</f>
        <v/>
      </c>
      <c r="J451" s="233" t="str">
        <f>IFERROR($F451/VLOOKUP($E451,'Data Mercado'!$A$7:$F$24,5,FALSE),"")</f>
        <v/>
      </c>
      <c r="K451" s="233" t="str">
        <f>IFERROR($F451/VLOOKUP($E451,'Data Mercado'!$A$7:$F$24,6,FALSE),"")</f>
        <v/>
      </c>
    </row>
    <row r="452" spans="1:11" s="227" customFormat="1" ht="19" customHeight="1">
      <c r="A452" s="228"/>
      <c r="B452" s="232"/>
      <c r="C452" s="183"/>
      <c r="D452" s="183"/>
      <c r="E452" s="183"/>
      <c r="F452" s="229"/>
      <c r="G452" s="233" t="str">
        <f>IFERROR($F452/VLOOKUP($E452,'Data Mercado'!$A$7:$F$24,2,FALSE),"")</f>
        <v/>
      </c>
      <c r="H452" s="233" t="str">
        <f>IFERROR($F452/VLOOKUP($E452,'Data Mercado'!$A$7:$F$24,3,FALSE),"")</f>
        <v/>
      </c>
      <c r="I452" s="233" t="str">
        <f>IFERROR($F452/VLOOKUP($E452,'Data Mercado'!$A$7:$F$24,4,FALSE),"")</f>
        <v/>
      </c>
      <c r="J452" s="233" t="str">
        <f>IFERROR($F452/VLOOKUP($E452,'Data Mercado'!$A$7:$F$24,5,FALSE),"")</f>
        <v/>
      </c>
      <c r="K452" s="233" t="str">
        <f>IFERROR($F452/VLOOKUP($E452,'Data Mercado'!$A$7:$F$24,6,FALSE),"")</f>
        <v/>
      </c>
    </row>
    <row r="453" spans="1:11" s="227" customFormat="1" ht="19" customHeight="1">
      <c r="A453" s="228"/>
      <c r="B453" s="232"/>
      <c r="C453" s="183"/>
      <c r="D453" s="183"/>
      <c r="E453" s="183"/>
      <c r="F453" s="229"/>
      <c r="G453" s="233" t="str">
        <f>IFERROR($F453/VLOOKUP($E453,'Data Mercado'!$A$7:$F$24,2,FALSE),"")</f>
        <v/>
      </c>
      <c r="H453" s="233" t="str">
        <f>IFERROR($F453/VLOOKUP($E453,'Data Mercado'!$A$7:$F$24,3,FALSE),"")</f>
        <v/>
      </c>
      <c r="I453" s="233" t="str">
        <f>IFERROR($F453/VLOOKUP($E453,'Data Mercado'!$A$7:$F$24,4,FALSE),"")</f>
        <v/>
      </c>
      <c r="J453" s="233" t="str">
        <f>IFERROR($F453/VLOOKUP($E453,'Data Mercado'!$A$7:$F$24,5,FALSE),"")</f>
        <v/>
      </c>
      <c r="K453" s="233" t="str">
        <f>IFERROR($F453/VLOOKUP($E453,'Data Mercado'!$A$7:$F$24,6,FALSE),"")</f>
        <v/>
      </c>
    </row>
    <row r="454" spans="1:11" s="227" customFormat="1" ht="19" customHeight="1">
      <c r="A454" s="228"/>
      <c r="B454" s="232"/>
      <c r="C454" s="183"/>
      <c r="D454" s="183"/>
      <c r="E454" s="183"/>
      <c r="F454" s="229"/>
      <c r="G454" s="233" t="str">
        <f>IFERROR($F454/VLOOKUP($E454,'Data Mercado'!$A$7:$F$24,2,FALSE),"")</f>
        <v/>
      </c>
      <c r="H454" s="233" t="str">
        <f>IFERROR($F454/VLOOKUP($E454,'Data Mercado'!$A$7:$F$24,3,FALSE),"")</f>
        <v/>
      </c>
      <c r="I454" s="233" t="str">
        <f>IFERROR($F454/VLOOKUP($E454,'Data Mercado'!$A$7:$F$24,4,FALSE),"")</f>
        <v/>
      </c>
      <c r="J454" s="233" t="str">
        <f>IFERROR($F454/VLOOKUP($E454,'Data Mercado'!$A$7:$F$24,5,FALSE),"")</f>
        <v/>
      </c>
      <c r="K454" s="233" t="str">
        <f>IFERROR($F454/VLOOKUP($E454,'Data Mercado'!$A$7:$F$24,6,FALSE),"")</f>
        <v/>
      </c>
    </row>
    <row r="455" spans="1:11" s="227" customFormat="1" ht="19" customHeight="1">
      <c r="A455" s="228"/>
      <c r="B455" s="232"/>
      <c r="C455" s="183"/>
      <c r="D455" s="183"/>
      <c r="E455" s="183"/>
      <c r="F455" s="229"/>
      <c r="G455" s="233" t="str">
        <f>IFERROR($F455/VLOOKUP($E455,'Data Mercado'!$A$7:$F$24,2,FALSE),"")</f>
        <v/>
      </c>
      <c r="H455" s="233" t="str">
        <f>IFERROR($F455/VLOOKUP($E455,'Data Mercado'!$A$7:$F$24,3,FALSE),"")</f>
        <v/>
      </c>
      <c r="I455" s="233" t="str">
        <f>IFERROR($F455/VLOOKUP($E455,'Data Mercado'!$A$7:$F$24,4,FALSE),"")</f>
        <v/>
      </c>
      <c r="J455" s="233" t="str">
        <f>IFERROR($F455/VLOOKUP($E455,'Data Mercado'!$A$7:$F$24,5,FALSE),"")</f>
        <v/>
      </c>
      <c r="K455" s="233" t="str">
        <f>IFERROR($F455/VLOOKUP($E455,'Data Mercado'!$A$7:$F$24,6,FALSE),"")</f>
        <v/>
      </c>
    </row>
    <row r="456" spans="1:11" s="227" customFormat="1" ht="19" customHeight="1">
      <c r="A456" s="228"/>
      <c r="B456" s="232"/>
      <c r="C456" s="183"/>
      <c r="D456" s="183"/>
      <c r="E456" s="183"/>
      <c r="F456" s="229"/>
      <c r="G456" s="233" t="str">
        <f>IFERROR($F456/VLOOKUP($E456,'Data Mercado'!$A$7:$F$24,2,FALSE),"")</f>
        <v/>
      </c>
      <c r="H456" s="233" t="str">
        <f>IFERROR($F456/VLOOKUP($E456,'Data Mercado'!$A$7:$F$24,3,FALSE),"")</f>
        <v/>
      </c>
      <c r="I456" s="233" t="str">
        <f>IFERROR($F456/VLOOKUP($E456,'Data Mercado'!$A$7:$F$24,4,FALSE),"")</f>
        <v/>
      </c>
      <c r="J456" s="233" t="str">
        <f>IFERROR($F456/VLOOKUP($E456,'Data Mercado'!$A$7:$F$24,5,FALSE),"")</f>
        <v/>
      </c>
      <c r="K456" s="233" t="str">
        <f>IFERROR($F456/VLOOKUP($E456,'Data Mercado'!$A$7:$F$24,6,FALSE),"")</f>
        <v/>
      </c>
    </row>
    <row r="457" spans="1:11" s="227" customFormat="1" ht="19" customHeight="1">
      <c r="A457" s="228"/>
      <c r="B457" s="232"/>
      <c r="C457" s="183"/>
      <c r="D457" s="183"/>
      <c r="E457" s="183"/>
      <c r="F457" s="229"/>
      <c r="G457" s="233" t="str">
        <f>IFERROR($F457/VLOOKUP($E457,'Data Mercado'!$A$7:$F$24,2,FALSE),"")</f>
        <v/>
      </c>
      <c r="H457" s="233" t="str">
        <f>IFERROR($F457/VLOOKUP($E457,'Data Mercado'!$A$7:$F$24,3,FALSE),"")</f>
        <v/>
      </c>
      <c r="I457" s="233" t="str">
        <f>IFERROR($F457/VLOOKUP($E457,'Data Mercado'!$A$7:$F$24,4,FALSE),"")</f>
        <v/>
      </c>
      <c r="J457" s="233" t="str">
        <f>IFERROR($F457/VLOOKUP($E457,'Data Mercado'!$A$7:$F$24,5,FALSE),"")</f>
        <v/>
      </c>
      <c r="K457" s="233" t="str">
        <f>IFERROR($F457/VLOOKUP($E457,'Data Mercado'!$A$7:$F$24,6,FALSE),"")</f>
        <v/>
      </c>
    </row>
    <row r="458" spans="1:11" s="227" customFormat="1" ht="19" customHeight="1">
      <c r="A458" s="228"/>
      <c r="B458" s="232"/>
      <c r="C458" s="183"/>
      <c r="D458" s="183"/>
      <c r="E458" s="183"/>
      <c r="F458" s="229"/>
      <c r="G458" s="233" t="str">
        <f>IFERROR($F458/VLOOKUP($E458,'Data Mercado'!$A$7:$F$24,2,FALSE),"")</f>
        <v/>
      </c>
      <c r="H458" s="233" t="str">
        <f>IFERROR($F458/VLOOKUP($E458,'Data Mercado'!$A$7:$F$24,3,FALSE),"")</f>
        <v/>
      </c>
      <c r="I458" s="233" t="str">
        <f>IFERROR($F458/VLOOKUP($E458,'Data Mercado'!$A$7:$F$24,4,FALSE),"")</f>
        <v/>
      </c>
      <c r="J458" s="233" t="str">
        <f>IFERROR($F458/VLOOKUP($E458,'Data Mercado'!$A$7:$F$24,5,FALSE),"")</f>
        <v/>
      </c>
      <c r="K458" s="233" t="str">
        <f>IFERROR($F458/VLOOKUP($E458,'Data Mercado'!$A$7:$F$24,6,FALSE),"")</f>
        <v/>
      </c>
    </row>
    <row r="459" spans="1:11" s="227" customFormat="1" ht="19" customHeight="1">
      <c r="A459" s="228"/>
      <c r="B459" s="232"/>
      <c r="C459" s="183"/>
      <c r="D459" s="183"/>
      <c r="E459" s="183"/>
      <c r="F459" s="229"/>
      <c r="G459" s="233" t="str">
        <f>IFERROR($F459/VLOOKUP($E459,'Data Mercado'!$A$7:$F$24,2,FALSE),"")</f>
        <v/>
      </c>
      <c r="H459" s="233" t="str">
        <f>IFERROR($F459/VLOOKUP($E459,'Data Mercado'!$A$7:$F$24,3,FALSE),"")</f>
        <v/>
      </c>
      <c r="I459" s="233" t="str">
        <f>IFERROR($F459/VLOOKUP($E459,'Data Mercado'!$A$7:$F$24,4,FALSE),"")</f>
        <v/>
      </c>
      <c r="J459" s="233" t="str">
        <f>IFERROR($F459/VLOOKUP($E459,'Data Mercado'!$A$7:$F$24,5,FALSE),"")</f>
        <v/>
      </c>
      <c r="K459" s="233" t="str">
        <f>IFERROR($F459/VLOOKUP($E459,'Data Mercado'!$A$7:$F$24,6,FALSE),"")</f>
        <v/>
      </c>
    </row>
    <row r="460" spans="1:11" s="227" customFormat="1" ht="19" customHeight="1">
      <c r="A460" s="228"/>
      <c r="B460" s="232"/>
      <c r="C460" s="183"/>
      <c r="D460" s="183"/>
      <c r="E460" s="183"/>
      <c r="F460" s="229"/>
      <c r="G460" s="233" t="str">
        <f>IFERROR($F460/VLOOKUP($E460,'Data Mercado'!$A$7:$F$24,2,FALSE),"")</f>
        <v/>
      </c>
      <c r="H460" s="233" t="str">
        <f>IFERROR($F460/VLOOKUP($E460,'Data Mercado'!$A$7:$F$24,3,FALSE),"")</f>
        <v/>
      </c>
      <c r="I460" s="233" t="str">
        <f>IFERROR($F460/VLOOKUP($E460,'Data Mercado'!$A$7:$F$24,4,FALSE),"")</f>
        <v/>
      </c>
      <c r="J460" s="233" t="str">
        <f>IFERROR($F460/VLOOKUP($E460,'Data Mercado'!$A$7:$F$24,5,FALSE),"")</f>
        <v/>
      </c>
      <c r="K460" s="233" t="str">
        <f>IFERROR($F460/VLOOKUP($E460,'Data Mercado'!$A$7:$F$24,6,FALSE),"")</f>
        <v/>
      </c>
    </row>
    <row r="461" spans="1:11" s="227" customFormat="1" ht="19" customHeight="1">
      <c r="A461" s="228"/>
      <c r="B461" s="232"/>
      <c r="C461" s="183"/>
      <c r="D461" s="183"/>
      <c r="E461" s="183"/>
      <c r="F461" s="229"/>
      <c r="G461" s="233" t="str">
        <f>IFERROR($F461/VLOOKUP($E461,'Data Mercado'!$A$7:$F$24,2,FALSE),"")</f>
        <v/>
      </c>
      <c r="H461" s="233" t="str">
        <f>IFERROR($F461/VLOOKUP($E461,'Data Mercado'!$A$7:$F$24,3,FALSE),"")</f>
        <v/>
      </c>
      <c r="I461" s="233" t="str">
        <f>IFERROR($F461/VLOOKUP($E461,'Data Mercado'!$A$7:$F$24,4,FALSE),"")</f>
        <v/>
      </c>
      <c r="J461" s="233" t="str">
        <f>IFERROR($F461/VLOOKUP($E461,'Data Mercado'!$A$7:$F$24,5,FALSE),"")</f>
        <v/>
      </c>
      <c r="K461" s="233" t="str">
        <f>IFERROR($F461/VLOOKUP($E461,'Data Mercado'!$A$7:$F$24,6,FALSE),"")</f>
        <v/>
      </c>
    </row>
    <row r="462" spans="1:11" s="227" customFormat="1" ht="19" customHeight="1">
      <c r="A462" s="228"/>
      <c r="B462" s="232"/>
      <c r="C462" s="183"/>
      <c r="D462" s="183"/>
      <c r="E462" s="183"/>
      <c r="F462" s="229"/>
      <c r="G462" s="233" t="str">
        <f>IFERROR($F462/VLOOKUP($E462,'Data Mercado'!$A$7:$F$24,2,FALSE),"")</f>
        <v/>
      </c>
      <c r="H462" s="233" t="str">
        <f>IFERROR($F462/VLOOKUP($E462,'Data Mercado'!$A$7:$F$24,3,FALSE),"")</f>
        <v/>
      </c>
      <c r="I462" s="233" t="str">
        <f>IFERROR($F462/VLOOKUP($E462,'Data Mercado'!$A$7:$F$24,4,FALSE),"")</f>
        <v/>
      </c>
      <c r="J462" s="233" t="str">
        <f>IFERROR($F462/VLOOKUP($E462,'Data Mercado'!$A$7:$F$24,5,FALSE),"")</f>
        <v/>
      </c>
      <c r="K462" s="233" t="str">
        <f>IFERROR($F462/VLOOKUP($E462,'Data Mercado'!$A$7:$F$24,6,FALSE),"")</f>
        <v/>
      </c>
    </row>
    <row r="463" spans="1:11" s="227" customFormat="1" ht="19" customHeight="1">
      <c r="A463" s="228"/>
      <c r="B463" s="232"/>
      <c r="C463" s="183"/>
      <c r="D463" s="183"/>
      <c r="E463" s="183"/>
      <c r="F463" s="229"/>
      <c r="G463" s="233" t="str">
        <f>IFERROR($F463/VLOOKUP($E463,'Data Mercado'!$A$7:$F$24,2,FALSE),"")</f>
        <v/>
      </c>
      <c r="H463" s="233" t="str">
        <f>IFERROR($F463/VLOOKUP($E463,'Data Mercado'!$A$7:$F$24,3,FALSE),"")</f>
        <v/>
      </c>
      <c r="I463" s="233" t="str">
        <f>IFERROR($F463/VLOOKUP($E463,'Data Mercado'!$A$7:$F$24,4,FALSE),"")</f>
        <v/>
      </c>
      <c r="J463" s="233" t="str">
        <f>IFERROR($F463/VLOOKUP($E463,'Data Mercado'!$A$7:$F$24,5,FALSE),"")</f>
        <v/>
      </c>
      <c r="K463" s="233" t="str">
        <f>IFERROR($F463/VLOOKUP($E463,'Data Mercado'!$A$7:$F$24,6,FALSE),"")</f>
        <v/>
      </c>
    </row>
    <row r="464" spans="1:11" s="227" customFormat="1" ht="19" customHeight="1">
      <c r="A464" s="228"/>
      <c r="B464" s="232"/>
      <c r="C464" s="183"/>
      <c r="D464" s="183"/>
      <c r="E464" s="183"/>
      <c r="F464" s="229"/>
      <c r="G464" s="233" t="str">
        <f>IFERROR($F464/VLOOKUP($E464,'Data Mercado'!$A$7:$F$24,2,FALSE),"")</f>
        <v/>
      </c>
      <c r="H464" s="233" t="str">
        <f>IFERROR($F464/VLOOKUP($E464,'Data Mercado'!$A$7:$F$24,3,FALSE),"")</f>
        <v/>
      </c>
      <c r="I464" s="233" t="str">
        <f>IFERROR($F464/VLOOKUP($E464,'Data Mercado'!$A$7:$F$24,4,FALSE),"")</f>
        <v/>
      </c>
      <c r="J464" s="233" t="str">
        <f>IFERROR($F464/VLOOKUP($E464,'Data Mercado'!$A$7:$F$24,5,FALSE),"")</f>
        <v/>
      </c>
      <c r="K464" s="233" t="str">
        <f>IFERROR($F464/VLOOKUP($E464,'Data Mercado'!$A$7:$F$24,6,FALSE),"")</f>
        <v/>
      </c>
    </row>
    <row r="465" spans="1:11" s="227" customFormat="1" ht="19" customHeight="1">
      <c r="A465" s="228"/>
      <c r="B465" s="232"/>
      <c r="C465" s="183"/>
      <c r="D465" s="183"/>
      <c r="E465" s="183"/>
      <c r="F465" s="229"/>
      <c r="G465" s="233" t="str">
        <f>IFERROR($F465/VLOOKUP($E465,'Data Mercado'!$A$7:$F$24,2,FALSE),"")</f>
        <v/>
      </c>
      <c r="H465" s="233" t="str">
        <f>IFERROR($F465/VLOOKUP($E465,'Data Mercado'!$A$7:$F$24,3,FALSE),"")</f>
        <v/>
      </c>
      <c r="I465" s="233" t="str">
        <f>IFERROR($F465/VLOOKUP($E465,'Data Mercado'!$A$7:$F$24,4,FALSE),"")</f>
        <v/>
      </c>
      <c r="J465" s="233" t="str">
        <f>IFERROR($F465/VLOOKUP($E465,'Data Mercado'!$A$7:$F$24,5,FALSE),"")</f>
        <v/>
      </c>
      <c r="K465" s="233" t="str">
        <f>IFERROR($F465/VLOOKUP($E465,'Data Mercado'!$A$7:$F$24,6,FALSE),"")</f>
        <v/>
      </c>
    </row>
    <row r="466" spans="1:11" s="227" customFormat="1" ht="19" customHeight="1">
      <c r="A466" s="228"/>
      <c r="B466" s="232"/>
      <c r="C466" s="183"/>
      <c r="D466" s="183"/>
      <c r="E466" s="183"/>
      <c r="F466" s="229"/>
      <c r="G466" s="233" t="str">
        <f>IFERROR($F466/VLOOKUP($E466,'Data Mercado'!$A$7:$F$24,2,FALSE),"")</f>
        <v/>
      </c>
      <c r="H466" s="233" t="str">
        <f>IFERROR($F466/VLOOKUP($E466,'Data Mercado'!$A$7:$F$24,3,FALSE),"")</f>
        <v/>
      </c>
      <c r="I466" s="233" t="str">
        <f>IFERROR($F466/VLOOKUP($E466,'Data Mercado'!$A$7:$F$24,4,FALSE),"")</f>
        <v/>
      </c>
      <c r="J466" s="233" t="str">
        <f>IFERROR($F466/VLOOKUP($E466,'Data Mercado'!$A$7:$F$24,5,FALSE),"")</f>
        <v/>
      </c>
      <c r="K466" s="233" t="str">
        <f>IFERROR($F466/VLOOKUP($E466,'Data Mercado'!$A$7:$F$24,6,FALSE),"")</f>
        <v/>
      </c>
    </row>
    <row r="467" spans="1:11" s="227" customFormat="1" ht="19" customHeight="1">
      <c r="A467" s="228"/>
      <c r="B467" s="232"/>
      <c r="C467" s="183"/>
      <c r="D467" s="183"/>
      <c r="E467" s="183"/>
      <c r="F467" s="229"/>
      <c r="G467" s="233" t="str">
        <f>IFERROR($F467/VLOOKUP($E467,'Data Mercado'!$A$7:$F$24,2,FALSE),"")</f>
        <v/>
      </c>
      <c r="H467" s="233" t="str">
        <f>IFERROR($F467/VLOOKUP($E467,'Data Mercado'!$A$7:$F$24,3,FALSE),"")</f>
        <v/>
      </c>
      <c r="I467" s="233" t="str">
        <f>IFERROR($F467/VLOOKUP($E467,'Data Mercado'!$A$7:$F$24,4,FALSE),"")</f>
        <v/>
      </c>
      <c r="J467" s="233" t="str">
        <f>IFERROR($F467/VLOOKUP($E467,'Data Mercado'!$A$7:$F$24,5,FALSE),"")</f>
        <v/>
      </c>
      <c r="K467" s="233" t="str">
        <f>IFERROR($F467/VLOOKUP($E467,'Data Mercado'!$A$7:$F$24,6,FALSE),"")</f>
        <v/>
      </c>
    </row>
    <row r="468" spans="1:11" s="227" customFormat="1" ht="19" customHeight="1">
      <c r="A468" s="228"/>
      <c r="B468" s="232"/>
      <c r="C468" s="183"/>
      <c r="D468" s="183"/>
      <c r="E468" s="183"/>
      <c r="F468" s="229"/>
      <c r="G468" s="233" t="str">
        <f>IFERROR($F468/VLOOKUP($E468,'Data Mercado'!$A$7:$F$24,2,FALSE),"")</f>
        <v/>
      </c>
      <c r="H468" s="233" t="str">
        <f>IFERROR($F468/VLOOKUP($E468,'Data Mercado'!$A$7:$F$24,3,FALSE),"")</f>
        <v/>
      </c>
      <c r="I468" s="233" t="str">
        <f>IFERROR($F468/VLOOKUP($E468,'Data Mercado'!$A$7:$F$24,4,FALSE),"")</f>
        <v/>
      </c>
      <c r="J468" s="233" t="str">
        <f>IFERROR($F468/VLOOKUP($E468,'Data Mercado'!$A$7:$F$24,5,FALSE),"")</f>
        <v/>
      </c>
      <c r="K468" s="233" t="str">
        <f>IFERROR($F468/VLOOKUP($E468,'Data Mercado'!$A$7:$F$24,6,FALSE),"")</f>
        <v/>
      </c>
    </row>
    <row r="469" spans="1:11" s="227" customFormat="1" ht="19" customHeight="1">
      <c r="A469" s="228"/>
      <c r="B469" s="232"/>
      <c r="C469" s="183"/>
      <c r="D469" s="183"/>
      <c r="E469" s="183"/>
      <c r="F469" s="229"/>
      <c r="G469" s="233" t="str">
        <f>IFERROR($F469/VLOOKUP($E469,'Data Mercado'!$A$7:$F$24,2,FALSE),"")</f>
        <v/>
      </c>
      <c r="H469" s="233" t="str">
        <f>IFERROR($F469/VLOOKUP($E469,'Data Mercado'!$A$7:$F$24,3,FALSE),"")</f>
        <v/>
      </c>
      <c r="I469" s="233" t="str">
        <f>IFERROR($F469/VLOOKUP($E469,'Data Mercado'!$A$7:$F$24,4,FALSE),"")</f>
        <v/>
      </c>
      <c r="J469" s="233" t="str">
        <f>IFERROR($F469/VLOOKUP($E469,'Data Mercado'!$A$7:$F$24,5,FALSE),"")</f>
        <v/>
      </c>
      <c r="K469" s="233" t="str">
        <f>IFERROR($F469/VLOOKUP($E469,'Data Mercado'!$A$7:$F$24,6,FALSE),"")</f>
        <v/>
      </c>
    </row>
    <row r="470" spans="1:11" s="227" customFormat="1" ht="19" customHeight="1">
      <c r="A470" s="228"/>
      <c r="B470" s="232"/>
      <c r="C470" s="183"/>
      <c r="D470" s="183"/>
      <c r="E470" s="183"/>
      <c r="F470" s="229"/>
      <c r="G470" s="233" t="str">
        <f>IFERROR($F470/VLOOKUP($E470,'Data Mercado'!$A$7:$F$24,2,FALSE),"")</f>
        <v/>
      </c>
      <c r="H470" s="233" t="str">
        <f>IFERROR($F470/VLOOKUP($E470,'Data Mercado'!$A$7:$F$24,3,FALSE),"")</f>
        <v/>
      </c>
      <c r="I470" s="233" t="str">
        <f>IFERROR($F470/VLOOKUP($E470,'Data Mercado'!$A$7:$F$24,4,FALSE),"")</f>
        <v/>
      </c>
      <c r="J470" s="233" t="str">
        <f>IFERROR($F470/VLOOKUP($E470,'Data Mercado'!$A$7:$F$24,5,FALSE),"")</f>
        <v/>
      </c>
      <c r="K470" s="233" t="str">
        <f>IFERROR($F470/VLOOKUP($E470,'Data Mercado'!$A$7:$F$24,6,FALSE),"")</f>
        <v/>
      </c>
    </row>
    <row r="471" spans="1:11" s="227" customFormat="1" ht="19" customHeight="1">
      <c r="A471" s="228"/>
      <c r="B471" s="232"/>
      <c r="C471" s="183"/>
      <c r="D471" s="183"/>
      <c r="E471" s="183"/>
      <c r="F471" s="229"/>
      <c r="G471" s="233" t="str">
        <f>IFERROR($F471/VLOOKUP($E471,'Data Mercado'!$A$7:$F$24,2,FALSE),"")</f>
        <v/>
      </c>
      <c r="H471" s="233" t="str">
        <f>IFERROR($F471/VLOOKUP($E471,'Data Mercado'!$A$7:$F$24,3,FALSE),"")</f>
        <v/>
      </c>
      <c r="I471" s="233" t="str">
        <f>IFERROR($F471/VLOOKUP($E471,'Data Mercado'!$A$7:$F$24,4,FALSE),"")</f>
        <v/>
      </c>
      <c r="J471" s="233" t="str">
        <f>IFERROR($F471/VLOOKUP($E471,'Data Mercado'!$A$7:$F$24,5,FALSE),"")</f>
        <v/>
      </c>
      <c r="K471" s="233" t="str">
        <f>IFERROR($F471/VLOOKUP($E471,'Data Mercado'!$A$7:$F$24,6,FALSE),"")</f>
        <v/>
      </c>
    </row>
    <row r="472" spans="1:11" s="227" customFormat="1" ht="19" customHeight="1">
      <c r="A472" s="228"/>
      <c r="B472" s="232"/>
      <c r="C472" s="183"/>
      <c r="D472" s="183"/>
      <c r="E472" s="183"/>
      <c r="F472" s="229"/>
      <c r="G472" s="233" t="str">
        <f>IFERROR($F472/VLOOKUP($E472,'Data Mercado'!$A$7:$F$24,2,FALSE),"")</f>
        <v/>
      </c>
      <c r="H472" s="233" t="str">
        <f>IFERROR($F472/VLOOKUP($E472,'Data Mercado'!$A$7:$F$24,3,FALSE),"")</f>
        <v/>
      </c>
      <c r="I472" s="233" t="str">
        <f>IFERROR($F472/VLOOKUP($E472,'Data Mercado'!$A$7:$F$24,4,FALSE),"")</f>
        <v/>
      </c>
      <c r="J472" s="233" t="str">
        <f>IFERROR($F472/VLOOKUP($E472,'Data Mercado'!$A$7:$F$24,5,FALSE),"")</f>
        <v/>
      </c>
      <c r="K472" s="233" t="str">
        <f>IFERROR($F472/VLOOKUP($E472,'Data Mercado'!$A$7:$F$24,6,FALSE),"")</f>
        <v/>
      </c>
    </row>
    <row r="473" spans="1:11" s="227" customFormat="1" ht="19" customHeight="1">
      <c r="A473" s="228"/>
      <c r="B473" s="232"/>
      <c r="C473" s="183"/>
      <c r="D473" s="183"/>
      <c r="E473" s="183"/>
      <c r="F473" s="229"/>
      <c r="G473" s="233" t="str">
        <f>IFERROR($F473/VLOOKUP($E473,'Data Mercado'!$A$7:$F$24,2,FALSE),"")</f>
        <v/>
      </c>
      <c r="H473" s="233" t="str">
        <f>IFERROR($F473/VLOOKUP($E473,'Data Mercado'!$A$7:$F$24,3,FALSE),"")</f>
        <v/>
      </c>
      <c r="I473" s="233" t="str">
        <f>IFERROR($F473/VLOOKUP($E473,'Data Mercado'!$A$7:$F$24,4,FALSE),"")</f>
        <v/>
      </c>
      <c r="J473" s="233" t="str">
        <f>IFERROR($F473/VLOOKUP($E473,'Data Mercado'!$A$7:$F$24,5,FALSE),"")</f>
        <v/>
      </c>
      <c r="K473" s="233" t="str">
        <f>IFERROR($F473/VLOOKUP($E473,'Data Mercado'!$A$7:$F$24,6,FALSE),"")</f>
        <v/>
      </c>
    </row>
    <row r="474" spans="1:11" s="227" customFormat="1" ht="19" customHeight="1">
      <c r="A474" s="228"/>
      <c r="B474" s="232"/>
      <c r="C474" s="183"/>
      <c r="D474" s="183"/>
      <c r="E474" s="183"/>
      <c r="F474" s="229"/>
      <c r="G474" s="233" t="str">
        <f>IFERROR($F474/VLOOKUP($E474,'Data Mercado'!$A$7:$F$24,2,FALSE),"")</f>
        <v/>
      </c>
      <c r="H474" s="233" t="str">
        <f>IFERROR($F474/VLOOKUP($E474,'Data Mercado'!$A$7:$F$24,3,FALSE),"")</f>
        <v/>
      </c>
      <c r="I474" s="233" t="str">
        <f>IFERROR($F474/VLOOKUP($E474,'Data Mercado'!$A$7:$F$24,4,FALSE),"")</f>
        <v/>
      </c>
      <c r="J474" s="233" t="str">
        <f>IFERROR($F474/VLOOKUP($E474,'Data Mercado'!$A$7:$F$24,5,FALSE),"")</f>
        <v/>
      </c>
      <c r="K474" s="233" t="str">
        <f>IFERROR($F474/VLOOKUP($E474,'Data Mercado'!$A$7:$F$24,6,FALSE),"")</f>
        <v/>
      </c>
    </row>
    <row r="475" spans="1:11" s="227" customFormat="1" ht="19" customHeight="1">
      <c r="A475" s="228"/>
      <c r="B475" s="232"/>
      <c r="C475" s="183"/>
      <c r="D475" s="183"/>
      <c r="E475" s="183"/>
      <c r="F475" s="229"/>
      <c r="G475" s="233" t="str">
        <f>IFERROR($F475/VLOOKUP($E475,'Data Mercado'!$A$7:$F$24,2,FALSE),"")</f>
        <v/>
      </c>
      <c r="H475" s="233" t="str">
        <f>IFERROR($F475/VLOOKUP($E475,'Data Mercado'!$A$7:$F$24,3,FALSE),"")</f>
        <v/>
      </c>
      <c r="I475" s="233" t="str">
        <f>IFERROR($F475/VLOOKUP($E475,'Data Mercado'!$A$7:$F$24,4,FALSE),"")</f>
        <v/>
      </c>
      <c r="J475" s="233" t="str">
        <f>IFERROR($F475/VLOOKUP($E475,'Data Mercado'!$A$7:$F$24,5,FALSE),"")</f>
        <v/>
      </c>
      <c r="K475" s="233" t="str">
        <f>IFERROR($F475/VLOOKUP($E475,'Data Mercado'!$A$7:$F$24,6,FALSE),"")</f>
        <v/>
      </c>
    </row>
    <row r="476" spans="1:11" s="227" customFormat="1" ht="19" customHeight="1">
      <c r="A476" s="228"/>
      <c r="B476" s="232"/>
      <c r="C476" s="183"/>
      <c r="D476" s="183"/>
      <c r="E476" s="183"/>
      <c r="F476" s="229"/>
      <c r="G476" s="233" t="str">
        <f>IFERROR($F476/VLOOKUP($E476,'Data Mercado'!$A$7:$F$24,2,FALSE),"")</f>
        <v/>
      </c>
      <c r="H476" s="233" t="str">
        <f>IFERROR($F476/VLOOKUP($E476,'Data Mercado'!$A$7:$F$24,3,FALSE),"")</f>
        <v/>
      </c>
      <c r="I476" s="233" t="str">
        <f>IFERROR($F476/VLOOKUP($E476,'Data Mercado'!$A$7:$F$24,4,FALSE),"")</f>
        <v/>
      </c>
      <c r="J476" s="233" t="str">
        <f>IFERROR($F476/VLOOKUP($E476,'Data Mercado'!$A$7:$F$24,5,FALSE),"")</f>
        <v/>
      </c>
      <c r="K476" s="233" t="str">
        <f>IFERROR($F476/VLOOKUP($E476,'Data Mercado'!$A$7:$F$24,6,FALSE),"")</f>
        <v/>
      </c>
    </row>
    <row r="477" spans="1:11" s="227" customFormat="1" ht="19" customHeight="1">
      <c r="A477" s="228"/>
      <c r="B477" s="232"/>
      <c r="C477" s="183"/>
      <c r="D477" s="183"/>
      <c r="E477" s="183"/>
      <c r="F477" s="229"/>
      <c r="G477" s="233" t="str">
        <f>IFERROR($F477/VLOOKUP($E477,'Data Mercado'!$A$7:$F$24,2,FALSE),"")</f>
        <v/>
      </c>
      <c r="H477" s="233" t="str">
        <f>IFERROR($F477/VLOOKUP($E477,'Data Mercado'!$A$7:$F$24,3,FALSE),"")</f>
        <v/>
      </c>
      <c r="I477" s="233" t="str">
        <f>IFERROR($F477/VLOOKUP($E477,'Data Mercado'!$A$7:$F$24,4,FALSE),"")</f>
        <v/>
      </c>
      <c r="J477" s="233" t="str">
        <f>IFERROR($F477/VLOOKUP($E477,'Data Mercado'!$A$7:$F$24,5,FALSE),"")</f>
        <v/>
      </c>
      <c r="K477" s="233" t="str">
        <f>IFERROR($F477/VLOOKUP($E477,'Data Mercado'!$A$7:$F$24,6,FALSE),"")</f>
        <v/>
      </c>
    </row>
    <row r="478" spans="1:11" s="227" customFormat="1" ht="19" customHeight="1">
      <c r="A478" s="228"/>
      <c r="B478" s="232"/>
      <c r="C478" s="183"/>
      <c r="D478" s="183"/>
      <c r="E478" s="183"/>
      <c r="F478" s="229"/>
      <c r="G478" s="233" t="str">
        <f>IFERROR($F478/VLOOKUP($E478,'Data Mercado'!$A$7:$F$24,2,FALSE),"")</f>
        <v/>
      </c>
      <c r="H478" s="233" t="str">
        <f>IFERROR($F478/VLOOKUP($E478,'Data Mercado'!$A$7:$F$24,3,FALSE),"")</f>
        <v/>
      </c>
      <c r="I478" s="233" t="str">
        <f>IFERROR($F478/VLOOKUP($E478,'Data Mercado'!$A$7:$F$24,4,FALSE),"")</f>
        <v/>
      </c>
      <c r="J478" s="233" t="str">
        <f>IFERROR($F478/VLOOKUP($E478,'Data Mercado'!$A$7:$F$24,5,FALSE),"")</f>
        <v/>
      </c>
      <c r="K478" s="233" t="str">
        <f>IFERROR($F478/VLOOKUP($E478,'Data Mercado'!$A$7:$F$24,6,FALSE),"")</f>
        <v/>
      </c>
    </row>
    <row r="479" spans="1:11" s="227" customFormat="1" ht="19" customHeight="1">
      <c r="A479" s="228"/>
      <c r="B479" s="232"/>
      <c r="C479" s="183"/>
      <c r="D479" s="183"/>
      <c r="E479" s="183"/>
      <c r="F479" s="229"/>
      <c r="G479" s="233" t="str">
        <f>IFERROR($F479/VLOOKUP($E479,'Data Mercado'!$A$7:$F$24,2,FALSE),"")</f>
        <v/>
      </c>
      <c r="H479" s="233" t="str">
        <f>IFERROR($F479/VLOOKUP($E479,'Data Mercado'!$A$7:$F$24,3,FALSE),"")</f>
        <v/>
      </c>
      <c r="I479" s="233" t="str">
        <f>IFERROR($F479/VLOOKUP($E479,'Data Mercado'!$A$7:$F$24,4,FALSE),"")</f>
        <v/>
      </c>
      <c r="J479" s="233" t="str">
        <f>IFERROR($F479/VLOOKUP($E479,'Data Mercado'!$A$7:$F$24,5,FALSE),"")</f>
        <v/>
      </c>
      <c r="K479" s="233" t="str">
        <f>IFERROR($F479/VLOOKUP($E479,'Data Mercado'!$A$7:$F$24,6,FALSE),"")</f>
        <v/>
      </c>
    </row>
    <row r="480" spans="1:11" s="227" customFormat="1" ht="19" customHeight="1">
      <c r="A480" s="228"/>
      <c r="B480" s="232"/>
      <c r="C480" s="183"/>
      <c r="D480" s="183"/>
      <c r="E480" s="183"/>
      <c r="F480" s="229"/>
      <c r="G480" s="233" t="str">
        <f>IFERROR($F480/VLOOKUP($E480,'Data Mercado'!$A$7:$F$24,2,FALSE),"")</f>
        <v/>
      </c>
      <c r="H480" s="233" t="str">
        <f>IFERROR($F480/VLOOKUP($E480,'Data Mercado'!$A$7:$F$24,3,FALSE),"")</f>
        <v/>
      </c>
      <c r="I480" s="233" t="str">
        <f>IFERROR($F480/VLOOKUP($E480,'Data Mercado'!$A$7:$F$24,4,FALSE),"")</f>
        <v/>
      </c>
      <c r="J480" s="233" t="str">
        <f>IFERROR($F480/VLOOKUP($E480,'Data Mercado'!$A$7:$F$24,5,FALSE),"")</f>
        <v/>
      </c>
      <c r="K480" s="233" t="str">
        <f>IFERROR($F480/VLOOKUP($E480,'Data Mercado'!$A$7:$F$24,6,FALSE),"")</f>
        <v/>
      </c>
    </row>
    <row r="481" spans="1:11" s="227" customFormat="1" ht="19" customHeight="1">
      <c r="A481" s="228"/>
      <c r="B481" s="232"/>
      <c r="C481" s="183"/>
      <c r="D481" s="183"/>
      <c r="E481" s="183"/>
      <c r="F481" s="229"/>
      <c r="G481" s="233" t="str">
        <f>IFERROR($F481/VLOOKUP($E481,'Data Mercado'!$A$7:$F$24,2,FALSE),"")</f>
        <v/>
      </c>
      <c r="H481" s="233" t="str">
        <f>IFERROR($F481/VLOOKUP($E481,'Data Mercado'!$A$7:$F$24,3,FALSE),"")</f>
        <v/>
      </c>
      <c r="I481" s="233" t="str">
        <f>IFERROR($F481/VLOOKUP($E481,'Data Mercado'!$A$7:$F$24,4,FALSE),"")</f>
        <v/>
      </c>
      <c r="J481" s="233" t="str">
        <f>IFERROR($F481/VLOOKUP($E481,'Data Mercado'!$A$7:$F$24,5,FALSE),"")</f>
        <v/>
      </c>
      <c r="K481" s="233" t="str">
        <f>IFERROR($F481/VLOOKUP($E481,'Data Mercado'!$A$7:$F$24,6,FALSE),"")</f>
        <v/>
      </c>
    </row>
    <row r="482" spans="1:11" s="227" customFormat="1" ht="19" customHeight="1">
      <c r="A482" s="228"/>
      <c r="B482" s="232"/>
      <c r="C482" s="183"/>
      <c r="D482" s="183"/>
      <c r="E482" s="183"/>
      <c r="F482" s="229"/>
      <c r="G482" s="233" t="str">
        <f>IFERROR($F482/VLOOKUP($E482,'Data Mercado'!$A$7:$F$24,2,FALSE),"")</f>
        <v/>
      </c>
      <c r="H482" s="233" t="str">
        <f>IFERROR($F482/VLOOKUP($E482,'Data Mercado'!$A$7:$F$24,3,FALSE),"")</f>
        <v/>
      </c>
      <c r="I482" s="233" t="str">
        <f>IFERROR($F482/VLOOKUP($E482,'Data Mercado'!$A$7:$F$24,4,FALSE),"")</f>
        <v/>
      </c>
      <c r="J482" s="233" t="str">
        <f>IFERROR($F482/VLOOKUP($E482,'Data Mercado'!$A$7:$F$24,5,FALSE),"")</f>
        <v/>
      </c>
      <c r="K482" s="233" t="str">
        <f>IFERROR($F482/VLOOKUP($E482,'Data Mercado'!$A$7:$F$24,6,FALSE),"")</f>
        <v/>
      </c>
    </row>
    <row r="483" spans="1:11" s="227" customFormat="1" ht="19" customHeight="1">
      <c r="A483" s="228"/>
      <c r="B483" s="232"/>
      <c r="C483" s="183"/>
      <c r="D483" s="183"/>
      <c r="E483" s="183"/>
      <c r="F483" s="229"/>
      <c r="G483" s="233" t="str">
        <f>IFERROR($F483/VLOOKUP($E483,'Data Mercado'!$A$7:$F$24,2,FALSE),"")</f>
        <v/>
      </c>
      <c r="H483" s="233" t="str">
        <f>IFERROR($F483/VLOOKUP($E483,'Data Mercado'!$A$7:$F$24,3,FALSE),"")</f>
        <v/>
      </c>
      <c r="I483" s="233" t="str">
        <f>IFERROR($F483/VLOOKUP($E483,'Data Mercado'!$A$7:$F$24,4,FALSE),"")</f>
        <v/>
      </c>
      <c r="J483" s="233" t="str">
        <f>IFERROR($F483/VLOOKUP($E483,'Data Mercado'!$A$7:$F$24,5,FALSE),"")</f>
        <v/>
      </c>
      <c r="K483" s="233" t="str">
        <f>IFERROR($F483/VLOOKUP($E483,'Data Mercado'!$A$7:$F$24,6,FALSE),"")</f>
        <v/>
      </c>
    </row>
    <row r="484" spans="1:11" s="227" customFormat="1" ht="19" customHeight="1">
      <c r="A484" s="228"/>
      <c r="B484" s="232"/>
      <c r="C484" s="183"/>
      <c r="D484" s="183"/>
      <c r="E484" s="183"/>
      <c r="F484" s="229"/>
      <c r="G484" s="233" t="str">
        <f>IFERROR($F484/VLOOKUP($E484,'Data Mercado'!$A$7:$F$24,2,FALSE),"")</f>
        <v/>
      </c>
      <c r="H484" s="233" t="str">
        <f>IFERROR($F484/VLOOKUP($E484,'Data Mercado'!$A$7:$F$24,3,FALSE),"")</f>
        <v/>
      </c>
      <c r="I484" s="233" t="str">
        <f>IFERROR($F484/VLOOKUP($E484,'Data Mercado'!$A$7:$F$24,4,FALSE),"")</f>
        <v/>
      </c>
      <c r="J484" s="233" t="str">
        <f>IFERROR($F484/VLOOKUP($E484,'Data Mercado'!$A$7:$F$24,5,FALSE),"")</f>
        <v/>
      </c>
      <c r="K484" s="233" t="str">
        <f>IFERROR($F484/VLOOKUP($E484,'Data Mercado'!$A$7:$F$24,6,FALSE),"")</f>
        <v/>
      </c>
    </row>
    <row r="485" spans="1:11" s="227" customFormat="1" ht="19" customHeight="1">
      <c r="A485" s="228"/>
      <c r="B485" s="232"/>
      <c r="C485" s="183"/>
      <c r="D485" s="183"/>
      <c r="E485" s="183"/>
      <c r="F485" s="229"/>
      <c r="G485" s="233" t="str">
        <f>IFERROR($F485/VLOOKUP($E485,'Data Mercado'!$A$7:$F$24,2,FALSE),"")</f>
        <v/>
      </c>
      <c r="H485" s="233" t="str">
        <f>IFERROR($F485/VLOOKUP($E485,'Data Mercado'!$A$7:$F$24,3,FALSE),"")</f>
        <v/>
      </c>
      <c r="I485" s="233" t="str">
        <f>IFERROR($F485/VLOOKUP($E485,'Data Mercado'!$A$7:$F$24,4,FALSE),"")</f>
        <v/>
      </c>
      <c r="J485" s="233" t="str">
        <f>IFERROR($F485/VLOOKUP($E485,'Data Mercado'!$A$7:$F$24,5,FALSE),"")</f>
        <v/>
      </c>
      <c r="K485" s="233" t="str">
        <f>IFERROR($F485/VLOOKUP($E485,'Data Mercado'!$A$7:$F$24,6,FALSE),"")</f>
        <v/>
      </c>
    </row>
    <row r="486" spans="1:11" s="227" customFormat="1" ht="19" customHeight="1">
      <c r="A486" s="228"/>
      <c r="B486" s="232"/>
      <c r="C486" s="183"/>
      <c r="D486" s="183"/>
      <c r="E486" s="183"/>
      <c r="F486" s="229"/>
      <c r="G486" s="233" t="str">
        <f>IFERROR($F486/VLOOKUP($E486,'Data Mercado'!$A$7:$F$24,2,FALSE),"")</f>
        <v/>
      </c>
      <c r="H486" s="233" t="str">
        <f>IFERROR($F486/VLOOKUP($E486,'Data Mercado'!$A$7:$F$24,3,FALSE),"")</f>
        <v/>
      </c>
      <c r="I486" s="233" t="str">
        <f>IFERROR($F486/VLOOKUP($E486,'Data Mercado'!$A$7:$F$24,4,FALSE),"")</f>
        <v/>
      </c>
      <c r="J486" s="233" t="str">
        <f>IFERROR($F486/VLOOKUP($E486,'Data Mercado'!$A$7:$F$24,5,FALSE),"")</f>
        <v/>
      </c>
      <c r="K486" s="233" t="str">
        <f>IFERROR($F486/VLOOKUP($E486,'Data Mercado'!$A$7:$F$24,6,FALSE),"")</f>
        <v/>
      </c>
    </row>
    <row r="487" spans="1:11" s="227" customFormat="1" ht="19" customHeight="1">
      <c r="A487" s="228"/>
      <c r="B487" s="232"/>
      <c r="C487" s="183"/>
      <c r="D487" s="183"/>
      <c r="E487" s="183"/>
      <c r="F487" s="229"/>
      <c r="G487" s="233" t="str">
        <f>IFERROR($F487/VLOOKUP($E487,'Data Mercado'!$A$7:$F$24,2,FALSE),"")</f>
        <v/>
      </c>
      <c r="H487" s="233" t="str">
        <f>IFERROR($F487/VLOOKUP($E487,'Data Mercado'!$A$7:$F$24,3,FALSE),"")</f>
        <v/>
      </c>
      <c r="I487" s="233" t="str">
        <f>IFERROR($F487/VLOOKUP($E487,'Data Mercado'!$A$7:$F$24,4,FALSE),"")</f>
        <v/>
      </c>
      <c r="J487" s="233" t="str">
        <f>IFERROR($F487/VLOOKUP($E487,'Data Mercado'!$A$7:$F$24,5,FALSE),"")</f>
        <v/>
      </c>
      <c r="K487" s="233" t="str">
        <f>IFERROR($F487/VLOOKUP($E487,'Data Mercado'!$A$7:$F$24,6,FALSE),"")</f>
        <v/>
      </c>
    </row>
    <row r="488" spans="1:11" s="227" customFormat="1" ht="19" customHeight="1">
      <c r="A488" s="228"/>
      <c r="B488" s="232"/>
      <c r="C488" s="183"/>
      <c r="D488" s="183"/>
      <c r="E488" s="183"/>
      <c r="F488" s="229"/>
      <c r="G488" s="233" t="str">
        <f>IFERROR($F488/VLOOKUP($E488,'Data Mercado'!$A$7:$F$24,2,FALSE),"")</f>
        <v/>
      </c>
      <c r="H488" s="233" t="str">
        <f>IFERROR($F488/VLOOKUP($E488,'Data Mercado'!$A$7:$F$24,3,FALSE),"")</f>
        <v/>
      </c>
      <c r="I488" s="233" t="str">
        <f>IFERROR($F488/VLOOKUP($E488,'Data Mercado'!$A$7:$F$24,4,FALSE),"")</f>
        <v/>
      </c>
      <c r="J488" s="233" t="str">
        <f>IFERROR($F488/VLOOKUP($E488,'Data Mercado'!$A$7:$F$24,5,FALSE),"")</f>
        <v/>
      </c>
      <c r="K488" s="233" t="str">
        <f>IFERROR($F488/VLOOKUP($E488,'Data Mercado'!$A$7:$F$24,6,FALSE),"")</f>
        <v/>
      </c>
    </row>
    <row r="489" spans="1:11" s="227" customFormat="1" ht="19" customHeight="1">
      <c r="A489" s="228"/>
      <c r="B489" s="232"/>
      <c r="C489" s="183"/>
      <c r="D489" s="183"/>
      <c r="E489" s="183"/>
      <c r="F489" s="229"/>
      <c r="G489" s="233" t="str">
        <f>IFERROR($F489/VLOOKUP($E489,'Data Mercado'!$A$7:$F$24,2,FALSE),"")</f>
        <v/>
      </c>
      <c r="H489" s="233" t="str">
        <f>IFERROR($F489/VLOOKUP($E489,'Data Mercado'!$A$7:$F$24,3,FALSE),"")</f>
        <v/>
      </c>
      <c r="I489" s="233" t="str">
        <f>IFERROR($F489/VLOOKUP($E489,'Data Mercado'!$A$7:$F$24,4,FALSE),"")</f>
        <v/>
      </c>
      <c r="J489" s="233" t="str">
        <f>IFERROR($F489/VLOOKUP($E489,'Data Mercado'!$A$7:$F$24,5,FALSE),"")</f>
        <v/>
      </c>
      <c r="K489" s="233" t="str">
        <f>IFERROR($F489/VLOOKUP($E489,'Data Mercado'!$A$7:$F$24,6,FALSE),"")</f>
        <v/>
      </c>
    </row>
    <row r="490" spans="1:11" s="227" customFormat="1" ht="19" customHeight="1">
      <c r="A490" s="228"/>
      <c r="B490" s="232"/>
      <c r="C490" s="183"/>
      <c r="D490" s="183"/>
      <c r="E490" s="183"/>
      <c r="F490" s="229"/>
      <c r="G490" s="233" t="str">
        <f>IFERROR($F490/VLOOKUP($E490,'Data Mercado'!$A$7:$F$24,2,FALSE),"")</f>
        <v/>
      </c>
      <c r="H490" s="233" t="str">
        <f>IFERROR($F490/VLOOKUP($E490,'Data Mercado'!$A$7:$F$24,3,FALSE),"")</f>
        <v/>
      </c>
      <c r="I490" s="233" t="str">
        <f>IFERROR($F490/VLOOKUP($E490,'Data Mercado'!$A$7:$F$24,4,FALSE),"")</f>
        <v/>
      </c>
      <c r="J490" s="233" t="str">
        <f>IFERROR($F490/VLOOKUP($E490,'Data Mercado'!$A$7:$F$24,5,FALSE),"")</f>
        <v/>
      </c>
      <c r="K490" s="233" t="str">
        <f>IFERROR($F490/VLOOKUP($E490,'Data Mercado'!$A$7:$F$24,6,FALSE),"")</f>
        <v/>
      </c>
    </row>
    <row r="491" spans="1:11" s="227" customFormat="1" ht="19" customHeight="1">
      <c r="A491" s="228"/>
      <c r="B491" s="232"/>
      <c r="C491" s="183"/>
      <c r="D491" s="183"/>
      <c r="E491" s="183"/>
      <c r="F491" s="229"/>
      <c r="G491" s="233" t="str">
        <f>IFERROR($F491/VLOOKUP($E491,'Data Mercado'!$A$7:$F$24,2,FALSE),"")</f>
        <v/>
      </c>
      <c r="H491" s="233" t="str">
        <f>IFERROR($F491/VLOOKUP($E491,'Data Mercado'!$A$7:$F$24,3,FALSE),"")</f>
        <v/>
      </c>
      <c r="I491" s="233" t="str">
        <f>IFERROR($F491/VLOOKUP($E491,'Data Mercado'!$A$7:$F$24,4,FALSE),"")</f>
        <v/>
      </c>
      <c r="J491" s="233" t="str">
        <f>IFERROR($F491/VLOOKUP($E491,'Data Mercado'!$A$7:$F$24,5,FALSE),"")</f>
        <v/>
      </c>
      <c r="K491" s="233" t="str">
        <f>IFERROR($F491/VLOOKUP($E491,'Data Mercado'!$A$7:$F$24,6,FALSE),"")</f>
        <v/>
      </c>
    </row>
    <row r="492" spans="1:11" s="227" customFormat="1" ht="19" customHeight="1">
      <c r="A492" s="228"/>
      <c r="B492" s="232"/>
      <c r="C492" s="183"/>
      <c r="D492" s="183"/>
      <c r="E492" s="183"/>
      <c r="F492" s="229"/>
      <c r="G492" s="233" t="str">
        <f>IFERROR($F492/VLOOKUP($E492,'Data Mercado'!$A$7:$F$24,2,FALSE),"")</f>
        <v/>
      </c>
      <c r="H492" s="233" t="str">
        <f>IFERROR($F492/VLOOKUP($E492,'Data Mercado'!$A$7:$F$24,3,FALSE),"")</f>
        <v/>
      </c>
      <c r="I492" s="233" t="str">
        <f>IFERROR($F492/VLOOKUP($E492,'Data Mercado'!$A$7:$F$24,4,FALSE),"")</f>
        <v/>
      </c>
      <c r="J492" s="233" t="str">
        <f>IFERROR($F492/VLOOKUP($E492,'Data Mercado'!$A$7:$F$24,5,FALSE),"")</f>
        <v/>
      </c>
      <c r="K492" s="233" t="str">
        <f>IFERROR($F492/VLOOKUP($E492,'Data Mercado'!$A$7:$F$24,6,FALSE),"")</f>
        <v/>
      </c>
    </row>
    <row r="493" spans="1:11" s="227" customFormat="1" ht="19" customHeight="1">
      <c r="A493" s="228"/>
      <c r="B493" s="232"/>
      <c r="C493" s="183"/>
      <c r="D493" s="183"/>
      <c r="E493" s="183"/>
      <c r="F493" s="229"/>
      <c r="G493" s="233" t="str">
        <f>IFERROR($F493/VLOOKUP($E493,'Data Mercado'!$A$7:$F$24,2,FALSE),"")</f>
        <v/>
      </c>
      <c r="H493" s="233" t="str">
        <f>IFERROR($F493/VLOOKUP($E493,'Data Mercado'!$A$7:$F$24,3,FALSE),"")</f>
        <v/>
      </c>
      <c r="I493" s="233" t="str">
        <f>IFERROR($F493/VLOOKUP($E493,'Data Mercado'!$A$7:$F$24,4,FALSE),"")</f>
        <v/>
      </c>
      <c r="J493" s="233" t="str">
        <f>IFERROR($F493/VLOOKUP($E493,'Data Mercado'!$A$7:$F$24,5,FALSE),"")</f>
        <v/>
      </c>
      <c r="K493" s="233" t="str">
        <f>IFERROR($F493/VLOOKUP($E493,'Data Mercado'!$A$7:$F$24,6,FALSE),"")</f>
        <v/>
      </c>
    </row>
    <row r="494" spans="1:11" s="227" customFormat="1" ht="19" customHeight="1">
      <c r="A494" s="228"/>
      <c r="B494" s="232"/>
      <c r="C494" s="183"/>
      <c r="D494" s="183"/>
      <c r="E494" s="183"/>
      <c r="F494" s="229"/>
      <c r="G494" s="233" t="str">
        <f>IFERROR($F494/VLOOKUP($E494,'Data Mercado'!$A$7:$F$24,2,FALSE),"")</f>
        <v/>
      </c>
      <c r="H494" s="233" t="str">
        <f>IFERROR($F494/VLOOKUP($E494,'Data Mercado'!$A$7:$F$24,3,FALSE),"")</f>
        <v/>
      </c>
      <c r="I494" s="233" t="str">
        <f>IFERROR($F494/VLOOKUP($E494,'Data Mercado'!$A$7:$F$24,4,FALSE),"")</f>
        <v/>
      </c>
      <c r="J494" s="233" t="str">
        <f>IFERROR($F494/VLOOKUP($E494,'Data Mercado'!$A$7:$F$24,5,FALSE),"")</f>
        <v/>
      </c>
      <c r="K494" s="233" t="str">
        <f>IFERROR($F494/VLOOKUP($E494,'Data Mercado'!$A$7:$F$24,6,FALSE),"")</f>
        <v/>
      </c>
    </row>
    <row r="495" spans="1:11" s="227" customFormat="1" ht="19" customHeight="1">
      <c r="A495" s="228"/>
      <c r="B495" s="232"/>
      <c r="C495" s="183"/>
      <c r="D495" s="183"/>
      <c r="E495" s="183"/>
      <c r="F495" s="229"/>
      <c r="G495" s="233" t="str">
        <f>IFERROR($F495/VLOOKUP($E495,'Data Mercado'!$A$7:$F$24,2,FALSE),"")</f>
        <v/>
      </c>
      <c r="H495" s="233" t="str">
        <f>IFERROR($F495/VLOOKUP($E495,'Data Mercado'!$A$7:$F$24,3,FALSE),"")</f>
        <v/>
      </c>
      <c r="I495" s="233" t="str">
        <f>IFERROR($F495/VLOOKUP($E495,'Data Mercado'!$A$7:$F$24,4,FALSE),"")</f>
        <v/>
      </c>
      <c r="J495" s="233" t="str">
        <f>IFERROR($F495/VLOOKUP($E495,'Data Mercado'!$A$7:$F$24,5,FALSE),"")</f>
        <v/>
      </c>
      <c r="K495" s="233" t="str">
        <f>IFERROR($F495/VLOOKUP($E495,'Data Mercado'!$A$7:$F$24,6,FALSE),"")</f>
        <v/>
      </c>
    </row>
    <row r="496" spans="1:11" s="227" customFormat="1" ht="19" customHeight="1">
      <c r="A496" s="228"/>
      <c r="B496" s="232"/>
      <c r="C496" s="183"/>
      <c r="D496" s="183"/>
      <c r="E496" s="183"/>
      <c r="F496" s="229"/>
      <c r="G496" s="233" t="str">
        <f>IFERROR($F496/VLOOKUP($E496,'Data Mercado'!$A$7:$F$24,2,FALSE),"")</f>
        <v/>
      </c>
      <c r="H496" s="233" t="str">
        <f>IFERROR($F496/VLOOKUP($E496,'Data Mercado'!$A$7:$F$24,3,FALSE),"")</f>
        <v/>
      </c>
      <c r="I496" s="233" t="str">
        <f>IFERROR($F496/VLOOKUP($E496,'Data Mercado'!$A$7:$F$24,4,FALSE),"")</f>
        <v/>
      </c>
      <c r="J496" s="233" t="str">
        <f>IFERROR($F496/VLOOKUP($E496,'Data Mercado'!$A$7:$F$24,5,FALSE),"")</f>
        <v/>
      </c>
      <c r="K496" s="233" t="str">
        <f>IFERROR($F496/VLOOKUP($E496,'Data Mercado'!$A$7:$F$24,6,FALSE),"")</f>
        <v/>
      </c>
    </row>
    <row r="497" spans="1:11" s="227" customFormat="1" ht="19" customHeight="1">
      <c r="A497" s="228"/>
      <c r="B497" s="232"/>
      <c r="C497" s="183"/>
      <c r="D497" s="183"/>
      <c r="E497" s="183"/>
      <c r="F497" s="229"/>
      <c r="G497" s="233" t="str">
        <f>IFERROR($F497/VLOOKUP($E497,'Data Mercado'!$A$7:$F$24,2,FALSE),"")</f>
        <v/>
      </c>
      <c r="H497" s="233" t="str">
        <f>IFERROR($F497/VLOOKUP($E497,'Data Mercado'!$A$7:$F$24,3,FALSE),"")</f>
        <v/>
      </c>
      <c r="I497" s="233" t="str">
        <f>IFERROR($F497/VLOOKUP($E497,'Data Mercado'!$A$7:$F$24,4,FALSE),"")</f>
        <v/>
      </c>
      <c r="J497" s="233" t="str">
        <f>IFERROR($F497/VLOOKUP($E497,'Data Mercado'!$A$7:$F$24,5,FALSE),"")</f>
        <v/>
      </c>
      <c r="K497" s="233" t="str">
        <f>IFERROR($F497/VLOOKUP($E497,'Data Mercado'!$A$7:$F$24,6,FALSE),"")</f>
        <v/>
      </c>
    </row>
    <row r="498" spans="1:11" s="227" customFormat="1" ht="19" customHeight="1">
      <c r="A498" s="228"/>
      <c r="B498" s="232"/>
      <c r="C498" s="183"/>
      <c r="D498" s="183"/>
      <c r="E498" s="183"/>
      <c r="F498" s="229"/>
      <c r="G498" s="233" t="str">
        <f>IFERROR($F498/VLOOKUP($E498,'Data Mercado'!$A$7:$F$24,2,FALSE),"")</f>
        <v/>
      </c>
      <c r="H498" s="233" t="str">
        <f>IFERROR($F498/VLOOKUP($E498,'Data Mercado'!$A$7:$F$24,3,FALSE),"")</f>
        <v/>
      </c>
      <c r="I498" s="233" t="str">
        <f>IFERROR($F498/VLOOKUP($E498,'Data Mercado'!$A$7:$F$24,4,FALSE),"")</f>
        <v/>
      </c>
      <c r="J498" s="233" t="str">
        <f>IFERROR($F498/VLOOKUP($E498,'Data Mercado'!$A$7:$F$24,5,FALSE),"")</f>
        <v/>
      </c>
      <c r="K498" s="233" t="str">
        <f>IFERROR($F498/VLOOKUP($E498,'Data Mercado'!$A$7:$F$24,6,FALSE),"")</f>
        <v/>
      </c>
    </row>
    <row r="499" spans="1:11" s="227" customFormat="1" ht="19" customHeight="1">
      <c r="A499" s="228"/>
      <c r="B499" s="232"/>
      <c r="C499" s="183"/>
      <c r="D499" s="183"/>
      <c r="E499" s="183"/>
      <c r="F499" s="229"/>
      <c r="G499" s="233" t="str">
        <f>IFERROR($F499/VLOOKUP($E499,'Data Mercado'!$A$7:$F$24,2,FALSE),"")</f>
        <v/>
      </c>
      <c r="H499" s="233" t="str">
        <f>IFERROR($F499/VLOOKUP($E499,'Data Mercado'!$A$7:$F$24,3,FALSE),"")</f>
        <v/>
      </c>
      <c r="I499" s="233" t="str">
        <f>IFERROR($F499/VLOOKUP($E499,'Data Mercado'!$A$7:$F$24,4,FALSE),"")</f>
        <v/>
      </c>
      <c r="J499" s="233" t="str">
        <f>IFERROR($F499/VLOOKUP($E499,'Data Mercado'!$A$7:$F$24,5,FALSE),"")</f>
        <v/>
      </c>
      <c r="K499" s="233" t="str">
        <f>IFERROR($F499/VLOOKUP($E499,'Data Mercado'!$A$7:$F$24,6,FALSE),"")</f>
        <v/>
      </c>
    </row>
    <row r="500" spans="1:11" s="227" customFormat="1" ht="19" customHeight="1">
      <c r="A500" s="228"/>
      <c r="B500" s="232"/>
      <c r="C500" s="183"/>
      <c r="D500" s="183"/>
      <c r="E500" s="183"/>
      <c r="F500" s="229"/>
      <c r="G500" s="233" t="str">
        <f>IFERROR($F500/VLOOKUP($E500,'Data Mercado'!$A$7:$F$24,2,FALSE),"")</f>
        <v/>
      </c>
      <c r="H500" s="233" t="str">
        <f>IFERROR($F500/VLOOKUP($E500,'Data Mercado'!$A$7:$F$24,3,FALSE),"")</f>
        <v/>
      </c>
      <c r="I500" s="233" t="str">
        <f>IFERROR($F500/VLOOKUP($E500,'Data Mercado'!$A$7:$F$24,4,FALSE),"")</f>
        <v/>
      </c>
      <c r="J500" s="233" t="str">
        <f>IFERROR($F500/VLOOKUP($E500,'Data Mercado'!$A$7:$F$24,5,FALSE),"")</f>
        <v/>
      </c>
      <c r="K500" s="233" t="str">
        <f>IFERROR($F500/VLOOKUP($E500,'Data Mercado'!$A$7:$F$24,6,FALSE),"")</f>
        <v/>
      </c>
    </row>
    <row r="501" spans="1:11" s="227" customFormat="1" ht="19" customHeight="1">
      <c r="A501" s="228"/>
      <c r="B501" s="232"/>
      <c r="C501" s="183"/>
      <c r="D501" s="183"/>
      <c r="E501" s="183"/>
      <c r="F501" s="229"/>
      <c r="G501" s="233" t="str">
        <f>IFERROR($F501/VLOOKUP($E501,'Data Mercado'!$A$7:$F$24,2,FALSE),"")</f>
        <v/>
      </c>
      <c r="H501" s="233" t="str">
        <f>IFERROR($F501/VLOOKUP($E501,'Data Mercado'!$A$7:$F$24,3,FALSE),"")</f>
        <v/>
      </c>
      <c r="I501" s="233" t="str">
        <f>IFERROR($F501/VLOOKUP($E501,'Data Mercado'!$A$7:$F$24,4,FALSE),"")</f>
        <v/>
      </c>
      <c r="J501" s="233" t="str">
        <f>IFERROR($F501/VLOOKUP($E501,'Data Mercado'!$A$7:$F$24,5,FALSE),"")</f>
        <v/>
      </c>
      <c r="K501" s="233" t="str">
        <f>IFERROR($F501/VLOOKUP($E501,'Data Mercado'!$A$7:$F$24,6,FALSE),"")</f>
        <v/>
      </c>
    </row>
    <row r="502" spans="1:11" s="227" customFormat="1" ht="19" customHeight="1">
      <c r="A502" s="228"/>
      <c r="B502" s="232"/>
      <c r="C502" s="183"/>
      <c r="D502" s="183"/>
      <c r="E502" s="183"/>
      <c r="F502" s="229"/>
      <c r="G502" s="233" t="str">
        <f>IFERROR($F502/VLOOKUP($E502,'Data Mercado'!$A$7:$F$24,2,FALSE),"")</f>
        <v/>
      </c>
      <c r="H502" s="233" t="str">
        <f>IFERROR($F502/VLOOKUP($E502,'Data Mercado'!$A$7:$F$24,3,FALSE),"")</f>
        <v/>
      </c>
      <c r="I502" s="233" t="str">
        <f>IFERROR($F502/VLOOKUP($E502,'Data Mercado'!$A$7:$F$24,4,FALSE),"")</f>
        <v/>
      </c>
      <c r="J502" s="233" t="str">
        <f>IFERROR($F502/VLOOKUP($E502,'Data Mercado'!$A$7:$F$24,5,FALSE),"")</f>
        <v/>
      </c>
      <c r="K502" s="233" t="str">
        <f>IFERROR($F502/VLOOKUP($E502,'Data Mercado'!$A$7:$F$24,6,FALSE),"")</f>
        <v/>
      </c>
    </row>
    <row r="503" spans="1:11" s="227" customFormat="1" ht="19" customHeight="1">
      <c r="A503" s="228"/>
      <c r="B503" s="232"/>
      <c r="C503" s="183"/>
      <c r="D503" s="183"/>
      <c r="E503" s="183"/>
      <c r="F503" s="229"/>
      <c r="G503" s="233" t="str">
        <f>IFERROR($F503/VLOOKUP($E503,'Data Mercado'!$A$7:$F$24,2,FALSE),"")</f>
        <v/>
      </c>
      <c r="H503" s="233" t="str">
        <f>IFERROR($F503/VLOOKUP($E503,'Data Mercado'!$A$7:$F$24,3,FALSE),"")</f>
        <v/>
      </c>
      <c r="I503" s="233" t="str">
        <f>IFERROR($F503/VLOOKUP($E503,'Data Mercado'!$A$7:$F$24,4,FALSE),"")</f>
        <v/>
      </c>
      <c r="J503" s="233" t="str">
        <f>IFERROR($F503/VLOOKUP($E503,'Data Mercado'!$A$7:$F$24,5,FALSE),"")</f>
        <v/>
      </c>
      <c r="K503" s="233" t="str">
        <f>IFERROR($F503/VLOOKUP($E503,'Data Mercado'!$A$7:$F$24,6,FALSE),"")</f>
        <v/>
      </c>
    </row>
    <row r="504" spans="1:11" s="227" customFormat="1" ht="19" customHeight="1">
      <c r="A504" s="228"/>
      <c r="B504" s="232"/>
      <c r="C504" s="183"/>
      <c r="D504" s="183"/>
      <c r="E504" s="183"/>
      <c r="F504" s="229"/>
      <c r="G504" s="233" t="str">
        <f>IFERROR($F504/VLOOKUP($E504,'Data Mercado'!$A$7:$F$24,2,FALSE),"")</f>
        <v/>
      </c>
      <c r="H504" s="233" t="str">
        <f>IFERROR($F504/VLOOKUP($E504,'Data Mercado'!$A$7:$F$24,3,FALSE),"")</f>
        <v/>
      </c>
      <c r="I504" s="233" t="str">
        <f>IFERROR($F504/VLOOKUP($E504,'Data Mercado'!$A$7:$F$24,4,FALSE),"")</f>
        <v/>
      </c>
      <c r="J504" s="233" t="str">
        <f>IFERROR($F504/VLOOKUP($E504,'Data Mercado'!$A$7:$F$24,5,FALSE),"")</f>
        <v/>
      </c>
      <c r="K504" s="233" t="str">
        <f>IFERROR($F504/VLOOKUP($E504,'Data Mercado'!$A$7:$F$24,6,FALSE),"")</f>
        <v/>
      </c>
    </row>
    <row r="505" spans="1:11" s="227" customFormat="1" ht="19" customHeight="1">
      <c r="A505" s="228"/>
      <c r="B505" s="232"/>
      <c r="C505" s="183"/>
      <c r="D505" s="183"/>
      <c r="E505" s="183"/>
      <c r="F505" s="229"/>
      <c r="G505" s="233" t="str">
        <f>IFERROR($F505/VLOOKUP($E505,'Data Mercado'!$A$7:$F$24,2,FALSE),"")</f>
        <v/>
      </c>
      <c r="H505" s="233" t="str">
        <f>IFERROR($F505/VLOOKUP($E505,'Data Mercado'!$A$7:$F$24,3,FALSE),"")</f>
        <v/>
      </c>
      <c r="I505" s="233" t="str">
        <f>IFERROR($F505/VLOOKUP($E505,'Data Mercado'!$A$7:$F$24,4,FALSE),"")</f>
        <v/>
      </c>
      <c r="J505" s="233" t="str">
        <f>IFERROR($F505/VLOOKUP($E505,'Data Mercado'!$A$7:$F$24,5,FALSE),"")</f>
        <v/>
      </c>
      <c r="K505" s="233" t="str">
        <f>IFERROR($F505/VLOOKUP($E505,'Data Mercado'!$A$7:$F$24,6,FALSE),"")</f>
        <v/>
      </c>
    </row>
    <row r="506" spans="1:11" s="227" customFormat="1" ht="19" customHeight="1">
      <c r="A506" s="228"/>
      <c r="B506" s="232"/>
      <c r="C506" s="183"/>
      <c r="D506" s="183"/>
      <c r="E506" s="183"/>
      <c r="F506" s="229"/>
      <c r="G506" s="233" t="str">
        <f>IFERROR($F506/VLOOKUP($E506,'Data Mercado'!$A$7:$F$24,2,FALSE),"")</f>
        <v/>
      </c>
      <c r="H506" s="233" t="str">
        <f>IFERROR($F506/VLOOKUP($E506,'Data Mercado'!$A$7:$F$24,3,FALSE),"")</f>
        <v/>
      </c>
      <c r="I506" s="233" t="str">
        <f>IFERROR($F506/VLOOKUP($E506,'Data Mercado'!$A$7:$F$24,4,FALSE),"")</f>
        <v/>
      </c>
      <c r="J506" s="233" t="str">
        <f>IFERROR($F506/VLOOKUP($E506,'Data Mercado'!$A$7:$F$24,5,FALSE),"")</f>
        <v/>
      </c>
      <c r="K506" s="233" t="str">
        <f>IFERROR($F506/VLOOKUP($E506,'Data Mercado'!$A$7:$F$24,6,FALSE),"")</f>
        <v/>
      </c>
    </row>
    <row r="507" spans="1:11" s="227" customFormat="1" ht="19" customHeight="1">
      <c r="A507" s="228"/>
      <c r="B507" s="232"/>
      <c r="C507" s="183"/>
      <c r="D507" s="183"/>
      <c r="E507" s="183"/>
      <c r="F507" s="229"/>
      <c r="G507" s="233" t="str">
        <f>IFERROR($F507/VLOOKUP($E507,'Data Mercado'!$A$7:$F$24,2,FALSE),"")</f>
        <v/>
      </c>
      <c r="H507" s="233" t="str">
        <f>IFERROR($F507/VLOOKUP($E507,'Data Mercado'!$A$7:$F$24,3,FALSE),"")</f>
        <v/>
      </c>
      <c r="I507" s="233" t="str">
        <f>IFERROR($F507/VLOOKUP($E507,'Data Mercado'!$A$7:$F$24,4,FALSE),"")</f>
        <v/>
      </c>
      <c r="J507" s="233" t="str">
        <f>IFERROR($F507/VLOOKUP($E507,'Data Mercado'!$A$7:$F$24,5,FALSE),"")</f>
        <v/>
      </c>
      <c r="K507" s="233" t="str">
        <f>IFERROR($F507/VLOOKUP($E507,'Data Mercado'!$A$7:$F$24,6,FALSE),"")</f>
        <v/>
      </c>
    </row>
    <row r="508" spans="1:11" s="227" customFormat="1" ht="19" customHeight="1">
      <c r="A508" s="228"/>
      <c r="B508" s="232"/>
      <c r="C508" s="183"/>
      <c r="D508" s="183"/>
      <c r="E508" s="183"/>
      <c r="F508" s="229"/>
      <c r="G508" s="233" t="str">
        <f>IFERROR($F508/VLOOKUP($E508,'Data Mercado'!$A$7:$F$24,2,FALSE),"")</f>
        <v/>
      </c>
      <c r="H508" s="233" t="str">
        <f>IFERROR($F508/VLOOKUP($E508,'Data Mercado'!$A$7:$F$24,3,FALSE),"")</f>
        <v/>
      </c>
      <c r="I508" s="233" t="str">
        <f>IFERROR($F508/VLOOKUP($E508,'Data Mercado'!$A$7:$F$24,4,FALSE),"")</f>
        <v/>
      </c>
      <c r="J508" s="233" t="str">
        <f>IFERROR($F508/VLOOKUP($E508,'Data Mercado'!$A$7:$F$24,5,FALSE),"")</f>
        <v/>
      </c>
      <c r="K508" s="233" t="str">
        <f>IFERROR($F508/VLOOKUP($E508,'Data Mercado'!$A$7:$F$24,6,FALSE),"")</f>
        <v/>
      </c>
    </row>
    <row r="509" spans="1:11" s="227" customFormat="1" ht="19" customHeight="1">
      <c r="A509" s="228"/>
      <c r="B509" s="232"/>
      <c r="C509" s="183"/>
      <c r="D509" s="183"/>
      <c r="E509" s="183"/>
      <c r="F509" s="229"/>
      <c r="G509" s="233" t="str">
        <f>IFERROR($F509/VLOOKUP($E509,'Data Mercado'!$A$7:$F$24,2,FALSE),"")</f>
        <v/>
      </c>
      <c r="H509" s="233" t="str">
        <f>IFERROR($F509/VLOOKUP($E509,'Data Mercado'!$A$7:$F$24,3,FALSE),"")</f>
        <v/>
      </c>
      <c r="I509" s="233" t="str">
        <f>IFERROR($F509/VLOOKUP($E509,'Data Mercado'!$A$7:$F$24,4,FALSE),"")</f>
        <v/>
      </c>
      <c r="J509" s="233" t="str">
        <f>IFERROR($F509/VLOOKUP($E509,'Data Mercado'!$A$7:$F$24,5,FALSE),"")</f>
        <v/>
      </c>
      <c r="K509" s="233" t="str">
        <f>IFERROR($F509/VLOOKUP($E509,'Data Mercado'!$A$7:$F$24,6,FALSE),"")</f>
        <v/>
      </c>
    </row>
    <row r="510" spans="1:11" s="227" customFormat="1" ht="19" customHeight="1">
      <c r="A510" s="228"/>
      <c r="B510" s="232"/>
      <c r="C510" s="183"/>
      <c r="D510" s="183"/>
      <c r="E510" s="183"/>
      <c r="F510" s="229"/>
      <c r="G510" s="233" t="str">
        <f>IFERROR($F510/VLOOKUP($E510,'Data Mercado'!$A$7:$F$24,2,FALSE),"")</f>
        <v/>
      </c>
      <c r="H510" s="233" t="str">
        <f>IFERROR($F510/VLOOKUP($E510,'Data Mercado'!$A$7:$F$24,3,FALSE),"")</f>
        <v/>
      </c>
      <c r="I510" s="233" t="str">
        <f>IFERROR($F510/VLOOKUP($E510,'Data Mercado'!$A$7:$F$24,4,FALSE),"")</f>
        <v/>
      </c>
      <c r="J510" s="233" t="str">
        <f>IFERROR($F510/VLOOKUP($E510,'Data Mercado'!$A$7:$F$24,5,FALSE),"")</f>
        <v/>
      </c>
      <c r="K510" s="233" t="str">
        <f>IFERROR($F510/VLOOKUP($E510,'Data Mercado'!$A$7:$F$24,6,FALSE),"")</f>
        <v/>
      </c>
    </row>
    <row r="511" spans="1:11" s="227" customFormat="1" ht="19" customHeight="1">
      <c r="A511" s="228"/>
      <c r="B511" s="232"/>
      <c r="C511" s="183"/>
      <c r="D511" s="183"/>
      <c r="E511" s="183"/>
      <c r="F511" s="229"/>
      <c r="G511" s="233" t="str">
        <f>IFERROR($F511/VLOOKUP($E511,'Data Mercado'!$A$7:$F$24,2,FALSE),"")</f>
        <v/>
      </c>
      <c r="H511" s="233" t="str">
        <f>IFERROR($F511/VLOOKUP($E511,'Data Mercado'!$A$7:$F$24,3,FALSE),"")</f>
        <v/>
      </c>
      <c r="I511" s="233" t="str">
        <f>IFERROR($F511/VLOOKUP($E511,'Data Mercado'!$A$7:$F$24,4,FALSE),"")</f>
        <v/>
      </c>
      <c r="J511" s="233" t="str">
        <f>IFERROR($F511/VLOOKUP($E511,'Data Mercado'!$A$7:$F$24,5,FALSE),"")</f>
        <v/>
      </c>
      <c r="K511" s="233" t="str">
        <f>IFERROR($F511/VLOOKUP($E511,'Data Mercado'!$A$7:$F$24,6,FALSE),"")</f>
        <v/>
      </c>
    </row>
    <row r="512" spans="1:11" s="227" customFormat="1" ht="19" customHeight="1">
      <c r="A512" s="228"/>
      <c r="B512" s="232"/>
      <c r="C512" s="183"/>
      <c r="D512" s="183"/>
      <c r="E512" s="183"/>
      <c r="F512" s="229"/>
      <c r="G512" s="233" t="str">
        <f>IFERROR($F512/VLOOKUP($E512,'Data Mercado'!$A$7:$F$24,2,FALSE),"")</f>
        <v/>
      </c>
      <c r="H512" s="233" t="str">
        <f>IFERROR($F512/VLOOKUP($E512,'Data Mercado'!$A$7:$F$24,3,FALSE),"")</f>
        <v/>
      </c>
      <c r="I512" s="233" t="str">
        <f>IFERROR($F512/VLOOKUP($E512,'Data Mercado'!$A$7:$F$24,4,FALSE),"")</f>
        <v/>
      </c>
      <c r="J512" s="233" t="str">
        <f>IFERROR($F512/VLOOKUP($E512,'Data Mercado'!$A$7:$F$24,5,FALSE),"")</f>
        <v/>
      </c>
      <c r="K512" s="233" t="str">
        <f>IFERROR($F512/VLOOKUP($E512,'Data Mercado'!$A$7:$F$24,6,FALSE),"")</f>
        <v/>
      </c>
    </row>
    <row r="513" spans="1:11" s="227" customFormat="1" ht="19" customHeight="1">
      <c r="A513" s="228"/>
      <c r="B513" s="232"/>
      <c r="C513" s="183"/>
      <c r="D513" s="183"/>
      <c r="E513" s="183"/>
      <c r="F513" s="229"/>
      <c r="G513" s="233" t="str">
        <f>IFERROR($F513/VLOOKUP($E513,'Data Mercado'!$A$7:$F$24,2,FALSE),"")</f>
        <v/>
      </c>
      <c r="H513" s="233" t="str">
        <f>IFERROR($F513/VLOOKUP($E513,'Data Mercado'!$A$7:$F$24,3,FALSE),"")</f>
        <v/>
      </c>
      <c r="I513" s="233" t="str">
        <f>IFERROR($F513/VLOOKUP($E513,'Data Mercado'!$A$7:$F$24,4,FALSE),"")</f>
        <v/>
      </c>
      <c r="J513" s="233" t="str">
        <f>IFERROR($F513/VLOOKUP($E513,'Data Mercado'!$A$7:$F$24,5,FALSE),"")</f>
        <v/>
      </c>
      <c r="K513" s="233" t="str">
        <f>IFERROR($F513/VLOOKUP($E513,'Data Mercado'!$A$7:$F$24,6,FALSE),"")</f>
        <v/>
      </c>
    </row>
    <row r="514" spans="1:11" s="227" customFormat="1" ht="19" customHeight="1">
      <c r="A514" s="228"/>
      <c r="B514" s="232"/>
      <c r="C514" s="183"/>
      <c r="D514" s="183"/>
      <c r="E514" s="183"/>
      <c r="F514" s="229"/>
      <c r="G514" s="233" t="str">
        <f>IFERROR($F514/VLOOKUP($E514,'Data Mercado'!$A$7:$F$24,2,FALSE),"")</f>
        <v/>
      </c>
      <c r="H514" s="233" t="str">
        <f>IFERROR($F514/VLOOKUP($E514,'Data Mercado'!$A$7:$F$24,3,FALSE),"")</f>
        <v/>
      </c>
      <c r="I514" s="233" t="str">
        <f>IFERROR($F514/VLOOKUP($E514,'Data Mercado'!$A$7:$F$24,4,FALSE),"")</f>
        <v/>
      </c>
      <c r="J514" s="233" t="str">
        <f>IFERROR($F514/VLOOKUP($E514,'Data Mercado'!$A$7:$F$24,5,FALSE),"")</f>
        <v/>
      </c>
      <c r="K514" s="233" t="str">
        <f>IFERROR($F514/VLOOKUP($E514,'Data Mercado'!$A$7:$F$24,6,FALSE),"")</f>
        <v/>
      </c>
    </row>
    <row r="515" spans="1:11" s="227" customFormat="1" ht="19" customHeight="1">
      <c r="A515" s="228"/>
      <c r="B515" s="232"/>
      <c r="C515" s="183"/>
      <c r="D515" s="183"/>
      <c r="E515" s="183"/>
      <c r="F515" s="229"/>
      <c r="G515" s="233" t="str">
        <f>IFERROR($F515/VLOOKUP($E515,'Data Mercado'!$A$7:$F$24,2,FALSE),"")</f>
        <v/>
      </c>
      <c r="H515" s="233" t="str">
        <f>IFERROR($F515/VLOOKUP($E515,'Data Mercado'!$A$7:$F$24,3,FALSE),"")</f>
        <v/>
      </c>
      <c r="I515" s="233" t="str">
        <f>IFERROR($F515/VLOOKUP($E515,'Data Mercado'!$A$7:$F$24,4,FALSE),"")</f>
        <v/>
      </c>
      <c r="J515" s="233" t="str">
        <f>IFERROR($F515/VLOOKUP($E515,'Data Mercado'!$A$7:$F$24,5,FALSE),"")</f>
        <v/>
      </c>
      <c r="K515" s="233" t="str">
        <f>IFERROR($F515/VLOOKUP($E515,'Data Mercado'!$A$7:$F$24,6,FALSE),"")</f>
        <v/>
      </c>
    </row>
    <row r="516" spans="1:11" s="227" customFormat="1" ht="19" customHeight="1">
      <c r="A516" s="228"/>
      <c r="B516" s="232"/>
      <c r="C516" s="183"/>
      <c r="D516" s="183"/>
      <c r="E516" s="183"/>
      <c r="F516" s="229"/>
      <c r="G516" s="233" t="str">
        <f>IFERROR($F516/VLOOKUP($E516,'Data Mercado'!$A$7:$F$24,2,FALSE),"")</f>
        <v/>
      </c>
      <c r="H516" s="233" t="str">
        <f>IFERROR($F516/VLOOKUP($E516,'Data Mercado'!$A$7:$F$24,3,FALSE),"")</f>
        <v/>
      </c>
      <c r="I516" s="233" t="str">
        <f>IFERROR($F516/VLOOKUP($E516,'Data Mercado'!$A$7:$F$24,4,FALSE),"")</f>
        <v/>
      </c>
      <c r="J516" s="233" t="str">
        <f>IFERROR($F516/VLOOKUP($E516,'Data Mercado'!$A$7:$F$24,5,FALSE),"")</f>
        <v/>
      </c>
      <c r="K516" s="233" t="str">
        <f>IFERROR($F516/VLOOKUP($E516,'Data Mercado'!$A$7:$F$24,6,FALSE),"")</f>
        <v/>
      </c>
    </row>
    <row r="517" spans="1:11" s="227" customFormat="1" ht="19" customHeight="1">
      <c r="A517" s="228"/>
      <c r="B517" s="232"/>
      <c r="C517" s="183"/>
      <c r="D517" s="183"/>
      <c r="E517" s="183"/>
      <c r="F517" s="229"/>
      <c r="G517" s="233" t="str">
        <f>IFERROR($F517/VLOOKUP($E517,'Data Mercado'!$A$7:$F$24,2,FALSE),"")</f>
        <v/>
      </c>
      <c r="H517" s="233" t="str">
        <f>IFERROR($F517/VLOOKUP($E517,'Data Mercado'!$A$7:$F$24,3,FALSE),"")</f>
        <v/>
      </c>
      <c r="I517" s="233" t="str">
        <f>IFERROR($F517/VLOOKUP($E517,'Data Mercado'!$A$7:$F$24,4,FALSE),"")</f>
        <v/>
      </c>
      <c r="J517" s="233" t="str">
        <f>IFERROR($F517/VLOOKUP($E517,'Data Mercado'!$A$7:$F$24,5,FALSE),"")</f>
        <v/>
      </c>
      <c r="K517" s="233" t="str">
        <f>IFERROR($F517/VLOOKUP($E517,'Data Mercado'!$A$7:$F$24,6,FALSE),"")</f>
        <v/>
      </c>
    </row>
    <row r="518" spans="1:11" s="227" customFormat="1" ht="19" customHeight="1">
      <c r="A518" s="228"/>
      <c r="B518" s="232"/>
      <c r="C518" s="183"/>
      <c r="D518" s="183"/>
      <c r="E518" s="183"/>
      <c r="F518" s="229"/>
      <c r="G518" s="233" t="str">
        <f>IFERROR($F518/VLOOKUP($E518,'Data Mercado'!$A$7:$F$24,2,FALSE),"")</f>
        <v/>
      </c>
      <c r="H518" s="233" t="str">
        <f>IFERROR($F518/VLOOKUP($E518,'Data Mercado'!$A$7:$F$24,3,FALSE),"")</f>
        <v/>
      </c>
      <c r="I518" s="233" t="str">
        <f>IFERROR($F518/VLOOKUP($E518,'Data Mercado'!$A$7:$F$24,4,FALSE),"")</f>
        <v/>
      </c>
      <c r="J518" s="233" t="str">
        <f>IFERROR($F518/VLOOKUP($E518,'Data Mercado'!$A$7:$F$24,5,FALSE),"")</f>
        <v/>
      </c>
      <c r="K518" s="233" t="str">
        <f>IFERROR($F518/VLOOKUP($E518,'Data Mercado'!$A$7:$F$24,6,FALSE),"")</f>
        <v/>
      </c>
    </row>
    <row r="519" spans="1:11" s="227" customFormat="1" ht="19" customHeight="1">
      <c r="A519" s="228"/>
      <c r="B519" s="232"/>
      <c r="C519" s="183"/>
      <c r="D519" s="183"/>
      <c r="E519" s="183"/>
      <c r="F519" s="229"/>
      <c r="G519" s="233" t="str">
        <f>IFERROR($F519/VLOOKUP($E519,'Data Mercado'!$A$7:$F$24,2,FALSE),"")</f>
        <v/>
      </c>
      <c r="H519" s="233" t="str">
        <f>IFERROR($F519/VLOOKUP($E519,'Data Mercado'!$A$7:$F$24,3,FALSE),"")</f>
        <v/>
      </c>
      <c r="I519" s="233" t="str">
        <f>IFERROR($F519/VLOOKUP($E519,'Data Mercado'!$A$7:$F$24,4,FALSE),"")</f>
        <v/>
      </c>
      <c r="J519" s="233" t="str">
        <f>IFERROR($F519/VLOOKUP($E519,'Data Mercado'!$A$7:$F$24,5,FALSE),"")</f>
        <v/>
      </c>
      <c r="K519" s="233" t="str">
        <f>IFERROR($F519/VLOOKUP($E519,'Data Mercado'!$A$7:$F$24,6,FALSE),"")</f>
        <v/>
      </c>
    </row>
    <row r="520" spans="1:11" s="227" customFormat="1" ht="19" customHeight="1">
      <c r="A520" s="228"/>
      <c r="B520" s="232"/>
      <c r="C520" s="183"/>
      <c r="D520" s="183"/>
      <c r="E520" s="183"/>
      <c r="F520" s="229"/>
      <c r="G520" s="233" t="str">
        <f>IFERROR($F520/VLOOKUP($E520,'Data Mercado'!$A$7:$F$24,2,FALSE),"")</f>
        <v/>
      </c>
      <c r="H520" s="233" t="str">
        <f>IFERROR($F520/VLOOKUP($E520,'Data Mercado'!$A$7:$F$24,3,FALSE),"")</f>
        <v/>
      </c>
      <c r="I520" s="233" t="str">
        <f>IFERROR($F520/VLOOKUP($E520,'Data Mercado'!$A$7:$F$24,4,FALSE),"")</f>
        <v/>
      </c>
      <c r="J520" s="233" t="str">
        <f>IFERROR($F520/VLOOKUP($E520,'Data Mercado'!$A$7:$F$24,5,FALSE),"")</f>
        <v/>
      </c>
      <c r="K520" s="233" t="str">
        <f>IFERROR($F520/VLOOKUP($E520,'Data Mercado'!$A$7:$F$24,6,FALSE),"")</f>
        <v/>
      </c>
    </row>
    <row r="521" spans="1:11" s="227" customFormat="1" ht="19" customHeight="1">
      <c r="A521" s="228"/>
      <c r="B521" s="232"/>
      <c r="C521" s="183"/>
      <c r="D521" s="183"/>
      <c r="E521" s="183"/>
      <c r="F521" s="229"/>
      <c r="G521" s="233" t="str">
        <f>IFERROR($F521/VLOOKUP($E521,'Data Mercado'!$A$7:$F$24,2,FALSE),"")</f>
        <v/>
      </c>
      <c r="H521" s="233" t="str">
        <f>IFERROR($F521/VLOOKUP($E521,'Data Mercado'!$A$7:$F$24,3,FALSE),"")</f>
        <v/>
      </c>
      <c r="I521" s="233" t="str">
        <f>IFERROR($F521/VLOOKUP($E521,'Data Mercado'!$A$7:$F$24,4,FALSE),"")</f>
        <v/>
      </c>
      <c r="J521" s="233" t="str">
        <f>IFERROR($F521/VLOOKUP($E521,'Data Mercado'!$A$7:$F$24,5,FALSE),"")</f>
        <v/>
      </c>
      <c r="K521" s="233" t="str">
        <f>IFERROR($F521/VLOOKUP($E521,'Data Mercado'!$A$7:$F$24,6,FALSE),"")</f>
        <v/>
      </c>
    </row>
    <row r="522" spans="1:11" s="227" customFormat="1" ht="19" customHeight="1">
      <c r="A522" s="228"/>
      <c r="B522" s="232"/>
      <c r="C522" s="183"/>
      <c r="D522" s="183"/>
      <c r="E522" s="183"/>
      <c r="F522" s="229"/>
      <c r="G522" s="233" t="str">
        <f>IFERROR($F522/VLOOKUP($E522,'Data Mercado'!$A$7:$F$24,2,FALSE),"")</f>
        <v/>
      </c>
      <c r="H522" s="233" t="str">
        <f>IFERROR($F522/VLOOKUP($E522,'Data Mercado'!$A$7:$F$24,3,FALSE),"")</f>
        <v/>
      </c>
      <c r="I522" s="233" t="str">
        <f>IFERROR($F522/VLOOKUP($E522,'Data Mercado'!$A$7:$F$24,4,FALSE),"")</f>
        <v/>
      </c>
      <c r="J522" s="233" t="str">
        <f>IFERROR($F522/VLOOKUP($E522,'Data Mercado'!$A$7:$F$24,5,FALSE),"")</f>
        <v/>
      </c>
      <c r="K522" s="233" t="str">
        <f>IFERROR($F522/VLOOKUP($E522,'Data Mercado'!$A$7:$F$24,6,FALSE),"")</f>
        <v/>
      </c>
    </row>
    <row r="523" spans="1:11" s="227" customFormat="1" ht="19" customHeight="1">
      <c r="A523" s="228"/>
      <c r="B523" s="232"/>
      <c r="C523" s="183"/>
      <c r="D523" s="183"/>
      <c r="E523" s="183"/>
      <c r="F523" s="229"/>
      <c r="G523" s="233" t="str">
        <f>IFERROR($F523/VLOOKUP($E523,'Data Mercado'!$A$7:$F$24,2,FALSE),"")</f>
        <v/>
      </c>
      <c r="H523" s="233" t="str">
        <f>IFERROR($F523/VLOOKUP($E523,'Data Mercado'!$A$7:$F$24,3,FALSE),"")</f>
        <v/>
      </c>
      <c r="I523" s="233" t="str">
        <f>IFERROR($F523/VLOOKUP($E523,'Data Mercado'!$A$7:$F$24,4,FALSE),"")</f>
        <v/>
      </c>
      <c r="J523" s="233" t="str">
        <f>IFERROR($F523/VLOOKUP($E523,'Data Mercado'!$A$7:$F$24,5,FALSE),"")</f>
        <v/>
      </c>
      <c r="K523" s="233" t="str">
        <f>IFERROR($F523/VLOOKUP($E523,'Data Mercado'!$A$7:$F$24,6,FALSE),"")</f>
        <v/>
      </c>
    </row>
    <row r="524" spans="1:11" s="227" customFormat="1" ht="19" customHeight="1">
      <c r="A524" s="228"/>
      <c r="B524" s="232"/>
      <c r="C524" s="183"/>
      <c r="D524" s="183"/>
      <c r="E524" s="183"/>
      <c r="F524" s="229"/>
      <c r="G524" s="233" t="str">
        <f>IFERROR($F524/VLOOKUP($E524,'Data Mercado'!$A$7:$F$24,2,FALSE),"")</f>
        <v/>
      </c>
      <c r="H524" s="233" t="str">
        <f>IFERROR($F524/VLOOKUP($E524,'Data Mercado'!$A$7:$F$24,3,FALSE),"")</f>
        <v/>
      </c>
      <c r="I524" s="233" t="str">
        <f>IFERROR($F524/VLOOKUP($E524,'Data Mercado'!$A$7:$F$24,4,FALSE),"")</f>
        <v/>
      </c>
      <c r="J524" s="233" t="str">
        <f>IFERROR($F524/VLOOKUP($E524,'Data Mercado'!$A$7:$F$24,5,FALSE),"")</f>
        <v/>
      </c>
      <c r="K524" s="233" t="str">
        <f>IFERROR($F524/VLOOKUP($E524,'Data Mercado'!$A$7:$F$24,6,FALSE),"")</f>
        <v/>
      </c>
    </row>
    <row r="525" spans="1:11" s="227" customFormat="1" ht="19" customHeight="1">
      <c r="A525" s="228"/>
      <c r="B525" s="232"/>
      <c r="C525" s="183"/>
      <c r="D525" s="183"/>
      <c r="E525" s="183"/>
      <c r="F525" s="229"/>
      <c r="G525" s="233" t="str">
        <f>IFERROR($F525/VLOOKUP($E525,'Data Mercado'!$A$7:$F$24,2,FALSE),"")</f>
        <v/>
      </c>
      <c r="H525" s="233" t="str">
        <f>IFERROR($F525/VLOOKUP($E525,'Data Mercado'!$A$7:$F$24,3,FALSE),"")</f>
        <v/>
      </c>
      <c r="I525" s="233" t="str">
        <f>IFERROR($F525/VLOOKUP($E525,'Data Mercado'!$A$7:$F$24,4,FALSE),"")</f>
        <v/>
      </c>
      <c r="J525" s="233" t="str">
        <f>IFERROR($F525/VLOOKUP($E525,'Data Mercado'!$A$7:$F$24,5,FALSE),"")</f>
        <v/>
      </c>
      <c r="K525" s="233" t="str">
        <f>IFERROR($F525/VLOOKUP($E525,'Data Mercado'!$A$7:$F$24,6,FALSE),"")</f>
        <v/>
      </c>
    </row>
    <row r="526" spans="1:11" s="227" customFormat="1" ht="19" customHeight="1">
      <c r="A526" s="228"/>
      <c r="B526" s="232"/>
      <c r="C526" s="183"/>
      <c r="D526" s="183"/>
      <c r="E526" s="183"/>
      <c r="F526" s="229"/>
      <c r="G526" s="233" t="str">
        <f>IFERROR($F526/VLOOKUP($E526,'Data Mercado'!$A$7:$F$24,2,FALSE),"")</f>
        <v/>
      </c>
      <c r="H526" s="233" t="str">
        <f>IFERROR($F526/VLOOKUP($E526,'Data Mercado'!$A$7:$F$24,3,FALSE),"")</f>
        <v/>
      </c>
      <c r="I526" s="233" t="str">
        <f>IFERROR($F526/VLOOKUP($E526,'Data Mercado'!$A$7:$F$24,4,FALSE),"")</f>
        <v/>
      </c>
      <c r="J526" s="233" t="str">
        <f>IFERROR($F526/VLOOKUP($E526,'Data Mercado'!$A$7:$F$24,5,FALSE),"")</f>
        <v/>
      </c>
      <c r="K526" s="233" t="str">
        <f>IFERROR($F526/VLOOKUP($E526,'Data Mercado'!$A$7:$F$24,6,FALSE),"")</f>
        <v/>
      </c>
    </row>
    <row r="527" spans="1:11" s="227" customFormat="1" ht="19" customHeight="1">
      <c r="A527" s="228"/>
      <c r="B527" s="232"/>
      <c r="C527" s="183"/>
      <c r="D527" s="183"/>
      <c r="E527" s="183"/>
      <c r="F527" s="229"/>
      <c r="G527" s="233" t="str">
        <f>IFERROR($F527/VLOOKUP($E527,'Data Mercado'!$A$7:$F$24,2,FALSE),"")</f>
        <v/>
      </c>
      <c r="H527" s="233" t="str">
        <f>IFERROR($F527/VLOOKUP($E527,'Data Mercado'!$A$7:$F$24,3,FALSE),"")</f>
        <v/>
      </c>
      <c r="I527" s="233" t="str">
        <f>IFERROR($F527/VLOOKUP($E527,'Data Mercado'!$A$7:$F$24,4,FALSE),"")</f>
        <v/>
      </c>
      <c r="J527" s="233" t="str">
        <f>IFERROR($F527/VLOOKUP($E527,'Data Mercado'!$A$7:$F$24,5,FALSE),"")</f>
        <v/>
      </c>
      <c r="K527" s="233" t="str">
        <f>IFERROR($F527/VLOOKUP($E527,'Data Mercado'!$A$7:$F$24,6,FALSE),"")</f>
        <v/>
      </c>
    </row>
    <row r="528" spans="1:11" s="227" customFormat="1" ht="19" customHeight="1">
      <c r="A528" s="228"/>
      <c r="B528" s="232"/>
      <c r="C528" s="183"/>
      <c r="D528" s="183"/>
      <c r="E528" s="183"/>
      <c r="F528" s="229"/>
      <c r="G528" s="233" t="str">
        <f>IFERROR($F528/VLOOKUP($E528,'Data Mercado'!$A$7:$F$24,2,FALSE),"")</f>
        <v/>
      </c>
      <c r="H528" s="233" t="str">
        <f>IFERROR($F528/VLOOKUP($E528,'Data Mercado'!$A$7:$F$24,3,FALSE),"")</f>
        <v/>
      </c>
      <c r="I528" s="233" t="str">
        <f>IFERROR($F528/VLOOKUP($E528,'Data Mercado'!$A$7:$F$24,4,FALSE),"")</f>
        <v/>
      </c>
      <c r="J528" s="233" t="str">
        <f>IFERROR($F528/VLOOKUP($E528,'Data Mercado'!$A$7:$F$24,5,FALSE),"")</f>
        <v/>
      </c>
      <c r="K528" s="233" t="str">
        <f>IFERROR($F528/VLOOKUP($E528,'Data Mercado'!$A$7:$F$24,6,FALSE),"")</f>
        <v/>
      </c>
    </row>
    <row r="529" spans="1:11" s="227" customFormat="1" ht="19" customHeight="1">
      <c r="A529" s="228"/>
      <c r="B529" s="232"/>
      <c r="C529" s="183"/>
      <c r="D529" s="183"/>
      <c r="E529" s="183"/>
      <c r="F529" s="229"/>
      <c r="G529" s="233" t="str">
        <f>IFERROR($F529/VLOOKUP($E529,'Data Mercado'!$A$7:$F$24,2,FALSE),"")</f>
        <v/>
      </c>
      <c r="H529" s="233" t="str">
        <f>IFERROR($F529/VLOOKUP($E529,'Data Mercado'!$A$7:$F$24,3,FALSE),"")</f>
        <v/>
      </c>
      <c r="I529" s="233" t="str">
        <f>IFERROR($F529/VLOOKUP($E529,'Data Mercado'!$A$7:$F$24,4,FALSE),"")</f>
        <v/>
      </c>
      <c r="J529" s="233" t="str">
        <f>IFERROR($F529/VLOOKUP($E529,'Data Mercado'!$A$7:$F$24,5,FALSE),"")</f>
        <v/>
      </c>
      <c r="K529" s="233" t="str">
        <f>IFERROR($F529/VLOOKUP($E529,'Data Mercado'!$A$7:$F$24,6,FALSE),"")</f>
        <v/>
      </c>
    </row>
    <row r="530" spans="1:11" s="227" customFormat="1" ht="19" customHeight="1">
      <c r="A530" s="228"/>
      <c r="B530" s="232"/>
      <c r="C530" s="183"/>
      <c r="D530" s="183"/>
      <c r="E530" s="183"/>
      <c r="F530" s="229"/>
      <c r="G530" s="233" t="str">
        <f>IFERROR($F530/VLOOKUP($E530,'Data Mercado'!$A$7:$F$24,2,FALSE),"")</f>
        <v/>
      </c>
      <c r="H530" s="233" t="str">
        <f>IFERROR($F530/VLOOKUP($E530,'Data Mercado'!$A$7:$F$24,3,FALSE),"")</f>
        <v/>
      </c>
      <c r="I530" s="233" t="str">
        <f>IFERROR($F530/VLOOKUP($E530,'Data Mercado'!$A$7:$F$24,4,FALSE),"")</f>
        <v/>
      </c>
      <c r="J530" s="233" t="str">
        <f>IFERROR($F530/VLOOKUP($E530,'Data Mercado'!$A$7:$F$24,5,FALSE),"")</f>
        <v/>
      </c>
      <c r="K530" s="233" t="str">
        <f>IFERROR($F530/VLOOKUP($E530,'Data Mercado'!$A$7:$F$24,6,FALSE),"")</f>
        <v/>
      </c>
    </row>
    <row r="531" spans="1:11" s="227" customFormat="1" ht="19" customHeight="1">
      <c r="A531" s="228"/>
      <c r="B531" s="232"/>
      <c r="C531" s="183"/>
      <c r="D531" s="183"/>
      <c r="E531" s="183"/>
      <c r="F531" s="229"/>
      <c r="G531" s="233" t="str">
        <f>IFERROR($F531/VLOOKUP($E531,'Data Mercado'!$A$7:$F$24,2,FALSE),"")</f>
        <v/>
      </c>
      <c r="H531" s="233" t="str">
        <f>IFERROR($F531/VLOOKUP($E531,'Data Mercado'!$A$7:$F$24,3,FALSE),"")</f>
        <v/>
      </c>
      <c r="I531" s="233" t="str">
        <f>IFERROR($F531/VLOOKUP($E531,'Data Mercado'!$A$7:$F$24,4,FALSE),"")</f>
        <v/>
      </c>
      <c r="J531" s="233" t="str">
        <f>IFERROR($F531/VLOOKUP($E531,'Data Mercado'!$A$7:$F$24,5,FALSE),"")</f>
        <v/>
      </c>
      <c r="K531" s="233" t="str">
        <f>IFERROR($F531/VLOOKUP($E531,'Data Mercado'!$A$7:$F$24,6,FALSE),"")</f>
        <v/>
      </c>
    </row>
    <row r="532" spans="1:11" s="227" customFormat="1" ht="19" customHeight="1">
      <c r="A532" s="228"/>
      <c r="B532" s="232"/>
      <c r="C532" s="183"/>
      <c r="D532" s="183"/>
      <c r="E532" s="183"/>
      <c r="F532" s="229"/>
      <c r="G532" s="233" t="str">
        <f>IFERROR($F532/VLOOKUP($E532,'Data Mercado'!$A$7:$F$24,2,FALSE),"")</f>
        <v/>
      </c>
      <c r="H532" s="233" t="str">
        <f>IFERROR($F532/VLOOKUP($E532,'Data Mercado'!$A$7:$F$24,3,FALSE),"")</f>
        <v/>
      </c>
      <c r="I532" s="233" t="str">
        <f>IFERROR($F532/VLOOKUP($E532,'Data Mercado'!$A$7:$F$24,4,FALSE),"")</f>
        <v/>
      </c>
      <c r="J532" s="233" t="str">
        <f>IFERROR($F532/VLOOKUP($E532,'Data Mercado'!$A$7:$F$24,5,FALSE),"")</f>
        <v/>
      </c>
      <c r="K532" s="233" t="str">
        <f>IFERROR($F532/VLOOKUP($E532,'Data Mercado'!$A$7:$F$24,6,FALSE),"")</f>
        <v/>
      </c>
    </row>
    <row r="533" spans="1:11" s="227" customFormat="1" ht="19" customHeight="1">
      <c r="A533" s="228"/>
      <c r="B533" s="232"/>
      <c r="C533" s="183"/>
      <c r="D533" s="183"/>
      <c r="E533" s="183"/>
      <c r="F533" s="229"/>
      <c r="G533" s="233" t="str">
        <f>IFERROR($F533/VLOOKUP($E533,'Data Mercado'!$A$7:$F$24,2,FALSE),"")</f>
        <v/>
      </c>
      <c r="H533" s="233" t="str">
        <f>IFERROR($F533/VLOOKUP($E533,'Data Mercado'!$A$7:$F$24,3,FALSE),"")</f>
        <v/>
      </c>
      <c r="I533" s="233" t="str">
        <f>IFERROR($F533/VLOOKUP($E533,'Data Mercado'!$A$7:$F$24,4,FALSE),"")</f>
        <v/>
      </c>
      <c r="J533" s="233" t="str">
        <f>IFERROR($F533/VLOOKUP($E533,'Data Mercado'!$A$7:$F$24,5,FALSE),"")</f>
        <v/>
      </c>
      <c r="K533" s="233" t="str">
        <f>IFERROR($F533/VLOOKUP($E533,'Data Mercado'!$A$7:$F$24,6,FALSE),"")</f>
        <v/>
      </c>
    </row>
    <row r="534" spans="1:11" s="227" customFormat="1" ht="19" customHeight="1">
      <c r="A534" s="228"/>
      <c r="B534" s="232"/>
      <c r="C534" s="183"/>
      <c r="D534" s="183"/>
      <c r="E534" s="183"/>
      <c r="F534" s="229"/>
      <c r="G534" s="233" t="str">
        <f>IFERROR($F534/VLOOKUP($E534,'Data Mercado'!$A$7:$F$24,2,FALSE),"")</f>
        <v/>
      </c>
      <c r="H534" s="233" t="str">
        <f>IFERROR($F534/VLOOKUP($E534,'Data Mercado'!$A$7:$F$24,3,FALSE),"")</f>
        <v/>
      </c>
      <c r="I534" s="233" t="str">
        <f>IFERROR($F534/VLOOKUP($E534,'Data Mercado'!$A$7:$F$24,4,FALSE),"")</f>
        <v/>
      </c>
      <c r="J534" s="233" t="str">
        <f>IFERROR($F534/VLOOKUP($E534,'Data Mercado'!$A$7:$F$24,5,FALSE),"")</f>
        <v/>
      </c>
      <c r="K534" s="233" t="str">
        <f>IFERROR($F534/VLOOKUP($E534,'Data Mercado'!$A$7:$F$24,6,FALSE),"")</f>
        <v/>
      </c>
    </row>
    <row r="535" spans="1:11" s="227" customFormat="1" ht="19" customHeight="1">
      <c r="A535" s="228"/>
      <c r="B535" s="232"/>
      <c r="C535" s="183"/>
      <c r="D535" s="183"/>
      <c r="E535" s="183"/>
      <c r="F535" s="229"/>
      <c r="G535" s="233" t="str">
        <f>IFERROR($F535/VLOOKUP($E535,'Data Mercado'!$A$7:$F$24,2,FALSE),"")</f>
        <v/>
      </c>
      <c r="H535" s="233" t="str">
        <f>IFERROR($F535/VLOOKUP($E535,'Data Mercado'!$A$7:$F$24,3,FALSE),"")</f>
        <v/>
      </c>
      <c r="I535" s="233" t="str">
        <f>IFERROR($F535/VLOOKUP($E535,'Data Mercado'!$A$7:$F$24,4,FALSE),"")</f>
        <v/>
      </c>
      <c r="J535" s="233" t="str">
        <f>IFERROR($F535/VLOOKUP($E535,'Data Mercado'!$A$7:$F$24,5,FALSE),"")</f>
        <v/>
      </c>
      <c r="K535" s="233" t="str">
        <f>IFERROR($F535/VLOOKUP($E535,'Data Mercado'!$A$7:$F$24,6,FALSE),"")</f>
        <v/>
      </c>
    </row>
    <row r="536" spans="1:11" s="227" customFormat="1" ht="19" customHeight="1">
      <c r="A536" s="228"/>
      <c r="B536" s="232"/>
      <c r="C536" s="183"/>
      <c r="D536" s="183"/>
      <c r="E536" s="183"/>
      <c r="F536" s="229"/>
      <c r="G536" s="233" t="str">
        <f>IFERROR($F536/VLOOKUP($E536,'Data Mercado'!$A$7:$F$24,2,FALSE),"")</f>
        <v/>
      </c>
      <c r="H536" s="233" t="str">
        <f>IFERROR($F536/VLOOKUP($E536,'Data Mercado'!$A$7:$F$24,3,FALSE),"")</f>
        <v/>
      </c>
      <c r="I536" s="233" t="str">
        <f>IFERROR($F536/VLOOKUP($E536,'Data Mercado'!$A$7:$F$24,4,FALSE),"")</f>
        <v/>
      </c>
      <c r="J536" s="233" t="str">
        <f>IFERROR($F536/VLOOKUP($E536,'Data Mercado'!$A$7:$F$24,5,FALSE),"")</f>
        <v/>
      </c>
      <c r="K536" s="233" t="str">
        <f>IFERROR($F536/VLOOKUP($E536,'Data Mercado'!$A$7:$F$24,6,FALSE),"")</f>
        <v/>
      </c>
    </row>
    <row r="537" spans="1:11" s="227" customFormat="1" ht="19" customHeight="1">
      <c r="A537" s="228"/>
      <c r="B537" s="232"/>
      <c r="C537" s="183"/>
      <c r="D537" s="183"/>
      <c r="E537" s="183"/>
      <c r="F537" s="229"/>
      <c r="G537" s="233" t="str">
        <f>IFERROR($F537/VLOOKUP($E537,'Data Mercado'!$A$7:$F$24,2,FALSE),"")</f>
        <v/>
      </c>
      <c r="H537" s="233" t="str">
        <f>IFERROR($F537/VLOOKUP($E537,'Data Mercado'!$A$7:$F$24,3,FALSE),"")</f>
        <v/>
      </c>
      <c r="I537" s="233" t="str">
        <f>IFERROR($F537/VLOOKUP($E537,'Data Mercado'!$A$7:$F$24,4,FALSE),"")</f>
        <v/>
      </c>
      <c r="J537" s="233" t="str">
        <f>IFERROR($F537/VLOOKUP($E537,'Data Mercado'!$A$7:$F$24,5,FALSE),"")</f>
        <v/>
      </c>
      <c r="K537" s="233" t="str">
        <f>IFERROR($F537/VLOOKUP($E537,'Data Mercado'!$A$7:$F$24,6,FALSE),"")</f>
        <v/>
      </c>
    </row>
    <row r="538" spans="1:11" s="227" customFormat="1" ht="19" customHeight="1">
      <c r="A538" s="228"/>
      <c r="B538" s="232"/>
      <c r="C538" s="183"/>
      <c r="D538" s="183"/>
      <c r="E538" s="183"/>
      <c r="F538" s="229"/>
      <c r="G538" s="233" t="str">
        <f>IFERROR($F538/VLOOKUP($E538,'Data Mercado'!$A$7:$F$24,2,FALSE),"")</f>
        <v/>
      </c>
      <c r="H538" s="233" t="str">
        <f>IFERROR($F538/VLOOKUP($E538,'Data Mercado'!$A$7:$F$24,3,FALSE),"")</f>
        <v/>
      </c>
      <c r="I538" s="233" t="str">
        <f>IFERROR($F538/VLOOKUP($E538,'Data Mercado'!$A$7:$F$24,4,FALSE),"")</f>
        <v/>
      </c>
      <c r="J538" s="233" t="str">
        <f>IFERROR($F538/VLOOKUP($E538,'Data Mercado'!$A$7:$F$24,5,FALSE),"")</f>
        <v/>
      </c>
      <c r="K538" s="233" t="str">
        <f>IFERROR($F538/VLOOKUP($E538,'Data Mercado'!$A$7:$F$24,6,FALSE),"")</f>
        <v/>
      </c>
    </row>
    <row r="539" spans="1:11" s="227" customFormat="1" ht="19" customHeight="1">
      <c r="A539" s="228"/>
      <c r="B539" s="232"/>
      <c r="C539" s="183"/>
      <c r="D539" s="183"/>
      <c r="E539" s="183"/>
      <c r="F539" s="229"/>
      <c r="G539" s="233" t="str">
        <f>IFERROR($F539/VLOOKUP($E539,'Data Mercado'!$A$7:$F$24,2,FALSE),"")</f>
        <v/>
      </c>
      <c r="H539" s="233" t="str">
        <f>IFERROR($F539/VLOOKUP($E539,'Data Mercado'!$A$7:$F$24,3,FALSE),"")</f>
        <v/>
      </c>
      <c r="I539" s="233" t="str">
        <f>IFERROR($F539/VLOOKUP($E539,'Data Mercado'!$A$7:$F$24,4,FALSE),"")</f>
        <v/>
      </c>
      <c r="J539" s="233" t="str">
        <f>IFERROR($F539/VLOOKUP($E539,'Data Mercado'!$A$7:$F$24,5,FALSE),"")</f>
        <v/>
      </c>
      <c r="K539" s="233" t="str">
        <f>IFERROR($F539/VLOOKUP($E539,'Data Mercado'!$A$7:$F$24,6,FALSE),"")</f>
        <v/>
      </c>
    </row>
    <row r="540" spans="1:11" s="227" customFormat="1" ht="19" customHeight="1">
      <c r="A540" s="228"/>
      <c r="B540" s="232"/>
      <c r="C540" s="183"/>
      <c r="D540" s="183"/>
      <c r="E540" s="183"/>
      <c r="F540" s="229"/>
      <c r="G540" s="233" t="str">
        <f>IFERROR($F540/VLOOKUP($E540,'Data Mercado'!$A$7:$F$24,2,FALSE),"")</f>
        <v/>
      </c>
      <c r="H540" s="233" t="str">
        <f>IFERROR($F540/VLOOKUP($E540,'Data Mercado'!$A$7:$F$24,3,FALSE),"")</f>
        <v/>
      </c>
      <c r="I540" s="233" t="str">
        <f>IFERROR($F540/VLOOKUP($E540,'Data Mercado'!$A$7:$F$24,4,FALSE),"")</f>
        <v/>
      </c>
      <c r="J540" s="233" t="str">
        <f>IFERROR($F540/VLOOKUP($E540,'Data Mercado'!$A$7:$F$24,5,FALSE),"")</f>
        <v/>
      </c>
      <c r="K540" s="233" t="str">
        <f>IFERROR($F540/VLOOKUP($E540,'Data Mercado'!$A$7:$F$24,6,FALSE),"")</f>
        <v/>
      </c>
    </row>
    <row r="541" spans="1:11" s="227" customFormat="1" ht="19" customHeight="1">
      <c r="A541" s="228"/>
      <c r="B541" s="232"/>
      <c r="C541" s="183"/>
      <c r="D541" s="183"/>
      <c r="E541" s="183"/>
      <c r="F541" s="229"/>
      <c r="G541" s="233" t="str">
        <f>IFERROR($F541/VLOOKUP($E541,'Data Mercado'!$A$7:$F$24,2,FALSE),"")</f>
        <v/>
      </c>
      <c r="H541" s="233" t="str">
        <f>IFERROR($F541/VLOOKUP($E541,'Data Mercado'!$A$7:$F$24,3,FALSE),"")</f>
        <v/>
      </c>
      <c r="I541" s="233" t="str">
        <f>IFERROR($F541/VLOOKUP($E541,'Data Mercado'!$A$7:$F$24,4,FALSE),"")</f>
        <v/>
      </c>
      <c r="J541" s="233" t="str">
        <f>IFERROR($F541/VLOOKUP($E541,'Data Mercado'!$A$7:$F$24,5,FALSE),"")</f>
        <v/>
      </c>
      <c r="K541" s="233" t="str">
        <f>IFERROR($F541/VLOOKUP($E541,'Data Mercado'!$A$7:$F$24,6,FALSE),"")</f>
        <v/>
      </c>
    </row>
    <row r="542" spans="1:11" s="227" customFormat="1" ht="19" customHeight="1">
      <c r="A542" s="228"/>
      <c r="B542" s="232"/>
      <c r="C542" s="183"/>
      <c r="D542" s="183"/>
      <c r="E542" s="183"/>
      <c r="F542" s="229"/>
      <c r="G542" s="233" t="str">
        <f>IFERROR($F542/VLOOKUP($E542,'Data Mercado'!$A$7:$F$24,2,FALSE),"")</f>
        <v/>
      </c>
      <c r="H542" s="233" t="str">
        <f>IFERROR($F542/VLOOKUP($E542,'Data Mercado'!$A$7:$F$24,3,FALSE),"")</f>
        <v/>
      </c>
      <c r="I542" s="233" t="str">
        <f>IFERROR($F542/VLOOKUP($E542,'Data Mercado'!$A$7:$F$24,4,FALSE),"")</f>
        <v/>
      </c>
      <c r="J542" s="233" t="str">
        <f>IFERROR($F542/VLOOKUP($E542,'Data Mercado'!$A$7:$F$24,5,FALSE),"")</f>
        <v/>
      </c>
      <c r="K542" s="233" t="str">
        <f>IFERROR($F542/VLOOKUP($E542,'Data Mercado'!$A$7:$F$24,6,FALSE),"")</f>
        <v/>
      </c>
    </row>
    <row r="543" spans="1:11" s="227" customFormat="1" ht="19" customHeight="1">
      <c r="A543" s="228"/>
      <c r="B543" s="232"/>
      <c r="C543" s="183"/>
      <c r="D543" s="183"/>
      <c r="E543" s="183"/>
      <c r="F543" s="229"/>
      <c r="G543" s="233" t="str">
        <f>IFERROR($F543/VLOOKUP($E543,'Data Mercado'!$A$7:$F$24,2,FALSE),"")</f>
        <v/>
      </c>
      <c r="H543" s="233" t="str">
        <f>IFERROR($F543/VLOOKUP($E543,'Data Mercado'!$A$7:$F$24,3,FALSE),"")</f>
        <v/>
      </c>
      <c r="I543" s="233" t="str">
        <f>IFERROR($F543/VLOOKUP($E543,'Data Mercado'!$A$7:$F$24,4,FALSE),"")</f>
        <v/>
      </c>
      <c r="J543" s="233" t="str">
        <f>IFERROR($F543/VLOOKUP($E543,'Data Mercado'!$A$7:$F$24,5,FALSE),"")</f>
        <v/>
      </c>
      <c r="K543" s="233" t="str">
        <f>IFERROR($F543/VLOOKUP($E543,'Data Mercado'!$A$7:$F$24,6,FALSE),"")</f>
        <v/>
      </c>
    </row>
    <row r="544" spans="1:11" s="227" customFormat="1" ht="19" customHeight="1">
      <c r="A544" s="228"/>
      <c r="B544" s="232"/>
      <c r="C544" s="183"/>
      <c r="D544" s="183"/>
      <c r="E544" s="183"/>
      <c r="F544" s="229"/>
      <c r="G544" s="233" t="str">
        <f>IFERROR($F544/VLOOKUP($E544,'Data Mercado'!$A$7:$F$24,2,FALSE),"")</f>
        <v/>
      </c>
      <c r="H544" s="233" t="str">
        <f>IFERROR($F544/VLOOKUP($E544,'Data Mercado'!$A$7:$F$24,3,FALSE),"")</f>
        <v/>
      </c>
      <c r="I544" s="233" t="str">
        <f>IFERROR($F544/VLOOKUP($E544,'Data Mercado'!$A$7:$F$24,4,FALSE),"")</f>
        <v/>
      </c>
      <c r="J544" s="233" t="str">
        <f>IFERROR($F544/VLOOKUP($E544,'Data Mercado'!$A$7:$F$24,5,FALSE),"")</f>
        <v/>
      </c>
      <c r="K544" s="233" t="str">
        <f>IFERROR($F544/VLOOKUP($E544,'Data Mercado'!$A$7:$F$24,6,FALSE),"")</f>
        <v/>
      </c>
    </row>
    <row r="545" spans="1:11" s="227" customFormat="1" ht="19" customHeight="1">
      <c r="A545" s="228"/>
      <c r="B545" s="232"/>
      <c r="C545" s="183"/>
      <c r="D545" s="183"/>
      <c r="E545" s="183"/>
      <c r="F545" s="229"/>
      <c r="G545" s="233" t="str">
        <f>IFERROR($F545/VLOOKUP($E545,'Data Mercado'!$A$7:$F$24,2,FALSE),"")</f>
        <v/>
      </c>
      <c r="H545" s="233" t="str">
        <f>IFERROR($F545/VLOOKUP($E545,'Data Mercado'!$A$7:$F$24,3,FALSE),"")</f>
        <v/>
      </c>
      <c r="I545" s="233" t="str">
        <f>IFERROR($F545/VLOOKUP($E545,'Data Mercado'!$A$7:$F$24,4,FALSE),"")</f>
        <v/>
      </c>
      <c r="J545" s="233" t="str">
        <f>IFERROR($F545/VLOOKUP($E545,'Data Mercado'!$A$7:$F$24,5,FALSE),"")</f>
        <v/>
      </c>
      <c r="K545" s="233" t="str">
        <f>IFERROR($F545/VLOOKUP($E545,'Data Mercado'!$A$7:$F$24,6,FALSE),"")</f>
        <v/>
      </c>
    </row>
    <row r="546" spans="1:11" s="227" customFormat="1" ht="19" customHeight="1">
      <c r="A546" s="228"/>
      <c r="B546" s="232"/>
      <c r="C546" s="183"/>
      <c r="D546" s="183"/>
      <c r="E546" s="183"/>
      <c r="F546" s="229"/>
      <c r="G546" s="233" t="str">
        <f>IFERROR($F546/VLOOKUP($E546,'Data Mercado'!$A$7:$F$24,2,FALSE),"")</f>
        <v/>
      </c>
      <c r="H546" s="233" t="str">
        <f>IFERROR($F546/VLOOKUP($E546,'Data Mercado'!$A$7:$F$24,3,FALSE),"")</f>
        <v/>
      </c>
      <c r="I546" s="233" t="str">
        <f>IFERROR($F546/VLOOKUP($E546,'Data Mercado'!$A$7:$F$24,4,FALSE),"")</f>
        <v/>
      </c>
      <c r="J546" s="233" t="str">
        <f>IFERROR($F546/VLOOKUP($E546,'Data Mercado'!$A$7:$F$24,5,FALSE),"")</f>
        <v/>
      </c>
      <c r="K546" s="233" t="str">
        <f>IFERROR($F546/VLOOKUP($E546,'Data Mercado'!$A$7:$F$24,6,FALSE),"")</f>
        <v/>
      </c>
    </row>
    <row r="547" spans="1:11" s="227" customFormat="1" ht="19" customHeight="1">
      <c r="A547" s="228"/>
      <c r="B547" s="232"/>
      <c r="C547" s="183"/>
      <c r="D547" s="183"/>
      <c r="E547" s="183"/>
      <c r="F547" s="229"/>
      <c r="G547" s="233" t="str">
        <f>IFERROR($F547/VLOOKUP($E547,'Data Mercado'!$A$7:$F$24,2,FALSE),"")</f>
        <v/>
      </c>
      <c r="H547" s="233" t="str">
        <f>IFERROR($F547/VLOOKUP($E547,'Data Mercado'!$A$7:$F$24,3,FALSE),"")</f>
        <v/>
      </c>
      <c r="I547" s="233" t="str">
        <f>IFERROR($F547/VLOOKUP($E547,'Data Mercado'!$A$7:$F$24,4,FALSE),"")</f>
        <v/>
      </c>
      <c r="J547" s="233" t="str">
        <f>IFERROR($F547/VLOOKUP($E547,'Data Mercado'!$A$7:$F$24,5,FALSE),"")</f>
        <v/>
      </c>
      <c r="K547" s="233" t="str">
        <f>IFERROR($F547/VLOOKUP($E547,'Data Mercado'!$A$7:$F$24,6,FALSE),"")</f>
        <v/>
      </c>
    </row>
    <row r="548" spans="1:11" s="227" customFormat="1" ht="19" customHeight="1">
      <c r="A548" s="228"/>
      <c r="B548" s="232"/>
      <c r="C548" s="183"/>
      <c r="D548" s="183"/>
      <c r="E548" s="183"/>
      <c r="F548" s="229"/>
      <c r="G548" s="233" t="str">
        <f>IFERROR($F548/VLOOKUP($E548,'Data Mercado'!$A$7:$F$24,2,FALSE),"")</f>
        <v/>
      </c>
      <c r="H548" s="233" t="str">
        <f>IFERROR($F548/VLOOKUP($E548,'Data Mercado'!$A$7:$F$24,3,FALSE),"")</f>
        <v/>
      </c>
      <c r="I548" s="233" t="str">
        <f>IFERROR($F548/VLOOKUP($E548,'Data Mercado'!$A$7:$F$24,4,FALSE),"")</f>
        <v/>
      </c>
      <c r="J548" s="233" t="str">
        <f>IFERROR($F548/VLOOKUP($E548,'Data Mercado'!$A$7:$F$24,5,FALSE),"")</f>
        <v/>
      </c>
      <c r="K548" s="233" t="str">
        <f>IFERROR($F548/VLOOKUP($E548,'Data Mercado'!$A$7:$F$24,6,FALSE),"")</f>
        <v/>
      </c>
    </row>
    <row r="549" spans="1:11" s="227" customFormat="1" ht="19" customHeight="1">
      <c r="A549" s="228"/>
      <c r="B549" s="232"/>
      <c r="C549" s="183"/>
      <c r="D549" s="183"/>
      <c r="E549" s="183"/>
      <c r="F549" s="229"/>
      <c r="G549" s="233" t="str">
        <f>IFERROR($F549/VLOOKUP($E549,'Data Mercado'!$A$7:$F$24,2,FALSE),"")</f>
        <v/>
      </c>
      <c r="H549" s="233" t="str">
        <f>IFERROR($F549/VLOOKUP($E549,'Data Mercado'!$A$7:$F$24,3,FALSE),"")</f>
        <v/>
      </c>
      <c r="I549" s="233" t="str">
        <f>IFERROR($F549/VLOOKUP($E549,'Data Mercado'!$A$7:$F$24,4,FALSE),"")</f>
        <v/>
      </c>
      <c r="J549" s="233" t="str">
        <f>IFERROR($F549/VLOOKUP($E549,'Data Mercado'!$A$7:$F$24,5,FALSE),"")</f>
        <v/>
      </c>
      <c r="K549" s="233" t="str">
        <f>IFERROR($F549/VLOOKUP($E549,'Data Mercado'!$A$7:$F$24,6,FALSE),"")</f>
        <v/>
      </c>
    </row>
    <row r="550" spans="1:11" s="227" customFormat="1" ht="19" customHeight="1">
      <c r="A550" s="228"/>
      <c r="B550" s="232"/>
      <c r="C550" s="183"/>
      <c r="D550" s="183"/>
      <c r="E550" s="183"/>
      <c r="F550" s="229"/>
      <c r="G550" s="233" t="str">
        <f>IFERROR($F550/VLOOKUP($E550,'Data Mercado'!$A$7:$F$24,2,FALSE),"")</f>
        <v/>
      </c>
      <c r="H550" s="233" t="str">
        <f>IFERROR($F550/VLOOKUP($E550,'Data Mercado'!$A$7:$F$24,3,FALSE),"")</f>
        <v/>
      </c>
      <c r="I550" s="233" t="str">
        <f>IFERROR($F550/VLOOKUP($E550,'Data Mercado'!$A$7:$F$24,4,FALSE),"")</f>
        <v/>
      </c>
      <c r="J550" s="233" t="str">
        <f>IFERROR($F550/VLOOKUP($E550,'Data Mercado'!$A$7:$F$24,5,FALSE),"")</f>
        <v/>
      </c>
      <c r="K550" s="233" t="str">
        <f>IFERROR($F550/VLOOKUP($E550,'Data Mercado'!$A$7:$F$24,6,FALSE),"")</f>
        <v/>
      </c>
    </row>
    <row r="551" spans="1:11" s="227" customFormat="1" ht="19" customHeight="1">
      <c r="A551" s="228"/>
      <c r="B551" s="232"/>
      <c r="C551" s="183"/>
      <c r="D551" s="183"/>
      <c r="E551" s="183"/>
      <c r="F551" s="229"/>
      <c r="G551" s="233" t="str">
        <f>IFERROR($F551/VLOOKUP($E551,'Data Mercado'!$A$7:$F$24,2,FALSE),"")</f>
        <v/>
      </c>
      <c r="H551" s="233" t="str">
        <f>IFERROR($F551/VLOOKUP($E551,'Data Mercado'!$A$7:$F$24,3,FALSE),"")</f>
        <v/>
      </c>
      <c r="I551" s="233" t="str">
        <f>IFERROR($F551/VLOOKUP($E551,'Data Mercado'!$A$7:$F$24,4,FALSE),"")</f>
        <v/>
      </c>
      <c r="J551" s="233" t="str">
        <f>IFERROR($F551/VLOOKUP($E551,'Data Mercado'!$A$7:$F$24,5,FALSE),"")</f>
        <v/>
      </c>
      <c r="K551" s="233" t="str">
        <f>IFERROR($F551/VLOOKUP($E551,'Data Mercado'!$A$7:$F$24,6,FALSE),"")</f>
        <v/>
      </c>
    </row>
    <row r="552" spans="1:11" s="227" customFormat="1" ht="19" customHeight="1">
      <c r="A552" s="228"/>
      <c r="B552" s="232"/>
      <c r="C552" s="183"/>
      <c r="D552" s="183"/>
      <c r="E552" s="183"/>
      <c r="F552" s="229"/>
      <c r="G552" s="233" t="str">
        <f>IFERROR($F552/VLOOKUP($E552,'Data Mercado'!$A$7:$F$24,2,FALSE),"")</f>
        <v/>
      </c>
      <c r="H552" s="233" t="str">
        <f>IFERROR($F552/VLOOKUP($E552,'Data Mercado'!$A$7:$F$24,3,FALSE),"")</f>
        <v/>
      </c>
      <c r="I552" s="233" t="str">
        <f>IFERROR($F552/VLOOKUP($E552,'Data Mercado'!$A$7:$F$24,4,FALSE),"")</f>
        <v/>
      </c>
      <c r="J552" s="233" t="str">
        <f>IFERROR($F552/VLOOKUP($E552,'Data Mercado'!$A$7:$F$24,5,FALSE),"")</f>
        <v/>
      </c>
      <c r="K552" s="233" t="str">
        <f>IFERROR($F552/VLOOKUP($E552,'Data Mercado'!$A$7:$F$24,6,FALSE),"")</f>
        <v/>
      </c>
    </row>
    <row r="553" spans="1:11" s="227" customFormat="1" ht="19" customHeight="1">
      <c r="A553" s="228"/>
      <c r="B553" s="232"/>
      <c r="C553" s="183"/>
      <c r="D553" s="183"/>
      <c r="E553" s="183"/>
      <c r="F553" s="229"/>
      <c r="G553" s="233" t="str">
        <f>IFERROR($F553/VLOOKUP($E553,'Data Mercado'!$A$7:$F$24,2,FALSE),"")</f>
        <v/>
      </c>
      <c r="H553" s="233" t="str">
        <f>IFERROR($F553/VLOOKUP($E553,'Data Mercado'!$A$7:$F$24,3,FALSE),"")</f>
        <v/>
      </c>
      <c r="I553" s="233" t="str">
        <f>IFERROR($F553/VLOOKUP($E553,'Data Mercado'!$A$7:$F$24,4,FALSE),"")</f>
        <v/>
      </c>
      <c r="J553" s="233" t="str">
        <f>IFERROR($F553/VLOOKUP($E553,'Data Mercado'!$A$7:$F$24,5,FALSE),"")</f>
        <v/>
      </c>
      <c r="K553" s="233" t="str">
        <f>IFERROR($F553/VLOOKUP($E553,'Data Mercado'!$A$7:$F$24,6,FALSE),"")</f>
        <v/>
      </c>
    </row>
    <row r="554" spans="1:11" s="227" customFormat="1" ht="19" customHeight="1">
      <c r="A554" s="228"/>
      <c r="B554" s="232"/>
      <c r="C554" s="183"/>
      <c r="D554" s="183"/>
      <c r="E554" s="183"/>
      <c r="F554" s="229"/>
      <c r="G554" s="233" t="str">
        <f>IFERROR($F554/VLOOKUP($E554,'Data Mercado'!$A$7:$F$24,2,FALSE),"")</f>
        <v/>
      </c>
      <c r="H554" s="233" t="str">
        <f>IFERROR($F554/VLOOKUP($E554,'Data Mercado'!$A$7:$F$24,3,FALSE),"")</f>
        <v/>
      </c>
      <c r="I554" s="233" t="str">
        <f>IFERROR($F554/VLOOKUP($E554,'Data Mercado'!$A$7:$F$24,4,FALSE),"")</f>
        <v/>
      </c>
      <c r="J554" s="233" t="str">
        <f>IFERROR($F554/VLOOKUP($E554,'Data Mercado'!$A$7:$F$24,5,FALSE),"")</f>
        <v/>
      </c>
      <c r="K554" s="233" t="str">
        <f>IFERROR($F554/VLOOKUP($E554,'Data Mercado'!$A$7:$F$24,6,FALSE),"")</f>
        <v/>
      </c>
    </row>
    <row r="555" spans="1:11" s="227" customFormat="1" ht="19" customHeight="1">
      <c r="A555" s="228"/>
      <c r="B555" s="232"/>
      <c r="C555" s="183"/>
      <c r="D555" s="183"/>
      <c r="E555" s="183"/>
      <c r="F555" s="229"/>
      <c r="G555" s="233" t="str">
        <f>IFERROR($F555/VLOOKUP($E555,'Data Mercado'!$A$7:$F$24,2,FALSE),"")</f>
        <v/>
      </c>
      <c r="H555" s="233" t="str">
        <f>IFERROR($F555/VLOOKUP($E555,'Data Mercado'!$A$7:$F$24,3,FALSE),"")</f>
        <v/>
      </c>
      <c r="I555" s="233" t="str">
        <f>IFERROR($F555/VLOOKUP($E555,'Data Mercado'!$A$7:$F$24,4,FALSE),"")</f>
        <v/>
      </c>
      <c r="J555" s="233" t="str">
        <f>IFERROR($F555/VLOOKUP($E555,'Data Mercado'!$A$7:$F$24,5,FALSE),"")</f>
        <v/>
      </c>
      <c r="K555" s="233" t="str">
        <f>IFERROR($F555/VLOOKUP($E555,'Data Mercado'!$A$7:$F$24,6,FALSE),"")</f>
        <v/>
      </c>
    </row>
    <row r="556" spans="1:11" s="227" customFormat="1" ht="19" customHeight="1">
      <c r="A556" s="228"/>
      <c r="B556" s="232"/>
      <c r="C556" s="183"/>
      <c r="D556" s="183"/>
      <c r="E556" s="183"/>
      <c r="F556" s="229"/>
      <c r="G556" s="233" t="str">
        <f>IFERROR($F556/VLOOKUP($E556,'Data Mercado'!$A$7:$F$24,2,FALSE),"")</f>
        <v/>
      </c>
      <c r="H556" s="233" t="str">
        <f>IFERROR($F556/VLOOKUP($E556,'Data Mercado'!$A$7:$F$24,3,FALSE),"")</f>
        <v/>
      </c>
      <c r="I556" s="233" t="str">
        <f>IFERROR($F556/VLOOKUP($E556,'Data Mercado'!$A$7:$F$24,4,FALSE),"")</f>
        <v/>
      </c>
      <c r="J556" s="233" t="str">
        <f>IFERROR($F556/VLOOKUP($E556,'Data Mercado'!$A$7:$F$24,5,FALSE),"")</f>
        <v/>
      </c>
      <c r="K556" s="233" t="str">
        <f>IFERROR($F556/VLOOKUP($E556,'Data Mercado'!$A$7:$F$24,6,FALSE),"")</f>
        <v/>
      </c>
    </row>
    <row r="557" spans="1:11" s="227" customFormat="1" ht="19" customHeight="1">
      <c r="A557" s="228"/>
      <c r="B557" s="232"/>
      <c r="C557" s="183"/>
      <c r="D557" s="183"/>
      <c r="E557" s="183"/>
      <c r="F557" s="229"/>
      <c r="G557" s="233" t="str">
        <f>IFERROR($F557/VLOOKUP($E557,'Data Mercado'!$A$7:$F$24,2,FALSE),"")</f>
        <v/>
      </c>
      <c r="H557" s="233" t="str">
        <f>IFERROR($F557/VLOOKUP($E557,'Data Mercado'!$A$7:$F$24,3,FALSE),"")</f>
        <v/>
      </c>
      <c r="I557" s="233" t="str">
        <f>IFERROR($F557/VLOOKUP($E557,'Data Mercado'!$A$7:$F$24,4,FALSE),"")</f>
        <v/>
      </c>
      <c r="J557" s="233" t="str">
        <f>IFERROR($F557/VLOOKUP($E557,'Data Mercado'!$A$7:$F$24,5,FALSE),"")</f>
        <v/>
      </c>
      <c r="K557" s="233" t="str">
        <f>IFERROR($F557/VLOOKUP($E557,'Data Mercado'!$A$7:$F$24,6,FALSE),"")</f>
        <v/>
      </c>
    </row>
    <row r="558" spans="1:11" s="227" customFormat="1" ht="19" customHeight="1">
      <c r="A558" s="228"/>
      <c r="B558" s="232"/>
      <c r="C558" s="183"/>
      <c r="D558" s="183"/>
      <c r="E558" s="183"/>
      <c r="F558" s="229"/>
      <c r="G558" s="233" t="str">
        <f>IFERROR($F558/VLOOKUP($E558,'Data Mercado'!$A$7:$F$24,2,FALSE),"")</f>
        <v/>
      </c>
      <c r="H558" s="233" t="str">
        <f>IFERROR($F558/VLOOKUP($E558,'Data Mercado'!$A$7:$F$24,3,FALSE),"")</f>
        <v/>
      </c>
      <c r="I558" s="233" t="str">
        <f>IFERROR($F558/VLOOKUP($E558,'Data Mercado'!$A$7:$F$24,4,FALSE),"")</f>
        <v/>
      </c>
      <c r="J558" s="233" t="str">
        <f>IFERROR($F558/VLOOKUP($E558,'Data Mercado'!$A$7:$F$24,5,FALSE),"")</f>
        <v/>
      </c>
      <c r="K558" s="233" t="str">
        <f>IFERROR($F558/VLOOKUP($E558,'Data Mercado'!$A$7:$F$24,6,FALSE),"")</f>
        <v/>
      </c>
    </row>
    <row r="559" spans="1:11" s="227" customFormat="1" ht="19" customHeight="1">
      <c r="A559" s="228"/>
      <c r="B559" s="232"/>
      <c r="C559" s="183"/>
      <c r="D559" s="183"/>
      <c r="E559" s="183"/>
      <c r="F559" s="229"/>
      <c r="G559" s="233" t="str">
        <f>IFERROR($F559/VLOOKUP($E559,'Data Mercado'!$A$7:$F$24,2,FALSE),"")</f>
        <v/>
      </c>
      <c r="H559" s="233" t="str">
        <f>IFERROR($F559/VLOOKUP($E559,'Data Mercado'!$A$7:$F$24,3,FALSE),"")</f>
        <v/>
      </c>
      <c r="I559" s="233" t="str">
        <f>IFERROR($F559/VLOOKUP($E559,'Data Mercado'!$A$7:$F$24,4,FALSE),"")</f>
        <v/>
      </c>
      <c r="J559" s="233" t="str">
        <f>IFERROR($F559/VLOOKUP($E559,'Data Mercado'!$A$7:$F$24,5,FALSE),"")</f>
        <v/>
      </c>
      <c r="K559" s="233" t="str">
        <f>IFERROR($F559/VLOOKUP($E559,'Data Mercado'!$A$7:$F$24,6,FALSE),"")</f>
        <v/>
      </c>
    </row>
    <row r="560" spans="1:11" s="227" customFormat="1" ht="19" customHeight="1">
      <c r="A560" s="228"/>
      <c r="B560" s="232"/>
      <c r="C560" s="183"/>
      <c r="D560" s="183"/>
      <c r="E560" s="183"/>
      <c r="F560" s="229"/>
      <c r="G560" s="233" t="str">
        <f>IFERROR($F560/VLOOKUP($E560,'Data Mercado'!$A$7:$F$24,2,FALSE),"")</f>
        <v/>
      </c>
      <c r="H560" s="233" t="str">
        <f>IFERROR($F560/VLOOKUP($E560,'Data Mercado'!$A$7:$F$24,3,FALSE),"")</f>
        <v/>
      </c>
      <c r="I560" s="233" t="str">
        <f>IFERROR($F560/VLOOKUP($E560,'Data Mercado'!$A$7:$F$24,4,FALSE),"")</f>
        <v/>
      </c>
      <c r="J560" s="233" t="str">
        <f>IFERROR($F560/VLOOKUP($E560,'Data Mercado'!$A$7:$F$24,5,FALSE),"")</f>
        <v/>
      </c>
      <c r="K560" s="233" t="str">
        <f>IFERROR($F560/VLOOKUP($E560,'Data Mercado'!$A$7:$F$24,6,FALSE),"")</f>
        <v/>
      </c>
    </row>
    <row r="561" spans="1:11" s="227" customFormat="1" ht="19" customHeight="1">
      <c r="A561" s="228"/>
      <c r="B561" s="232"/>
      <c r="C561" s="183"/>
      <c r="D561" s="183"/>
      <c r="E561" s="183"/>
      <c r="F561" s="229"/>
      <c r="G561" s="233" t="str">
        <f>IFERROR($F561/VLOOKUP($E561,'Data Mercado'!$A$7:$F$24,2,FALSE),"")</f>
        <v/>
      </c>
      <c r="H561" s="233" t="str">
        <f>IFERROR($F561/VLOOKUP($E561,'Data Mercado'!$A$7:$F$24,3,FALSE),"")</f>
        <v/>
      </c>
      <c r="I561" s="233" t="str">
        <f>IFERROR($F561/VLOOKUP($E561,'Data Mercado'!$A$7:$F$24,4,FALSE),"")</f>
        <v/>
      </c>
      <c r="J561" s="233" t="str">
        <f>IFERROR($F561/VLOOKUP($E561,'Data Mercado'!$A$7:$F$24,5,FALSE),"")</f>
        <v/>
      </c>
      <c r="K561" s="233" t="str">
        <f>IFERROR($F561/VLOOKUP($E561,'Data Mercado'!$A$7:$F$24,6,FALSE),"")</f>
        <v/>
      </c>
    </row>
    <row r="562" spans="1:11" s="227" customFormat="1" ht="19" customHeight="1">
      <c r="A562" s="228"/>
      <c r="B562" s="232"/>
      <c r="C562" s="183"/>
      <c r="D562" s="183"/>
      <c r="E562" s="183"/>
      <c r="F562" s="229"/>
      <c r="G562" s="233" t="str">
        <f>IFERROR($F562/VLOOKUP($E562,'Data Mercado'!$A$7:$F$24,2,FALSE),"")</f>
        <v/>
      </c>
      <c r="H562" s="233" t="str">
        <f>IFERROR($F562/VLOOKUP($E562,'Data Mercado'!$A$7:$F$24,3,FALSE),"")</f>
        <v/>
      </c>
      <c r="I562" s="233" t="str">
        <f>IFERROR($F562/VLOOKUP($E562,'Data Mercado'!$A$7:$F$24,4,FALSE),"")</f>
        <v/>
      </c>
      <c r="J562" s="233" t="str">
        <f>IFERROR($F562/VLOOKUP($E562,'Data Mercado'!$A$7:$F$24,5,FALSE),"")</f>
        <v/>
      </c>
      <c r="K562" s="233" t="str">
        <f>IFERROR($F562/VLOOKUP($E562,'Data Mercado'!$A$7:$F$24,6,FALSE),"")</f>
        <v/>
      </c>
    </row>
    <row r="563" spans="1:11" s="227" customFormat="1" ht="19" customHeight="1">
      <c r="A563" s="228"/>
      <c r="B563" s="232"/>
      <c r="C563" s="183"/>
      <c r="D563" s="183"/>
      <c r="E563" s="183"/>
      <c r="F563" s="229"/>
      <c r="G563" s="233" t="str">
        <f>IFERROR($F563/VLOOKUP($E563,'Data Mercado'!$A$7:$F$24,2,FALSE),"")</f>
        <v/>
      </c>
      <c r="H563" s="233" t="str">
        <f>IFERROR($F563/VLOOKUP($E563,'Data Mercado'!$A$7:$F$24,3,FALSE),"")</f>
        <v/>
      </c>
      <c r="I563" s="233" t="str">
        <f>IFERROR($F563/VLOOKUP($E563,'Data Mercado'!$A$7:$F$24,4,FALSE),"")</f>
        <v/>
      </c>
      <c r="J563" s="233" t="str">
        <f>IFERROR($F563/VLOOKUP($E563,'Data Mercado'!$A$7:$F$24,5,FALSE),"")</f>
        <v/>
      </c>
      <c r="K563" s="233" t="str">
        <f>IFERROR($F563/VLOOKUP($E563,'Data Mercado'!$A$7:$F$24,6,FALSE),"")</f>
        <v/>
      </c>
    </row>
    <row r="564" spans="1:11" s="227" customFormat="1" ht="19" customHeight="1">
      <c r="A564" s="228"/>
      <c r="B564" s="232"/>
      <c r="C564" s="183"/>
      <c r="D564" s="183"/>
      <c r="E564" s="183"/>
      <c r="F564" s="229"/>
      <c r="G564" s="233" t="str">
        <f>IFERROR($F564/VLOOKUP($E564,'Data Mercado'!$A$7:$F$24,2,FALSE),"")</f>
        <v/>
      </c>
      <c r="H564" s="233" t="str">
        <f>IFERROR($F564/VLOOKUP($E564,'Data Mercado'!$A$7:$F$24,3,FALSE),"")</f>
        <v/>
      </c>
      <c r="I564" s="233" t="str">
        <f>IFERROR($F564/VLOOKUP($E564,'Data Mercado'!$A$7:$F$24,4,FALSE),"")</f>
        <v/>
      </c>
      <c r="J564" s="233" t="str">
        <f>IFERROR($F564/VLOOKUP($E564,'Data Mercado'!$A$7:$F$24,5,FALSE),"")</f>
        <v/>
      </c>
      <c r="K564" s="233" t="str">
        <f>IFERROR($F564/VLOOKUP($E564,'Data Mercado'!$A$7:$F$24,6,FALSE),"")</f>
        <v/>
      </c>
    </row>
    <row r="565" spans="1:11" s="227" customFormat="1" ht="19" customHeight="1">
      <c r="A565" s="228"/>
      <c r="B565" s="232"/>
      <c r="C565" s="183"/>
      <c r="D565" s="183"/>
      <c r="E565" s="183"/>
      <c r="F565" s="229"/>
      <c r="G565" s="233" t="str">
        <f>IFERROR($F565/VLOOKUP($E565,'Data Mercado'!$A$7:$F$24,2,FALSE),"")</f>
        <v/>
      </c>
      <c r="H565" s="233" t="str">
        <f>IFERROR($F565/VLOOKUP($E565,'Data Mercado'!$A$7:$F$24,3,FALSE),"")</f>
        <v/>
      </c>
      <c r="I565" s="233" t="str">
        <f>IFERROR($F565/VLOOKUP($E565,'Data Mercado'!$A$7:$F$24,4,FALSE),"")</f>
        <v/>
      </c>
      <c r="J565" s="233" t="str">
        <f>IFERROR($F565/VLOOKUP($E565,'Data Mercado'!$A$7:$F$24,5,FALSE),"")</f>
        <v/>
      </c>
      <c r="K565" s="233" t="str">
        <f>IFERROR($F565/VLOOKUP($E565,'Data Mercado'!$A$7:$F$24,6,FALSE),"")</f>
        <v/>
      </c>
    </row>
    <row r="566" spans="1:11" s="227" customFormat="1" ht="19" customHeight="1">
      <c r="A566" s="228"/>
      <c r="B566" s="232"/>
      <c r="C566" s="183"/>
      <c r="D566" s="183"/>
      <c r="E566" s="183"/>
      <c r="F566" s="229"/>
      <c r="G566" s="233" t="str">
        <f>IFERROR($F566/VLOOKUP($E566,'Data Mercado'!$A$7:$F$24,2,FALSE),"")</f>
        <v/>
      </c>
      <c r="H566" s="233" t="str">
        <f>IFERROR($F566/VLOOKUP($E566,'Data Mercado'!$A$7:$F$24,3,FALSE),"")</f>
        <v/>
      </c>
      <c r="I566" s="233" t="str">
        <f>IFERROR($F566/VLOOKUP($E566,'Data Mercado'!$A$7:$F$24,4,FALSE),"")</f>
        <v/>
      </c>
      <c r="J566" s="233" t="str">
        <f>IFERROR($F566/VLOOKUP($E566,'Data Mercado'!$A$7:$F$24,5,FALSE),"")</f>
        <v/>
      </c>
      <c r="K566" s="233" t="str">
        <f>IFERROR($F566/VLOOKUP($E566,'Data Mercado'!$A$7:$F$24,6,FALSE),"")</f>
        <v/>
      </c>
    </row>
    <row r="567" spans="1:11" s="227" customFormat="1" ht="19" customHeight="1">
      <c r="A567" s="228"/>
      <c r="B567" s="232"/>
      <c r="C567" s="183"/>
      <c r="D567" s="183"/>
      <c r="E567" s="183"/>
      <c r="F567" s="229"/>
      <c r="G567" s="233" t="str">
        <f>IFERROR($F567/VLOOKUP($E567,'Data Mercado'!$A$7:$F$24,2,FALSE),"")</f>
        <v/>
      </c>
      <c r="H567" s="233" t="str">
        <f>IFERROR($F567/VLOOKUP($E567,'Data Mercado'!$A$7:$F$24,3,FALSE),"")</f>
        <v/>
      </c>
      <c r="I567" s="233" t="str">
        <f>IFERROR($F567/VLOOKUP($E567,'Data Mercado'!$A$7:$F$24,4,FALSE),"")</f>
        <v/>
      </c>
      <c r="J567" s="233" t="str">
        <f>IFERROR($F567/VLOOKUP($E567,'Data Mercado'!$A$7:$F$24,5,FALSE),"")</f>
        <v/>
      </c>
      <c r="K567" s="233" t="str">
        <f>IFERROR($F567/VLOOKUP($E567,'Data Mercado'!$A$7:$F$24,6,FALSE),"")</f>
        <v/>
      </c>
    </row>
    <row r="568" spans="1:11" s="227" customFormat="1" ht="19" customHeight="1">
      <c r="A568" s="228"/>
      <c r="B568" s="232"/>
      <c r="C568" s="183"/>
      <c r="D568" s="183"/>
      <c r="E568" s="183"/>
      <c r="F568" s="229"/>
      <c r="G568" s="233" t="str">
        <f>IFERROR($F568/VLOOKUP($E568,'Data Mercado'!$A$7:$F$24,2,FALSE),"")</f>
        <v/>
      </c>
      <c r="H568" s="233" t="str">
        <f>IFERROR($F568/VLOOKUP($E568,'Data Mercado'!$A$7:$F$24,3,FALSE),"")</f>
        <v/>
      </c>
      <c r="I568" s="233" t="str">
        <f>IFERROR($F568/VLOOKUP($E568,'Data Mercado'!$A$7:$F$24,4,FALSE),"")</f>
        <v/>
      </c>
      <c r="J568" s="233" t="str">
        <f>IFERROR($F568/VLOOKUP($E568,'Data Mercado'!$A$7:$F$24,5,FALSE),"")</f>
        <v/>
      </c>
      <c r="K568" s="233" t="str">
        <f>IFERROR($F568/VLOOKUP($E568,'Data Mercado'!$A$7:$F$24,6,FALSE),"")</f>
        <v/>
      </c>
    </row>
    <row r="569" spans="1:11" s="227" customFormat="1" ht="19" customHeight="1">
      <c r="A569" s="228"/>
      <c r="B569" s="232"/>
      <c r="C569" s="183"/>
      <c r="D569" s="183"/>
      <c r="E569" s="183"/>
      <c r="F569" s="229"/>
      <c r="G569" s="233" t="str">
        <f>IFERROR($F569/VLOOKUP($E569,'Data Mercado'!$A$7:$F$24,2,FALSE),"")</f>
        <v/>
      </c>
      <c r="H569" s="233" t="str">
        <f>IFERROR($F569/VLOOKUP($E569,'Data Mercado'!$A$7:$F$24,3,FALSE),"")</f>
        <v/>
      </c>
      <c r="I569" s="233" t="str">
        <f>IFERROR($F569/VLOOKUP($E569,'Data Mercado'!$A$7:$F$24,4,FALSE),"")</f>
        <v/>
      </c>
      <c r="J569" s="233" t="str">
        <f>IFERROR($F569/VLOOKUP($E569,'Data Mercado'!$A$7:$F$24,5,FALSE),"")</f>
        <v/>
      </c>
      <c r="K569" s="233" t="str">
        <f>IFERROR($F569/VLOOKUP($E569,'Data Mercado'!$A$7:$F$24,6,FALSE),"")</f>
        <v/>
      </c>
    </row>
    <row r="570" spans="1:11" s="227" customFormat="1" ht="19" customHeight="1">
      <c r="A570" s="228"/>
      <c r="B570" s="232"/>
      <c r="C570" s="183"/>
      <c r="D570" s="183"/>
      <c r="E570" s="183"/>
      <c r="F570" s="229"/>
      <c r="G570" s="233" t="str">
        <f>IFERROR($F570/VLOOKUP($E570,'Data Mercado'!$A$7:$F$24,2,FALSE),"")</f>
        <v/>
      </c>
      <c r="H570" s="233" t="str">
        <f>IFERROR($F570/VLOOKUP($E570,'Data Mercado'!$A$7:$F$24,3,FALSE),"")</f>
        <v/>
      </c>
      <c r="I570" s="233" t="str">
        <f>IFERROR($F570/VLOOKUP($E570,'Data Mercado'!$A$7:$F$24,4,FALSE),"")</f>
        <v/>
      </c>
      <c r="J570" s="233" t="str">
        <f>IFERROR($F570/VLOOKUP($E570,'Data Mercado'!$A$7:$F$24,5,FALSE),"")</f>
        <v/>
      </c>
      <c r="K570" s="233" t="str">
        <f>IFERROR($F570/VLOOKUP($E570,'Data Mercado'!$A$7:$F$24,6,FALSE),"")</f>
        <v/>
      </c>
    </row>
    <row r="571" spans="1:11" s="227" customFormat="1" ht="19" customHeight="1">
      <c r="A571" s="228"/>
      <c r="B571" s="232"/>
      <c r="C571" s="183"/>
      <c r="D571" s="183"/>
      <c r="E571" s="183"/>
      <c r="F571" s="229"/>
      <c r="G571" s="233" t="str">
        <f>IFERROR($F571/VLOOKUP($E571,'Data Mercado'!$A$7:$F$24,2,FALSE),"")</f>
        <v/>
      </c>
      <c r="H571" s="233" t="str">
        <f>IFERROR($F571/VLOOKUP($E571,'Data Mercado'!$A$7:$F$24,3,FALSE),"")</f>
        <v/>
      </c>
      <c r="I571" s="233" t="str">
        <f>IFERROR($F571/VLOOKUP($E571,'Data Mercado'!$A$7:$F$24,4,FALSE),"")</f>
        <v/>
      </c>
      <c r="J571" s="233" t="str">
        <f>IFERROR($F571/VLOOKUP($E571,'Data Mercado'!$A$7:$F$24,5,FALSE),"")</f>
        <v/>
      </c>
      <c r="K571" s="233" t="str">
        <f>IFERROR($F571/VLOOKUP($E571,'Data Mercado'!$A$7:$F$24,6,FALSE),"")</f>
        <v/>
      </c>
    </row>
    <row r="572" spans="1:11" s="227" customFormat="1" ht="19" customHeight="1">
      <c r="A572" s="228"/>
      <c r="B572" s="232"/>
      <c r="C572" s="183"/>
      <c r="D572" s="183"/>
      <c r="E572" s="183"/>
      <c r="F572" s="229"/>
      <c r="G572" s="233" t="str">
        <f>IFERROR($F572/VLOOKUP($E572,'Data Mercado'!$A$7:$F$24,2,FALSE),"")</f>
        <v/>
      </c>
      <c r="H572" s="233" t="str">
        <f>IFERROR($F572/VLOOKUP($E572,'Data Mercado'!$A$7:$F$24,3,FALSE),"")</f>
        <v/>
      </c>
      <c r="I572" s="233" t="str">
        <f>IFERROR($F572/VLOOKUP($E572,'Data Mercado'!$A$7:$F$24,4,FALSE),"")</f>
        <v/>
      </c>
      <c r="J572" s="233" t="str">
        <f>IFERROR($F572/VLOOKUP($E572,'Data Mercado'!$A$7:$F$24,5,FALSE),"")</f>
        <v/>
      </c>
      <c r="K572" s="233" t="str">
        <f>IFERROR($F572/VLOOKUP($E572,'Data Mercado'!$A$7:$F$24,6,FALSE),"")</f>
        <v/>
      </c>
    </row>
    <row r="573" spans="1:11" s="227" customFormat="1" ht="19" customHeight="1">
      <c r="A573" s="228"/>
      <c r="B573" s="232"/>
      <c r="C573" s="183"/>
      <c r="D573" s="183"/>
      <c r="E573" s="183"/>
      <c r="F573" s="229"/>
      <c r="G573" s="233" t="str">
        <f>IFERROR($F573/VLOOKUP($E573,'Data Mercado'!$A$7:$F$24,2,FALSE),"")</f>
        <v/>
      </c>
      <c r="H573" s="233" t="str">
        <f>IFERROR($F573/VLOOKUP($E573,'Data Mercado'!$A$7:$F$24,3,FALSE),"")</f>
        <v/>
      </c>
      <c r="I573" s="233" t="str">
        <f>IFERROR($F573/VLOOKUP($E573,'Data Mercado'!$A$7:$F$24,4,FALSE),"")</f>
        <v/>
      </c>
      <c r="J573" s="233" t="str">
        <f>IFERROR($F573/VLOOKUP($E573,'Data Mercado'!$A$7:$F$24,5,FALSE),"")</f>
        <v/>
      </c>
      <c r="K573" s="233" t="str">
        <f>IFERROR($F573/VLOOKUP($E573,'Data Mercado'!$A$7:$F$24,6,FALSE),"")</f>
        <v/>
      </c>
    </row>
    <row r="574" spans="1:11" s="227" customFormat="1" ht="19" customHeight="1">
      <c r="A574" s="228"/>
      <c r="B574" s="232"/>
      <c r="C574" s="183"/>
      <c r="D574" s="183"/>
      <c r="E574" s="183"/>
      <c r="F574" s="229"/>
      <c r="G574" s="233" t="str">
        <f>IFERROR($F574/VLOOKUP($E574,'Data Mercado'!$A$7:$F$24,2,FALSE),"")</f>
        <v/>
      </c>
      <c r="H574" s="233" t="str">
        <f>IFERROR($F574/VLOOKUP($E574,'Data Mercado'!$A$7:$F$24,3,FALSE),"")</f>
        <v/>
      </c>
      <c r="I574" s="233" t="str">
        <f>IFERROR($F574/VLOOKUP($E574,'Data Mercado'!$A$7:$F$24,4,FALSE),"")</f>
        <v/>
      </c>
      <c r="J574" s="233" t="str">
        <f>IFERROR($F574/VLOOKUP($E574,'Data Mercado'!$A$7:$F$24,5,FALSE),"")</f>
        <v/>
      </c>
      <c r="K574" s="233" t="str">
        <f>IFERROR($F574/VLOOKUP($E574,'Data Mercado'!$A$7:$F$24,6,FALSE),"")</f>
        <v/>
      </c>
    </row>
    <row r="575" spans="1:11" s="227" customFormat="1" ht="19" customHeight="1">
      <c r="A575" s="228"/>
      <c r="B575" s="232"/>
      <c r="C575" s="183"/>
      <c r="D575" s="183"/>
      <c r="E575" s="183"/>
      <c r="F575" s="229"/>
      <c r="G575" s="233" t="str">
        <f>IFERROR($F575/VLOOKUP($E575,'Data Mercado'!$A$7:$F$24,2,FALSE),"")</f>
        <v/>
      </c>
      <c r="H575" s="233" t="str">
        <f>IFERROR($F575/VLOOKUP($E575,'Data Mercado'!$A$7:$F$24,3,FALSE),"")</f>
        <v/>
      </c>
      <c r="I575" s="233" t="str">
        <f>IFERROR($F575/VLOOKUP($E575,'Data Mercado'!$A$7:$F$24,4,FALSE),"")</f>
        <v/>
      </c>
      <c r="J575" s="233" t="str">
        <f>IFERROR($F575/VLOOKUP($E575,'Data Mercado'!$A$7:$F$24,5,FALSE),"")</f>
        <v/>
      </c>
      <c r="K575" s="233" t="str">
        <f>IFERROR($F575/VLOOKUP($E575,'Data Mercado'!$A$7:$F$24,6,FALSE),"")</f>
        <v/>
      </c>
    </row>
    <row r="576" spans="1:11" s="227" customFormat="1" ht="19" customHeight="1">
      <c r="A576" s="228"/>
      <c r="B576" s="232"/>
      <c r="C576" s="183"/>
      <c r="D576" s="183"/>
      <c r="E576" s="183"/>
      <c r="F576" s="229"/>
      <c r="G576" s="233" t="str">
        <f>IFERROR($F576/VLOOKUP($E576,'Data Mercado'!$A$7:$F$24,2,FALSE),"")</f>
        <v/>
      </c>
      <c r="H576" s="233" t="str">
        <f>IFERROR($F576/VLOOKUP($E576,'Data Mercado'!$A$7:$F$24,3,FALSE),"")</f>
        <v/>
      </c>
      <c r="I576" s="233" t="str">
        <f>IFERROR($F576/VLOOKUP($E576,'Data Mercado'!$A$7:$F$24,4,FALSE),"")</f>
        <v/>
      </c>
      <c r="J576" s="233" t="str">
        <f>IFERROR($F576/VLOOKUP($E576,'Data Mercado'!$A$7:$F$24,5,FALSE),"")</f>
        <v/>
      </c>
      <c r="K576" s="233" t="str">
        <f>IFERROR($F576/VLOOKUP($E576,'Data Mercado'!$A$7:$F$24,6,FALSE),"")</f>
        <v/>
      </c>
    </row>
    <row r="577" spans="1:11" s="227" customFormat="1" ht="19" customHeight="1">
      <c r="A577" s="228"/>
      <c r="B577" s="232"/>
      <c r="C577" s="183"/>
      <c r="D577" s="183"/>
      <c r="E577" s="183"/>
      <c r="F577" s="229"/>
      <c r="G577" s="233" t="str">
        <f>IFERROR($F577/VLOOKUP($E577,'Data Mercado'!$A$7:$F$24,2,FALSE),"")</f>
        <v/>
      </c>
      <c r="H577" s="233" t="str">
        <f>IFERROR($F577/VLOOKUP($E577,'Data Mercado'!$A$7:$F$24,3,FALSE),"")</f>
        <v/>
      </c>
      <c r="I577" s="233" t="str">
        <f>IFERROR($F577/VLOOKUP($E577,'Data Mercado'!$A$7:$F$24,4,FALSE),"")</f>
        <v/>
      </c>
      <c r="J577" s="233" t="str">
        <f>IFERROR($F577/VLOOKUP($E577,'Data Mercado'!$A$7:$F$24,5,FALSE),"")</f>
        <v/>
      </c>
      <c r="K577" s="233" t="str">
        <f>IFERROR($F577/VLOOKUP($E577,'Data Mercado'!$A$7:$F$24,6,FALSE),"")</f>
        <v/>
      </c>
    </row>
    <row r="578" spans="1:11" s="227" customFormat="1" ht="19" customHeight="1">
      <c r="A578" s="228"/>
      <c r="B578" s="232"/>
      <c r="C578" s="183"/>
      <c r="D578" s="183"/>
      <c r="E578" s="183"/>
      <c r="F578" s="229"/>
      <c r="G578" s="233" t="str">
        <f>IFERROR($F578/VLOOKUP($E578,'Data Mercado'!$A$7:$F$24,2,FALSE),"")</f>
        <v/>
      </c>
      <c r="H578" s="233" t="str">
        <f>IFERROR($F578/VLOOKUP($E578,'Data Mercado'!$A$7:$F$24,3,FALSE),"")</f>
        <v/>
      </c>
      <c r="I578" s="233" t="str">
        <f>IFERROR($F578/VLOOKUP($E578,'Data Mercado'!$A$7:$F$24,4,FALSE),"")</f>
        <v/>
      </c>
      <c r="J578" s="233" t="str">
        <f>IFERROR($F578/VLOOKUP($E578,'Data Mercado'!$A$7:$F$24,5,FALSE),"")</f>
        <v/>
      </c>
      <c r="K578" s="233" t="str">
        <f>IFERROR($F578/VLOOKUP($E578,'Data Mercado'!$A$7:$F$24,6,FALSE),"")</f>
        <v/>
      </c>
    </row>
    <row r="579" spans="1:11" s="227" customFormat="1" ht="19" customHeight="1">
      <c r="A579" s="228"/>
      <c r="B579" s="232"/>
      <c r="C579" s="183"/>
      <c r="D579" s="183"/>
      <c r="E579" s="183"/>
      <c r="F579" s="229"/>
      <c r="G579" s="233" t="str">
        <f>IFERROR($F579/VLOOKUP($E579,'Data Mercado'!$A$7:$F$24,2,FALSE),"")</f>
        <v/>
      </c>
      <c r="H579" s="233" t="str">
        <f>IFERROR($F579/VLOOKUP($E579,'Data Mercado'!$A$7:$F$24,3,FALSE),"")</f>
        <v/>
      </c>
      <c r="I579" s="233" t="str">
        <f>IFERROR($F579/VLOOKUP($E579,'Data Mercado'!$A$7:$F$24,4,FALSE),"")</f>
        <v/>
      </c>
      <c r="J579" s="233" t="str">
        <f>IFERROR($F579/VLOOKUP($E579,'Data Mercado'!$A$7:$F$24,5,FALSE),"")</f>
        <v/>
      </c>
      <c r="K579" s="233" t="str">
        <f>IFERROR($F579/VLOOKUP($E579,'Data Mercado'!$A$7:$F$24,6,FALSE),"")</f>
        <v/>
      </c>
    </row>
    <row r="580" spans="1:11" s="227" customFormat="1" ht="19" customHeight="1">
      <c r="A580" s="228"/>
      <c r="B580" s="232"/>
      <c r="C580" s="183"/>
      <c r="D580" s="183"/>
      <c r="E580" s="183"/>
      <c r="F580" s="229"/>
      <c r="G580" s="233" t="str">
        <f>IFERROR($F580/VLOOKUP($E580,'Data Mercado'!$A$7:$F$24,2,FALSE),"")</f>
        <v/>
      </c>
      <c r="H580" s="233" t="str">
        <f>IFERROR($F580/VLOOKUP($E580,'Data Mercado'!$A$7:$F$24,3,FALSE),"")</f>
        <v/>
      </c>
      <c r="I580" s="233" t="str">
        <f>IFERROR($F580/VLOOKUP($E580,'Data Mercado'!$A$7:$F$24,4,FALSE),"")</f>
        <v/>
      </c>
      <c r="J580" s="233" t="str">
        <f>IFERROR($F580/VLOOKUP($E580,'Data Mercado'!$A$7:$F$24,5,FALSE),"")</f>
        <v/>
      </c>
      <c r="K580" s="233" t="str">
        <f>IFERROR($F580/VLOOKUP($E580,'Data Mercado'!$A$7:$F$24,6,FALSE),"")</f>
        <v/>
      </c>
    </row>
    <row r="581" spans="1:11" s="227" customFormat="1" ht="19" customHeight="1">
      <c r="A581" s="228"/>
      <c r="B581" s="232"/>
      <c r="C581" s="183"/>
      <c r="D581" s="183"/>
      <c r="E581" s="183"/>
      <c r="F581" s="229"/>
      <c r="G581" s="233" t="str">
        <f>IFERROR($F581/VLOOKUP($E581,'Data Mercado'!$A$7:$F$24,2,FALSE),"")</f>
        <v/>
      </c>
      <c r="H581" s="233" t="str">
        <f>IFERROR($F581/VLOOKUP($E581,'Data Mercado'!$A$7:$F$24,3,FALSE),"")</f>
        <v/>
      </c>
      <c r="I581" s="233" t="str">
        <f>IFERROR($F581/VLOOKUP($E581,'Data Mercado'!$A$7:$F$24,4,FALSE),"")</f>
        <v/>
      </c>
      <c r="J581" s="233" t="str">
        <f>IFERROR($F581/VLOOKUP($E581,'Data Mercado'!$A$7:$F$24,5,FALSE),"")</f>
        <v/>
      </c>
      <c r="K581" s="233" t="str">
        <f>IFERROR($F581/VLOOKUP($E581,'Data Mercado'!$A$7:$F$24,6,FALSE),"")</f>
        <v/>
      </c>
    </row>
    <row r="582" spans="1:11" s="227" customFormat="1" ht="19" customHeight="1">
      <c r="A582" s="228"/>
      <c r="B582" s="232"/>
      <c r="C582" s="183"/>
      <c r="D582" s="183"/>
      <c r="E582" s="183"/>
      <c r="F582" s="229"/>
      <c r="G582" s="233" t="str">
        <f>IFERROR($F582/VLOOKUP($E582,'Data Mercado'!$A$7:$F$24,2,FALSE),"")</f>
        <v/>
      </c>
      <c r="H582" s="233" t="str">
        <f>IFERROR($F582/VLOOKUP($E582,'Data Mercado'!$A$7:$F$24,3,FALSE),"")</f>
        <v/>
      </c>
      <c r="I582" s="233" t="str">
        <f>IFERROR($F582/VLOOKUP($E582,'Data Mercado'!$A$7:$F$24,4,FALSE),"")</f>
        <v/>
      </c>
      <c r="J582" s="233" t="str">
        <f>IFERROR($F582/VLOOKUP($E582,'Data Mercado'!$A$7:$F$24,5,FALSE),"")</f>
        <v/>
      </c>
      <c r="K582" s="233" t="str">
        <f>IFERROR($F582/VLOOKUP($E582,'Data Mercado'!$A$7:$F$24,6,FALSE),"")</f>
        <v/>
      </c>
    </row>
    <row r="583" spans="1:11" s="227" customFormat="1" ht="19" customHeight="1">
      <c r="A583" s="228"/>
      <c r="B583" s="232"/>
      <c r="C583" s="183"/>
      <c r="D583" s="183"/>
      <c r="E583" s="183"/>
      <c r="F583" s="229"/>
      <c r="G583" s="233" t="str">
        <f>IFERROR($F583/VLOOKUP($E583,'Data Mercado'!$A$7:$F$24,2,FALSE),"")</f>
        <v/>
      </c>
      <c r="H583" s="233" t="str">
        <f>IFERROR($F583/VLOOKUP($E583,'Data Mercado'!$A$7:$F$24,3,FALSE),"")</f>
        <v/>
      </c>
      <c r="I583" s="233" t="str">
        <f>IFERROR($F583/VLOOKUP($E583,'Data Mercado'!$A$7:$F$24,4,FALSE),"")</f>
        <v/>
      </c>
      <c r="J583" s="233" t="str">
        <f>IFERROR($F583/VLOOKUP($E583,'Data Mercado'!$A$7:$F$24,5,FALSE),"")</f>
        <v/>
      </c>
      <c r="K583" s="233" t="str">
        <f>IFERROR($F583/VLOOKUP($E583,'Data Mercado'!$A$7:$F$24,6,FALSE),"")</f>
        <v/>
      </c>
    </row>
    <row r="584" spans="1:11" s="227" customFormat="1" ht="19" customHeight="1">
      <c r="A584" s="228"/>
      <c r="B584" s="232"/>
      <c r="C584" s="183"/>
      <c r="D584" s="183"/>
      <c r="E584" s="183"/>
      <c r="F584" s="229"/>
      <c r="G584" s="233" t="str">
        <f>IFERROR($F584/VLOOKUP($E584,'Data Mercado'!$A$7:$F$24,2,FALSE),"")</f>
        <v/>
      </c>
      <c r="H584" s="233" t="str">
        <f>IFERROR($F584/VLOOKUP($E584,'Data Mercado'!$A$7:$F$24,3,FALSE),"")</f>
        <v/>
      </c>
      <c r="I584" s="233" t="str">
        <f>IFERROR($F584/VLOOKUP($E584,'Data Mercado'!$A$7:$F$24,4,FALSE),"")</f>
        <v/>
      </c>
      <c r="J584" s="233" t="str">
        <f>IFERROR($F584/VLOOKUP($E584,'Data Mercado'!$A$7:$F$24,5,FALSE),"")</f>
        <v/>
      </c>
      <c r="K584" s="233" t="str">
        <f>IFERROR($F584/VLOOKUP($E584,'Data Mercado'!$A$7:$F$24,6,FALSE),"")</f>
        <v/>
      </c>
    </row>
    <row r="585" spans="1:11" s="227" customFormat="1" ht="19" customHeight="1">
      <c r="A585" s="228"/>
      <c r="B585" s="232"/>
      <c r="C585" s="183"/>
      <c r="D585" s="183"/>
      <c r="E585" s="183"/>
      <c r="F585" s="229"/>
      <c r="G585" s="233" t="str">
        <f>IFERROR($F585/VLOOKUP($E585,'Data Mercado'!$A$7:$F$24,2,FALSE),"")</f>
        <v/>
      </c>
      <c r="H585" s="233" t="str">
        <f>IFERROR($F585/VLOOKUP($E585,'Data Mercado'!$A$7:$F$24,3,FALSE),"")</f>
        <v/>
      </c>
      <c r="I585" s="233" t="str">
        <f>IFERROR($F585/VLOOKUP($E585,'Data Mercado'!$A$7:$F$24,4,FALSE),"")</f>
        <v/>
      </c>
      <c r="J585" s="233" t="str">
        <f>IFERROR($F585/VLOOKUP($E585,'Data Mercado'!$A$7:$F$24,5,FALSE),"")</f>
        <v/>
      </c>
      <c r="K585" s="233" t="str">
        <f>IFERROR($F585/VLOOKUP($E585,'Data Mercado'!$A$7:$F$24,6,FALSE),"")</f>
        <v/>
      </c>
    </row>
    <row r="586" spans="1:11" s="227" customFormat="1" ht="19" customHeight="1">
      <c r="A586" s="228"/>
      <c r="B586" s="232"/>
      <c r="C586" s="183"/>
      <c r="D586" s="183"/>
      <c r="E586" s="183"/>
      <c r="F586" s="229"/>
      <c r="G586" s="233" t="str">
        <f>IFERROR($F586/VLOOKUP($E586,'Data Mercado'!$A$7:$F$24,2,FALSE),"")</f>
        <v/>
      </c>
      <c r="H586" s="233" t="str">
        <f>IFERROR($F586/VLOOKUP($E586,'Data Mercado'!$A$7:$F$24,3,FALSE),"")</f>
        <v/>
      </c>
      <c r="I586" s="233" t="str">
        <f>IFERROR($F586/VLOOKUP($E586,'Data Mercado'!$A$7:$F$24,4,FALSE),"")</f>
        <v/>
      </c>
      <c r="J586" s="233" t="str">
        <f>IFERROR($F586/VLOOKUP($E586,'Data Mercado'!$A$7:$F$24,5,FALSE),"")</f>
        <v/>
      </c>
      <c r="K586" s="233" t="str">
        <f>IFERROR($F586/VLOOKUP($E586,'Data Mercado'!$A$7:$F$24,6,FALSE),"")</f>
        <v/>
      </c>
    </row>
    <row r="587" spans="1:11" s="227" customFormat="1" ht="19" customHeight="1">
      <c r="A587" s="228"/>
      <c r="B587" s="232"/>
      <c r="C587" s="183"/>
      <c r="D587" s="183"/>
      <c r="E587" s="183"/>
      <c r="F587" s="229"/>
      <c r="G587" s="233" t="str">
        <f>IFERROR($F587/VLOOKUP($E587,'Data Mercado'!$A$7:$F$24,2,FALSE),"")</f>
        <v/>
      </c>
      <c r="H587" s="233" t="str">
        <f>IFERROR($F587/VLOOKUP($E587,'Data Mercado'!$A$7:$F$24,3,FALSE),"")</f>
        <v/>
      </c>
      <c r="I587" s="233" t="str">
        <f>IFERROR($F587/VLOOKUP($E587,'Data Mercado'!$A$7:$F$24,4,FALSE),"")</f>
        <v/>
      </c>
      <c r="J587" s="233" t="str">
        <f>IFERROR($F587/VLOOKUP($E587,'Data Mercado'!$A$7:$F$24,5,FALSE),"")</f>
        <v/>
      </c>
      <c r="K587" s="233" t="str">
        <f>IFERROR($F587/VLOOKUP($E587,'Data Mercado'!$A$7:$F$24,6,FALSE),"")</f>
        <v/>
      </c>
    </row>
    <row r="588" spans="1:11" s="227" customFormat="1" ht="19" customHeight="1">
      <c r="A588" s="228"/>
      <c r="B588" s="232"/>
      <c r="C588" s="183"/>
      <c r="D588" s="183"/>
      <c r="E588" s="183"/>
      <c r="F588" s="229"/>
      <c r="G588" s="233" t="str">
        <f>IFERROR($F588/VLOOKUP($E588,'Data Mercado'!$A$7:$F$24,2,FALSE),"")</f>
        <v/>
      </c>
      <c r="H588" s="233" t="str">
        <f>IFERROR($F588/VLOOKUP($E588,'Data Mercado'!$A$7:$F$24,3,FALSE),"")</f>
        <v/>
      </c>
      <c r="I588" s="233" t="str">
        <f>IFERROR($F588/VLOOKUP($E588,'Data Mercado'!$A$7:$F$24,4,FALSE),"")</f>
        <v/>
      </c>
      <c r="J588" s="233" t="str">
        <f>IFERROR($F588/VLOOKUP($E588,'Data Mercado'!$A$7:$F$24,5,FALSE),"")</f>
        <v/>
      </c>
      <c r="K588" s="233" t="str">
        <f>IFERROR($F588/VLOOKUP($E588,'Data Mercado'!$A$7:$F$24,6,FALSE),"")</f>
        <v/>
      </c>
    </row>
    <row r="589" spans="1:11" s="227" customFormat="1" ht="19" customHeight="1">
      <c r="A589" s="228"/>
      <c r="B589" s="232"/>
      <c r="C589" s="183"/>
      <c r="D589" s="183"/>
      <c r="E589" s="183"/>
      <c r="F589" s="229"/>
      <c r="G589" s="233" t="str">
        <f>IFERROR($F589/VLOOKUP($E589,'Data Mercado'!$A$7:$F$24,2,FALSE),"")</f>
        <v/>
      </c>
      <c r="H589" s="233" t="str">
        <f>IFERROR($F589/VLOOKUP($E589,'Data Mercado'!$A$7:$F$24,3,FALSE),"")</f>
        <v/>
      </c>
      <c r="I589" s="233" t="str">
        <f>IFERROR($F589/VLOOKUP($E589,'Data Mercado'!$A$7:$F$24,4,FALSE),"")</f>
        <v/>
      </c>
      <c r="J589" s="233" t="str">
        <f>IFERROR($F589/VLOOKUP($E589,'Data Mercado'!$A$7:$F$24,5,FALSE),"")</f>
        <v/>
      </c>
      <c r="K589" s="233" t="str">
        <f>IFERROR($F589/VLOOKUP($E589,'Data Mercado'!$A$7:$F$24,6,FALSE),"")</f>
        <v/>
      </c>
    </row>
    <row r="590" spans="1:11" s="227" customFormat="1" ht="19" customHeight="1">
      <c r="A590" s="228"/>
      <c r="B590" s="232"/>
      <c r="C590" s="183"/>
      <c r="D590" s="183"/>
      <c r="E590" s="183"/>
      <c r="F590" s="229"/>
      <c r="G590" s="233" t="str">
        <f>IFERROR($F590/VLOOKUP($E590,'Data Mercado'!$A$7:$F$24,2,FALSE),"")</f>
        <v/>
      </c>
      <c r="H590" s="233" t="str">
        <f>IFERROR($F590/VLOOKUP($E590,'Data Mercado'!$A$7:$F$24,3,FALSE),"")</f>
        <v/>
      </c>
      <c r="I590" s="233" t="str">
        <f>IFERROR($F590/VLOOKUP($E590,'Data Mercado'!$A$7:$F$24,4,FALSE),"")</f>
        <v/>
      </c>
      <c r="J590" s="233" t="str">
        <f>IFERROR($F590/VLOOKUP($E590,'Data Mercado'!$A$7:$F$24,5,FALSE),"")</f>
        <v/>
      </c>
      <c r="K590" s="233" t="str">
        <f>IFERROR($F590/VLOOKUP($E590,'Data Mercado'!$A$7:$F$24,6,FALSE),"")</f>
        <v/>
      </c>
    </row>
    <row r="591" spans="1:11" s="227" customFormat="1" ht="19" customHeight="1">
      <c r="A591" s="228"/>
      <c r="B591" s="232"/>
      <c r="C591" s="183"/>
      <c r="D591" s="183"/>
      <c r="E591" s="183"/>
      <c r="F591" s="229"/>
      <c r="G591" s="233" t="str">
        <f>IFERROR($F591/VLOOKUP($E591,'Data Mercado'!$A$7:$F$24,2,FALSE),"")</f>
        <v/>
      </c>
      <c r="H591" s="233" t="str">
        <f>IFERROR($F591/VLOOKUP($E591,'Data Mercado'!$A$7:$F$24,3,FALSE),"")</f>
        <v/>
      </c>
      <c r="I591" s="233" t="str">
        <f>IFERROR($F591/VLOOKUP($E591,'Data Mercado'!$A$7:$F$24,4,FALSE),"")</f>
        <v/>
      </c>
      <c r="J591" s="233" t="str">
        <f>IFERROR($F591/VLOOKUP($E591,'Data Mercado'!$A$7:$F$24,5,FALSE),"")</f>
        <v/>
      </c>
      <c r="K591" s="233" t="str">
        <f>IFERROR($F591/VLOOKUP($E591,'Data Mercado'!$A$7:$F$24,6,FALSE),"")</f>
        <v/>
      </c>
    </row>
    <row r="592" spans="1:11" s="227" customFormat="1" ht="19" customHeight="1">
      <c r="A592" s="228"/>
      <c r="B592" s="232"/>
      <c r="C592" s="183"/>
      <c r="D592" s="183"/>
      <c r="E592" s="183"/>
      <c r="F592" s="229"/>
      <c r="G592" s="233" t="str">
        <f>IFERROR($F592/VLOOKUP($E592,'Data Mercado'!$A$7:$F$24,2,FALSE),"")</f>
        <v/>
      </c>
      <c r="H592" s="233" t="str">
        <f>IFERROR($F592/VLOOKUP($E592,'Data Mercado'!$A$7:$F$24,3,FALSE),"")</f>
        <v/>
      </c>
      <c r="I592" s="233" t="str">
        <f>IFERROR($F592/VLOOKUP($E592,'Data Mercado'!$A$7:$F$24,4,FALSE),"")</f>
        <v/>
      </c>
      <c r="J592" s="233" t="str">
        <f>IFERROR($F592/VLOOKUP($E592,'Data Mercado'!$A$7:$F$24,5,FALSE),"")</f>
        <v/>
      </c>
      <c r="K592" s="233" t="str">
        <f>IFERROR($F592/VLOOKUP($E592,'Data Mercado'!$A$7:$F$24,6,FALSE),"")</f>
        <v/>
      </c>
    </row>
    <row r="593" spans="1:11" s="227" customFormat="1" ht="19" customHeight="1">
      <c r="A593" s="228"/>
      <c r="B593" s="232"/>
      <c r="C593" s="183"/>
      <c r="D593" s="183"/>
      <c r="E593" s="183"/>
      <c r="F593" s="229"/>
      <c r="G593" s="233" t="str">
        <f>IFERROR($F593/VLOOKUP($E593,'Data Mercado'!$A$7:$F$24,2,FALSE),"")</f>
        <v/>
      </c>
      <c r="H593" s="233" t="str">
        <f>IFERROR($F593/VLOOKUP($E593,'Data Mercado'!$A$7:$F$24,3,FALSE),"")</f>
        <v/>
      </c>
      <c r="I593" s="233" t="str">
        <f>IFERROR($F593/VLOOKUP($E593,'Data Mercado'!$A$7:$F$24,4,FALSE),"")</f>
        <v/>
      </c>
      <c r="J593" s="233" t="str">
        <f>IFERROR($F593/VLOOKUP($E593,'Data Mercado'!$A$7:$F$24,5,FALSE),"")</f>
        <v/>
      </c>
      <c r="K593" s="233" t="str">
        <f>IFERROR($F593/VLOOKUP($E593,'Data Mercado'!$A$7:$F$24,6,FALSE),"")</f>
        <v/>
      </c>
    </row>
    <row r="594" spans="1:11" s="227" customFormat="1" ht="19" customHeight="1">
      <c r="A594" s="228"/>
      <c r="B594" s="232"/>
      <c r="C594" s="183"/>
      <c r="D594" s="183"/>
      <c r="E594" s="183"/>
      <c r="F594" s="229"/>
      <c r="G594" s="233" t="str">
        <f>IFERROR($F594/VLOOKUP($E594,'Data Mercado'!$A$7:$F$24,2,FALSE),"")</f>
        <v/>
      </c>
      <c r="H594" s="233" t="str">
        <f>IFERROR($F594/VLOOKUP($E594,'Data Mercado'!$A$7:$F$24,3,FALSE),"")</f>
        <v/>
      </c>
      <c r="I594" s="233" t="str">
        <f>IFERROR($F594/VLOOKUP($E594,'Data Mercado'!$A$7:$F$24,4,FALSE),"")</f>
        <v/>
      </c>
      <c r="J594" s="233" t="str">
        <f>IFERROR($F594/VLOOKUP($E594,'Data Mercado'!$A$7:$F$24,5,FALSE),"")</f>
        <v/>
      </c>
      <c r="K594" s="233" t="str">
        <f>IFERROR($F594/VLOOKUP($E594,'Data Mercado'!$A$7:$F$24,6,FALSE),"")</f>
        <v/>
      </c>
    </row>
    <row r="595" spans="1:11" s="227" customFormat="1" ht="19" customHeight="1">
      <c r="A595" s="228"/>
      <c r="B595" s="232"/>
      <c r="C595" s="183"/>
      <c r="D595" s="183"/>
      <c r="E595" s="183"/>
      <c r="F595" s="229"/>
      <c r="G595" s="233" t="str">
        <f>IFERROR($F595/VLOOKUP($E595,'Data Mercado'!$A$7:$F$24,2,FALSE),"")</f>
        <v/>
      </c>
      <c r="H595" s="233" t="str">
        <f>IFERROR($F595/VLOOKUP($E595,'Data Mercado'!$A$7:$F$24,3,FALSE),"")</f>
        <v/>
      </c>
      <c r="I595" s="233" t="str">
        <f>IFERROR($F595/VLOOKUP($E595,'Data Mercado'!$A$7:$F$24,4,FALSE),"")</f>
        <v/>
      </c>
      <c r="J595" s="233" t="str">
        <f>IFERROR($F595/VLOOKUP($E595,'Data Mercado'!$A$7:$F$24,5,FALSE),"")</f>
        <v/>
      </c>
      <c r="K595" s="233" t="str">
        <f>IFERROR($F595/VLOOKUP($E595,'Data Mercado'!$A$7:$F$24,6,FALSE),"")</f>
        <v/>
      </c>
    </row>
    <row r="596" spans="1:11" s="227" customFormat="1" ht="19" customHeight="1">
      <c r="A596" s="228"/>
      <c r="B596" s="232"/>
      <c r="C596" s="183"/>
      <c r="D596" s="183"/>
      <c r="E596" s="183"/>
      <c r="F596" s="229"/>
      <c r="G596" s="233" t="str">
        <f>IFERROR($F596/VLOOKUP($E596,'Data Mercado'!$A$7:$F$24,2,FALSE),"")</f>
        <v/>
      </c>
      <c r="H596" s="233" t="str">
        <f>IFERROR($F596/VLOOKUP($E596,'Data Mercado'!$A$7:$F$24,3,FALSE),"")</f>
        <v/>
      </c>
      <c r="I596" s="233" t="str">
        <f>IFERROR($F596/VLOOKUP($E596,'Data Mercado'!$A$7:$F$24,4,FALSE),"")</f>
        <v/>
      </c>
      <c r="J596" s="233" t="str">
        <f>IFERROR($F596/VLOOKUP($E596,'Data Mercado'!$A$7:$F$24,5,FALSE),"")</f>
        <v/>
      </c>
      <c r="K596" s="233" t="str">
        <f>IFERROR($F596/VLOOKUP($E596,'Data Mercado'!$A$7:$F$24,6,FALSE),"")</f>
        <v/>
      </c>
    </row>
    <row r="597" spans="1:11" s="227" customFormat="1" ht="19" customHeight="1">
      <c r="A597" s="228"/>
      <c r="B597" s="232"/>
      <c r="C597" s="183"/>
      <c r="D597" s="183"/>
      <c r="E597" s="183"/>
      <c r="F597" s="229"/>
      <c r="G597" s="233" t="str">
        <f>IFERROR($F597/VLOOKUP($E597,'Data Mercado'!$A$7:$F$24,2,FALSE),"")</f>
        <v/>
      </c>
      <c r="H597" s="233" t="str">
        <f>IFERROR($F597/VLOOKUP($E597,'Data Mercado'!$A$7:$F$24,3,FALSE),"")</f>
        <v/>
      </c>
      <c r="I597" s="233" t="str">
        <f>IFERROR($F597/VLOOKUP($E597,'Data Mercado'!$A$7:$F$24,4,FALSE),"")</f>
        <v/>
      </c>
      <c r="J597" s="233" t="str">
        <f>IFERROR($F597/VLOOKUP($E597,'Data Mercado'!$A$7:$F$24,5,FALSE),"")</f>
        <v/>
      </c>
      <c r="K597" s="233" t="str">
        <f>IFERROR($F597/VLOOKUP($E597,'Data Mercado'!$A$7:$F$24,6,FALSE),"")</f>
        <v/>
      </c>
    </row>
    <row r="598" spans="1:11" s="227" customFormat="1" ht="19" customHeight="1">
      <c r="A598" s="228"/>
      <c r="B598" s="232"/>
      <c r="C598" s="183"/>
      <c r="D598" s="183"/>
      <c r="E598" s="183"/>
      <c r="F598" s="229"/>
      <c r="G598" s="233" t="str">
        <f>IFERROR($F598/VLOOKUP($E598,'Data Mercado'!$A$7:$F$24,2,FALSE),"")</f>
        <v/>
      </c>
      <c r="H598" s="233" t="str">
        <f>IFERROR($F598/VLOOKUP($E598,'Data Mercado'!$A$7:$F$24,3,FALSE),"")</f>
        <v/>
      </c>
      <c r="I598" s="233" t="str">
        <f>IFERROR($F598/VLOOKUP($E598,'Data Mercado'!$A$7:$F$24,4,FALSE),"")</f>
        <v/>
      </c>
      <c r="J598" s="233" t="str">
        <f>IFERROR($F598/VLOOKUP($E598,'Data Mercado'!$A$7:$F$24,5,FALSE),"")</f>
        <v/>
      </c>
      <c r="K598" s="233" t="str">
        <f>IFERROR($F598/VLOOKUP($E598,'Data Mercado'!$A$7:$F$24,6,FALSE),"")</f>
        <v/>
      </c>
    </row>
    <row r="599" spans="1:11" s="227" customFormat="1" ht="19" customHeight="1">
      <c r="A599" s="228"/>
      <c r="B599" s="232"/>
      <c r="C599" s="183"/>
      <c r="D599" s="183"/>
      <c r="E599" s="183"/>
      <c r="F599" s="229"/>
      <c r="G599" s="233" t="str">
        <f>IFERROR($F599/VLOOKUP($E599,'Data Mercado'!$A$7:$F$24,2,FALSE),"")</f>
        <v/>
      </c>
      <c r="H599" s="233" t="str">
        <f>IFERROR($F599/VLOOKUP($E599,'Data Mercado'!$A$7:$F$24,3,FALSE),"")</f>
        <v/>
      </c>
      <c r="I599" s="233" t="str">
        <f>IFERROR($F599/VLOOKUP($E599,'Data Mercado'!$A$7:$F$24,4,FALSE),"")</f>
        <v/>
      </c>
      <c r="J599" s="233" t="str">
        <f>IFERROR($F599/VLOOKUP($E599,'Data Mercado'!$A$7:$F$24,5,FALSE),"")</f>
        <v/>
      </c>
      <c r="K599" s="233" t="str">
        <f>IFERROR($F599/VLOOKUP($E599,'Data Mercado'!$A$7:$F$24,6,FALSE),"")</f>
        <v/>
      </c>
    </row>
    <row r="600" spans="1:11" s="227" customFormat="1" ht="19" customHeight="1">
      <c r="A600" s="228"/>
      <c r="B600" s="232"/>
      <c r="C600" s="183"/>
      <c r="D600" s="183"/>
      <c r="E600" s="183"/>
      <c r="F600" s="229"/>
      <c r="G600" s="233" t="str">
        <f>IFERROR($F600/VLOOKUP($E600,'Data Mercado'!$A$7:$F$24,2,FALSE),"")</f>
        <v/>
      </c>
      <c r="H600" s="233" t="str">
        <f>IFERROR($F600/VLOOKUP($E600,'Data Mercado'!$A$7:$F$24,3,FALSE),"")</f>
        <v/>
      </c>
      <c r="I600" s="233" t="str">
        <f>IFERROR($F600/VLOOKUP($E600,'Data Mercado'!$A$7:$F$24,4,FALSE),"")</f>
        <v/>
      </c>
      <c r="J600" s="233" t="str">
        <f>IFERROR($F600/VLOOKUP($E600,'Data Mercado'!$A$7:$F$24,5,FALSE),"")</f>
        <v/>
      </c>
      <c r="K600" s="233" t="str">
        <f>IFERROR($F600/VLOOKUP($E600,'Data Mercado'!$A$7:$F$24,6,FALSE),"")</f>
        <v/>
      </c>
    </row>
    <row r="601" spans="1:11" s="227" customFormat="1" ht="19" customHeight="1">
      <c r="A601" s="228"/>
      <c r="B601" s="232"/>
      <c r="C601" s="183"/>
      <c r="D601" s="183"/>
      <c r="E601" s="183"/>
      <c r="F601" s="229"/>
      <c r="G601" s="233" t="str">
        <f>IFERROR($F601/VLOOKUP($E601,'Data Mercado'!$A$7:$F$24,2,FALSE),"")</f>
        <v/>
      </c>
      <c r="H601" s="233" t="str">
        <f>IFERROR($F601/VLOOKUP($E601,'Data Mercado'!$A$7:$F$24,3,FALSE),"")</f>
        <v/>
      </c>
      <c r="I601" s="233" t="str">
        <f>IFERROR($F601/VLOOKUP($E601,'Data Mercado'!$A$7:$F$24,4,FALSE),"")</f>
        <v/>
      </c>
      <c r="J601" s="233" t="str">
        <f>IFERROR($F601/VLOOKUP($E601,'Data Mercado'!$A$7:$F$24,5,FALSE),"")</f>
        <v/>
      </c>
      <c r="K601" s="233" t="str">
        <f>IFERROR($F601/VLOOKUP($E601,'Data Mercado'!$A$7:$F$24,6,FALSE),"")</f>
        <v/>
      </c>
    </row>
    <row r="602" spans="1:11" s="227" customFormat="1" ht="19" customHeight="1">
      <c r="A602" s="228"/>
      <c r="B602" s="232"/>
      <c r="C602" s="183"/>
      <c r="D602" s="183"/>
      <c r="E602" s="183"/>
      <c r="F602" s="229"/>
      <c r="G602" s="233" t="str">
        <f>IFERROR($F602/VLOOKUP($E602,'Data Mercado'!$A$7:$F$24,2,FALSE),"")</f>
        <v/>
      </c>
      <c r="H602" s="233" t="str">
        <f>IFERROR($F602/VLOOKUP($E602,'Data Mercado'!$A$7:$F$24,3,FALSE),"")</f>
        <v/>
      </c>
      <c r="I602" s="233" t="str">
        <f>IFERROR($F602/VLOOKUP($E602,'Data Mercado'!$A$7:$F$24,4,FALSE),"")</f>
        <v/>
      </c>
      <c r="J602" s="233" t="str">
        <f>IFERROR($F602/VLOOKUP($E602,'Data Mercado'!$A$7:$F$24,5,FALSE),"")</f>
        <v/>
      </c>
      <c r="K602" s="233" t="str">
        <f>IFERROR($F602/VLOOKUP($E602,'Data Mercado'!$A$7:$F$24,6,FALSE),"")</f>
        <v/>
      </c>
    </row>
    <row r="603" spans="1:11" s="227" customFormat="1" ht="19" customHeight="1">
      <c r="A603" s="228"/>
      <c r="B603" s="232"/>
      <c r="C603" s="183"/>
      <c r="D603" s="183"/>
      <c r="E603" s="183"/>
      <c r="F603" s="229"/>
      <c r="G603" s="233" t="str">
        <f>IFERROR($F603/VLOOKUP($E603,'Data Mercado'!$A$7:$F$24,2,FALSE),"")</f>
        <v/>
      </c>
      <c r="H603" s="233" t="str">
        <f>IFERROR($F603/VLOOKUP($E603,'Data Mercado'!$A$7:$F$24,3,FALSE),"")</f>
        <v/>
      </c>
      <c r="I603" s="233" t="str">
        <f>IFERROR($F603/VLOOKUP($E603,'Data Mercado'!$A$7:$F$24,4,FALSE),"")</f>
        <v/>
      </c>
      <c r="J603" s="233" t="str">
        <f>IFERROR($F603/VLOOKUP($E603,'Data Mercado'!$A$7:$F$24,5,FALSE),"")</f>
        <v/>
      </c>
      <c r="K603" s="233" t="str">
        <f>IFERROR($F603/VLOOKUP($E603,'Data Mercado'!$A$7:$F$24,6,FALSE),"")</f>
        <v/>
      </c>
    </row>
    <row r="604" spans="1:11" s="227" customFormat="1" ht="19" customHeight="1">
      <c r="A604" s="228"/>
      <c r="B604" s="232"/>
      <c r="C604" s="183"/>
      <c r="D604" s="183"/>
      <c r="E604" s="183"/>
      <c r="F604" s="229"/>
      <c r="G604" s="233" t="str">
        <f>IFERROR($F604/VLOOKUP($E604,'Data Mercado'!$A$7:$F$24,2,FALSE),"")</f>
        <v/>
      </c>
      <c r="H604" s="233" t="str">
        <f>IFERROR($F604/VLOOKUP($E604,'Data Mercado'!$A$7:$F$24,3,FALSE),"")</f>
        <v/>
      </c>
      <c r="I604" s="233" t="str">
        <f>IFERROR($F604/VLOOKUP($E604,'Data Mercado'!$A$7:$F$24,4,FALSE),"")</f>
        <v/>
      </c>
      <c r="J604" s="233" t="str">
        <f>IFERROR($F604/VLOOKUP($E604,'Data Mercado'!$A$7:$F$24,5,FALSE),"")</f>
        <v/>
      </c>
      <c r="K604" s="233" t="str">
        <f>IFERROR($F604/VLOOKUP($E604,'Data Mercado'!$A$7:$F$24,6,FALSE),"")</f>
        <v/>
      </c>
    </row>
    <row r="605" spans="1:11" s="227" customFormat="1" ht="19" customHeight="1">
      <c r="A605" s="228"/>
      <c r="B605" s="232"/>
      <c r="C605" s="183"/>
      <c r="D605" s="183"/>
      <c r="E605" s="183"/>
      <c r="F605" s="229"/>
      <c r="G605" s="233" t="str">
        <f>IFERROR($F605/VLOOKUP($E605,'Data Mercado'!$A$7:$F$24,2,FALSE),"")</f>
        <v/>
      </c>
      <c r="H605" s="233" t="str">
        <f>IFERROR($F605/VLOOKUP($E605,'Data Mercado'!$A$7:$F$24,3,FALSE),"")</f>
        <v/>
      </c>
      <c r="I605" s="233" t="str">
        <f>IFERROR($F605/VLOOKUP($E605,'Data Mercado'!$A$7:$F$24,4,FALSE),"")</f>
        <v/>
      </c>
      <c r="J605" s="233" t="str">
        <f>IFERROR($F605/VLOOKUP($E605,'Data Mercado'!$A$7:$F$24,5,FALSE),"")</f>
        <v/>
      </c>
      <c r="K605" s="233" t="str">
        <f>IFERROR($F605/VLOOKUP($E605,'Data Mercado'!$A$7:$F$24,6,FALSE),"")</f>
        <v/>
      </c>
    </row>
    <row r="606" spans="1:11" s="227" customFormat="1" ht="19" customHeight="1">
      <c r="A606" s="228"/>
      <c r="B606" s="232"/>
      <c r="C606" s="183"/>
      <c r="D606" s="183"/>
      <c r="E606" s="183"/>
      <c r="F606" s="229"/>
      <c r="G606" s="233" t="str">
        <f>IFERROR($F606/VLOOKUP($E606,'Data Mercado'!$A$7:$F$24,2,FALSE),"")</f>
        <v/>
      </c>
      <c r="H606" s="233" t="str">
        <f>IFERROR($F606/VLOOKUP($E606,'Data Mercado'!$A$7:$F$24,3,FALSE),"")</f>
        <v/>
      </c>
      <c r="I606" s="233" t="str">
        <f>IFERROR($F606/VLOOKUP($E606,'Data Mercado'!$A$7:$F$24,4,FALSE),"")</f>
        <v/>
      </c>
      <c r="J606" s="233" t="str">
        <f>IFERROR($F606/VLOOKUP($E606,'Data Mercado'!$A$7:$F$24,5,FALSE),"")</f>
        <v/>
      </c>
      <c r="K606" s="233" t="str">
        <f>IFERROR($F606/VLOOKUP($E606,'Data Mercado'!$A$7:$F$24,6,FALSE),"")</f>
        <v/>
      </c>
    </row>
    <row r="607" spans="1:11" s="227" customFormat="1" ht="19" customHeight="1">
      <c r="A607" s="228"/>
      <c r="B607" s="232"/>
      <c r="C607" s="183"/>
      <c r="D607" s="183"/>
      <c r="E607" s="183"/>
      <c r="F607" s="229"/>
      <c r="G607" s="233" t="str">
        <f>IFERROR($F607/VLOOKUP($E607,'Data Mercado'!$A$7:$F$24,2,FALSE),"")</f>
        <v/>
      </c>
      <c r="H607" s="233" t="str">
        <f>IFERROR($F607/VLOOKUP($E607,'Data Mercado'!$A$7:$F$24,3,FALSE),"")</f>
        <v/>
      </c>
      <c r="I607" s="233" t="str">
        <f>IFERROR($F607/VLOOKUP($E607,'Data Mercado'!$A$7:$F$24,4,FALSE),"")</f>
        <v/>
      </c>
      <c r="J607" s="233" t="str">
        <f>IFERROR($F607/VLOOKUP($E607,'Data Mercado'!$A$7:$F$24,5,FALSE),"")</f>
        <v/>
      </c>
      <c r="K607" s="233" t="str">
        <f>IFERROR($F607/VLOOKUP($E607,'Data Mercado'!$A$7:$F$24,6,FALSE),"")</f>
        <v/>
      </c>
    </row>
    <row r="608" spans="1:11" s="227" customFormat="1" ht="19" customHeight="1">
      <c r="A608" s="228"/>
      <c r="B608" s="232"/>
      <c r="C608" s="183"/>
      <c r="D608" s="183"/>
      <c r="E608" s="183"/>
      <c r="F608" s="229"/>
      <c r="G608" s="233" t="str">
        <f>IFERROR($F608/VLOOKUP($E608,'Data Mercado'!$A$7:$F$24,2,FALSE),"")</f>
        <v/>
      </c>
      <c r="H608" s="233" t="str">
        <f>IFERROR($F608/VLOOKUP($E608,'Data Mercado'!$A$7:$F$24,3,FALSE),"")</f>
        <v/>
      </c>
      <c r="I608" s="233" t="str">
        <f>IFERROR($F608/VLOOKUP($E608,'Data Mercado'!$A$7:$F$24,4,FALSE),"")</f>
        <v/>
      </c>
      <c r="J608" s="233" t="str">
        <f>IFERROR($F608/VLOOKUP($E608,'Data Mercado'!$A$7:$F$24,5,FALSE),"")</f>
        <v/>
      </c>
      <c r="K608" s="233" t="str">
        <f>IFERROR($F608/VLOOKUP($E608,'Data Mercado'!$A$7:$F$24,6,FALSE),"")</f>
        <v/>
      </c>
    </row>
    <row r="609" spans="1:11" s="227" customFormat="1" ht="19" customHeight="1">
      <c r="A609" s="228"/>
      <c r="B609" s="232"/>
      <c r="C609" s="183"/>
      <c r="D609" s="183"/>
      <c r="E609" s="183"/>
      <c r="F609" s="229"/>
      <c r="G609" s="233" t="str">
        <f>IFERROR($F609/VLOOKUP($E609,'Data Mercado'!$A$7:$F$24,2,FALSE),"")</f>
        <v/>
      </c>
      <c r="H609" s="233" t="str">
        <f>IFERROR($F609/VLOOKUP($E609,'Data Mercado'!$A$7:$F$24,3,FALSE),"")</f>
        <v/>
      </c>
      <c r="I609" s="233" t="str">
        <f>IFERROR($F609/VLOOKUP($E609,'Data Mercado'!$A$7:$F$24,4,FALSE),"")</f>
        <v/>
      </c>
      <c r="J609" s="233" t="str">
        <f>IFERROR($F609/VLOOKUP($E609,'Data Mercado'!$A$7:$F$24,5,FALSE),"")</f>
        <v/>
      </c>
      <c r="K609" s="233" t="str">
        <f>IFERROR($F609/VLOOKUP($E609,'Data Mercado'!$A$7:$F$24,6,FALSE),"")</f>
        <v/>
      </c>
    </row>
    <row r="610" spans="1:11" s="227" customFormat="1" ht="19" customHeight="1">
      <c r="A610" s="228"/>
      <c r="B610" s="232"/>
      <c r="C610" s="183"/>
      <c r="D610" s="183"/>
      <c r="E610" s="183"/>
      <c r="F610" s="229"/>
      <c r="G610" s="233" t="str">
        <f>IFERROR($F610/VLOOKUP($E610,'Data Mercado'!$A$7:$F$24,2,FALSE),"")</f>
        <v/>
      </c>
      <c r="H610" s="233" t="str">
        <f>IFERROR($F610/VLOOKUP($E610,'Data Mercado'!$A$7:$F$24,3,FALSE),"")</f>
        <v/>
      </c>
      <c r="I610" s="233" t="str">
        <f>IFERROR($F610/VLOOKUP($E610,'Data Mercado'!$A$7:$F$24,4,FALSE),"")</f>
        <v/>
      </c>
      <c r="J610" s="233" t="str">
        <f>IFERROR($F610/VLOOKUP($E610,'Data Mercado'!$A$7:$F$24,5,FALSE),"")</f>
        <v/>
      </c>
      <c r="K610" s="233" t="str">
        <f>IFERROR($F610/VLOOKUP($E610,'Data Mercado'!$A$7:$F$24,6,FALSE),"")</f>
        <v/>
      </c>
    </row>
    <row r="611" spans="1:11" s="227" customFormat="1" ht="19" customHeight="1">
      <c r="A611" s="228"/>
      <c r="B611" s="232"/>
      <c r="C611" s="183"/>
      <c r="D611" s="183"/>
      <c r="E611" s="183"/>
      <c r="F611" s="229"/>
      <c r="G611" s="233" t="str">
        <f>IFERROR($F611/VLOOKUP($E611,'Data Mercado'!$A$7:$F$24,2,FALSE),"")</f>
        <v/>
      </c>
      <c r="H611" s="233" t="str">
        <f>IFERROR($F611/VLOOKUP($E611,'Data Mercado'!$A$7:$F$24,3,FALSE),"")</f>
        <v/>
      </c>
      <c r="I611" s="233" t="str">
        <f>IFERROR($F611/VLOOKUP($E611,'Data Mercado'!$A$7:$F$24,4,FALSE),"")</f>
        <v/>
      </c>
      <c r="J611" s="233" t="str">
        <f>IFERROR($F611/VLOOKUP($E611,'Data Mercado'!$A$7:$F$24,5,FALSE),"")</f>
        <v/>
      </c>
      <c r="K611" s="233" t="str">
        <f>IFERROR($F611/VLOOKUP($E611,'Data Mercado'!$A$7:$F$24,6,FALSE),"")</f>
        <v/>
      </c>
    </row>
    <row r="612" spans="1:11" s="227" customFormat="1" ht="19" customHeight="1">
      <c r="A612" s="228"/>
      <c r="B612" s="232"/>
      <c r="C612" s="183"/>
      <c r="D612" s="183"/>
      <c r="E612" s="183"/>
      <c r="F612" s="229"/>
      <c r="G612" s="233" t="str">
        <f>IFERROR($F612/VLOOKUP($E612,'Data Mercado'!$A$7:$F$24,2,FALSE),"")</f>
        <v/>
      </c>
      <c r="H612" s="233" t="str">
        <f>IFERROR($F612/VLOOKUP($E612,'Data Mercado'!$A$7:$F$24,3,FALSE),"")</f>
        <v/>
      </c>
      <c r="I612" s="233" t="str">
        <f>IFERROR($F612/VLOOKUP($E612,'Data Mercado'!$A$7:$F$24,4,FALSE),"")</f>
        <v/>
      </c>
      <c r="J612" s="233" t="str">
        <f>IFERROR($F612/VLOOKUP($E612,'Data Mercado'!$A$7:$F$24,5,FALSE),"")</f>
        <v/>
      </c>
      <c r="K612" s="233" t="str">
        <f>IFERROR($F612/VLOOKUP($E612,'Data Mercado'!$A$7:$F$24,6,FALSE),"")</f>
        <v/>
      </c>
    </row>
    <row r="613" spans="1:11" s="227" customFormat="1" ht="19" customHeight="1">
      <c r="A613" s="228"/>
      <c r="B613" s="232"/>
      <c r="C613" s="183"/>
      <c r="D613" s="183"/>
      <c r="E613" s="183"/>
      <c r="F613" s="229"/>
      <c r="G613" s="233" t="str">
        <f>IFERROR($F613/VLOOKUP($E613,'Data Mercado'!$A$7:$F$24,2,FALSE),"")</f>
        <v/>
      </c>
      <c r="H613" s="233" t="str">
        <f>IFERROR($F613/VLOOKUP($E613,'Data Mercado'!$A$7:$F$24,3,FALSE),"")</f>
        <v/>
      </c>
      <c r="I613" s="233" t="str">
        <f>IFERROR($F613/VLOOKUP($E613,'Data Mercado'!$A$7:$F$24,4,FALSE),"")</f>
        <v/>
      </c>
      <c r="J613" s="233" t="str">
        <f>IFERROR($F613/VLOOKUP($E613,'Data Mercado'!$A$7:$F$24,5,FALSE),"")</f>
        <v/>
      </c>
      <c r="K613" s="233" t="str">
        <f>IFERROR($F613/VLOOKUP($E613,'Data Mercado'!$A$7:$F$24,6,FALSE),"")</f>
        <v/>
      </c>
    </row>
    <row r="614" spans="1:11" s="227" customFormat="1" ht="19" customHeight="1">
      <c r="A614" s="228"/>
      <c r="B614" s="232"/>
      <c r="C614" s="183"/>
      <c r="D614" s="183"/>
      <c r="E614" s="183"/>
      <c r="F614" s="229"/>
      <c r="G614" s="233" t="str">
        <f>IFERROR($F614/VLOOKUP($E614,'Data Mercado'!$A$7:$F$24,2,FALSE),"")</f>
        <v/>
      </c>
      <c r="H614" s="233" t="str">
        <f>IFERROR($F614/VLOOKUP($E614,'Data Mercado'!$A$7:$F$24,3,FALSE),"")</f>
        <v/>
      </c>
      <c r="I614" s="233" t="str">
        <f>IFERROR($F614/VLOOKUP($E614,'Data Mercado'!$A$7:$F$24,4,FALSE),"")</f>
        <v/>
      </c>
      <c r="J614" s="233" t="str">
        <f>IFERROR($F614/VLOOKUP($E614,'Data Mercado'!$A$7:$F$24,5,FALSE),"")</f>
        <v/>
      </c>
      <c r="K614" s="233" t="str">
        <f>IFERROR($F614/VLOOKUP($E614,'Data Mercado'!$A$7:$F$24,6,FALSE),"")</f>
        <v/>
      </c>
    </row>
    <row r="615" spans="1:11" s="227" customFormat="1" ht="19" customHeight="1">
      <c r="A615" s="228"/>
      <c r="B615" s="232"/>
      <c r="C615" s="183"/>
      <c r="D615" s="183"/>
      <c r="E615" s="183"/>
      <c r="F615" s="229"/>
      <c r="G615" s="233" t="str">
        <f>IFERROR($F615/VLOOKUP($E615,'Data Mercado'!$A$7:$F$24,2,FALSE),"")</f>
        <v/>
      </c>
      <c r="H615" s="233" t="str">
        <f>IFERROR($F615/VLOOKUP($E615,'Data Mercado'!$A$7:$F$24,3,FALSE),"")</f>
        <v/>
      </c>
      <c r="I615" s="233" t="str">
        <f>IFERROR($F615/VLOOKUP($E615,'Data Mercado'!$A$7:$F$24,4,FALSE),"")</f>
        <v/>
      </c>
      <c r="J615" s="233" t="str">
        <f>IFERROR($F615/VLOOKUP($E615,'Data Mercado'!$A$7:$F$24,5,FALSE),"")</f>
        <v/>
      </c>
      <c r="K615" s="233" t="str">
        <f>IFERROR($F615/VLOOKUP($E615,'Data Mercado'!$A$7:$F$24,6,FALSE),"")</f>
        <v/>
      </c>
    </row>
    <row r="616" spans="1:11" s="227" customFormat="1" ht="19" customHeight="1">
      <c r="A616" s="228"/>
      <c r="B616" s="232"/>
      <c r="C616" s="183"/>
      <c r="D616" s="183"/>
      <c r="E616" s="183"/>
      <c r="F616" s="229"/>
      <c r="G616" s="233" t="str">
        <f>IFERROR($F616/VLOOKUP($E616,'Data Mercado'!$A$7:$F$24,2,FALSE),"")</f>
        <v/>
      </c>
      <c r="H616" s="233" t="str">
        <f>IFERROR($F616/VLOOKUP($E616,'Data Mercado'!$A$7:$F$24,3,FALSE),"")</f>
        <v/>
      </c>
      <c r="I616" s="233" t="str">
        <f>IFERROR($F616/VLOOKUP($E616,'Data Mercado'!$A$7:$F$24,4,FALSE),"")</f>
        <v/>
      </c>
      <c r="J616" s="233" t="str">
        <f>IFERROR($F616/VLOOKUP($E616,'Data Mercado'!$A$7:$F$24,5,FALSE),"")</f>
        <v/>
      </c>
      <c r="K616" s="233" t="str">
        <f>IFERROR($F616/VLOOKUP($E616,'Data Mercado'!$A$7:$F$24,6,FALSE),"")</f>
        <v/>
      </c>
    </row>
    <row r="617" spans="1:11" s="227" customFormat="1" ht="19" customHeight="1">
      <c r="A617" s="228"/>
      <c r="B617" s="232"/>
      <c r="C617" s="183"/>
      <c r="D617" s="183"/>
      <c r="E617" s="183"/>
      <c r="F617" s="229"/>
      <c r="G617" s="233" t="str">
        <f>IFERROR($F617/VLOOKUP($E617,'Data Mercado'!$A$7:$F$24,2,FALSE),"")</f>
        <v/>
      </c>
      <c r="H617" s="233" t="str">
        <f>IFERROR($F617/VLOOKUP($E617,'Data Mercado'!$A$7:$F$24,3,FALSE),"")</f>
        <v/>
      </c>
      <c r="I617" s="233" t="str">
        <f>IFERROR($F617/VLOOKUP($E617,'Data Mercado'!$A$7:$F$24,4,FALSE),"")</f>
        <v/>
      </c>
      <c r="J617" s="233" t="str">
        <f>IFERROR($F617/VLOOKUP($E617,'Data Mercado'!$A$7:$F$24,5,FALSE),"")</f>
        <v/>
      </c>
      <c r="K617" s="233" t="str">
        <f>IFERROR($F617/VLOOKUP($E617,'Data Mercado'!$A$7:$F$24,6,FALSE),"")</f>
        <v/>
      </c>
    </row>
    <row r="618" spans="1:11" s="227" customFormat="1" ht="19" customHeight="1">
      <c r="A618" s="228"/>
      <c r="B618" s="232"/>
      <c r="C618" s="183"/>
      <c r="D618" s="183"/>
      <c r="E618" s="183"/>
      <c r="F618" s="229"/>
      <c r="G618" s="233" t="str">
        <f>IFERROR($F618/VLOOKUP($E618,'Data Mercado'!$A$7:$F$24,2,FALSE),"")</f>
        <v/>
      </c>
      <c r="H618" s="233" t="str">
        <f>IFERROR($F618/VLOOKUP($E618,'Data Mercado'!$A$7:$F$24,3,FALSE),"")</f>
        <v/>
      </c>
      <c r="I618" s="233" t="str">
        <f>IFERROR($F618/VLOOKUP($E618,'Data Mercado'!$A$7:$F$24,4,FALSE),"")</f>
        <v/>
      </c>
      <c r="J618" s="233" t="str">
        <f>IFERROR($F618/VLOOKUP($E618,'Data Mercado'!$A$7:$F$24,5,FALSE),"")</f>
        <v/>
      </c>
      <c r="K618" s="233" t="str">
        <f>IFERROR($F618/VLOOKUP($E618,'Data Mercado'!$A$7:$F$24,6,FALSE),"")</f>
        <v/>
      </c>
    </row>
    <row r="619" spans="1:11" s="227" customFormat="1" ht="19" customHeight="1">
      <c r="A619" s="228"/>
      <c r="B619" s="232"/>
      <c r="C619" s="183"/>
      <c r="D619" s="183"/>
      <c r="E619" s="183"/>
      <c r="F619" s="229"/>
      <c r="G619" s="233" t="str">
        <f>IFERROR($F619/VLOOKUP($E619,'Data Mercado'!$A$7:$F$24,2,FALSE),"")</f>
        <v/>
      </c>
      <c r="H619" s="233" t="str">
        <f>IFERROR($F619/VLOOKUP($E619,'Data Mercado'!$A$7:$F$24,3,FALSE),"")</f>
        <v/>
      </c>
      <c r="I619" s="233" t="str">
        <f>IFERROR($F619/VLOOKUP($E619,'Data Mercado'!$A$7:$F$24,4,FALSE),"")</f>
        <v/>
      </c>
      <c r="J619" s="233" t="str">
        <f>IFERROR($F619/VLOOKUP($E619,'Data Mercado'!$A$7:$F$24,5,FALSE),"")</f>
        <v/>
      </c>
      <c r="K619" s="233" t="str">
        <f>IFERROR($F619/VLOOKUP($E619,'Data Mercado'!$A$7:$F$24,6,FALSE),"")</f>
        <v/>
      </c>
    </row>
    <row r="620" spans="1:11" s="227" customFormat="1" ht="19" customHeight="1">
      <c r="A620" s="228"/>
      <c r="B620" s="232"/>
      <c r="C620" s="183"/>
      <c r="D620" s="183"/>
      <c r="E620" s="183"/>
      <c r="F620" s="229"/>
      <c r="G620" s="233" t="str">
        <f>IFERROR($F620/VLOOKUP($E620,'Data Mercado'!$A$7:$F$24,2,FALSE),"")</f>
        <v/>
      </c>
      <c r="H620" s="233" t="str">
        <f>IFERROR($F620/VLOOKUP($E620,'Data Mercado'!$A$7:$F$24,3,FALSE),"")</f>
        <v/>
      </c>
      <c r="I620" s="233" t="str">
        <f>IFERROR($F620/VLOOKUP($E620,'Data Mercado'!$A$7:$F$24,4,FALSE),"")</f>
        <v/>
      </c>
      <c r="J620" s="233" t="str">
        <f>IFERROR($F620/VLOOKUP($E620,'Data Mercado'!$A$7:$F$24,5,FALSE),"")</f>
        <v/>
      </c>
      <c r="K620" s="233" t="str">
        <f>IFERROR($F620/VLOOKUP($E620,'Data Mercado'!$A$7:$F$24,6,FALSE),"")</f>
        <v/>
      </c>
    </row>
    <row r="621" spans="1:11" s="227" customFormat="1" ht="19" customHeight="1">
      <c r="A621" s="228"/>
      <c r="B621" s="232"/>
      <c r="C621" s="183"/>
      <c r="D621" s="183"/>
      <c r="E621" s="183"/>
      <c r="F621" s="229"/>
      <c r="G621" s="233" t="str">
        <f>IFERROR($F621/VLOOKUP($E621,'Data Mercado'!$A$7:$F$24,2,FALSE),"")</f>
        <v/>
      </c>
      <c r="H621" s="233" t="str">
        <f>IFERROR($F621/VLOOKUP($E621,'Data Mercado'!$A$7:$F$24,3,FALSE),"")</f>
        <v/>
      </c>
      <c r="I621" s="233" t="str">
        <f>IFERROR($F621/VLOOKUP($E621,'Data Mercado'!$A$7:$F$24,4,FALSE),"")</f>
        <v/>
      </c>
      <c r="J621" s="233" t="str">
        <f>IFERROR($F621/VLOOKUP($E621,'Data Mercado'!$A$7:$F$24,5,FALSE),"")</f>
        <v/>
      </c>
      <c r="K621" s="233" t="str">
        <f>IFERROR($F621/VLOOKUP($E621,'Data Mercado'!$A$7:$F$24,6,FALSE),"")</f>
        <v/>
      </c>
    </row>
    <row r="622" spans="1:11" s="227" customFormat="1" ht="19" customHeight="1">
      <c r="A622" s="228"/>
      <c r="B622" s="232"/>
      <c r="C622" s="183"/>
      <c r="D622" s="183"/>
      <c r="E622" s="183"/>
      <c r="F622" s="229"/>
      <c r="G622" s="233" t="str">
        <f>IFERROR($F622/VLOOKUP($E622,'Data Mercado'!$A$7:$F$24,2,FALSE),"")</f>
        <v/>
      </c>
      <c r="H622" s="233" t="str">
        <f>IFERROR($F622/VLOOKUP($E622,'Data Mercado'!$A$7:$F$24,3,FALSE),"")</f>
        <v/>
      </c>
      <c r="I622" s="233" t="str">
        <f>IFERROR($F622/VLOOKUP($E622,'Data Mercado'!$A$7:$F$24,4,FALSE),"")</f>
        <v/>
      </c>
      <c r="J622" s="233" t="str">
        <f>IFERROR($F622/VLOOKUP($E622,'Data Mercado'!$A$7:$F$24,5,FALSE),"")</f>
        <v/>
      </c>
      <c r="K622" s="233" t="str">
        <f>IFERROR($F622/VLOOKUP($E622,'Data Mercado'!$A$7:$F$24,6,FALSE),"")</f>
        <v/>
      </c>
    </row>
    <row r="623" spans="1:11" s="227" customFormat="1" ht="19" customHeight="1">
      <c r="A623" s="228"/>
      <c r="B623" s="232"/>
      <c r="C623" s="183"/>
      <c r="D623" s="183"/>
      <c r="E623" s="183"/>
      <c r="F623" s="229"/>
      <c r="G623" s="233" t="str">
        <f>IFERROR($F623/VLOOKUP($E623,'Data Mercado'!$A$7:$F$24,2,FALSE),"")</f>
        <v/>
      </c>
      <c r="H623" s="233" t="str">
        <f>IFERROR($F623/VLOOKUP($E623,'Data Mercado'!$A$7:$F$24,3,FALSE),"")</f>
        <v/>
      </c>
      <c r="I623" s="233" t="str">
        <f>IFERROR($F623/VLOOKUP($E623,'Data Mercado'!$A$7:$F$24,4,FALSE),"")</f>
        <v/>
      </c>
      <c r="J623" s="233" t="str">
        <f>IFERROR($F623/VLOOKUP($E623,'Data Mercado'!$A$7:$F$24,5,FALSE),"")</f>
        <v/>
      </c>
      <c r="K623" s="233" t="str">
        <f>IFERROR($F623/VLOOKUP($E623,'Data Mercado'!$A$7:$F$24,6,FALSE),"")</f>
        <v/>
      </c>
    </row>
    <row r="624" spans="1:11" s="227" customFormat="1" ht="19" customHeight="1">
      <c r="A624" s="228"/>
      <c r="B624" s="232"/>
      <c r="C624" s="183"/>
      <c r="D624" s="183"/>
      <c r="E624" s="183"/>
      <c r="F624" s="229"/>
      <c r="G624" s="233" t="str">
        <f>IFERROR($F624/VLOOKUP($E624,'Data Mercado'!$A$7:$F$24,2,FALSE),"")</f>
        <v/>
      </c>
      <c r="H624" s="233" t="str">
        <f>IFERROR($F624/VLOOKUP($E624,'Data Mercado'!$A$7:$F$24,3,FALSE),"")</f>
        <v/>
      </c>
      <c r="I624" s="233" t="str">
        <f>IFERROR($F624/VLOOKUP($E624,'Data Mercado'!$A$7:$F$24,4,FALSE),"")</f>
        <v/>
      </c>
      <c r="J624" s="233" t="str">
        <f>IFERROR($F624/VLOOKUP($E624,'Data Mercado'!$A$7:$F$24,5,FALSE),"")</f>
        <v/>
      </c>
      <c r="K624" s="233" t="str">
        <f>IFERROR($F624/VLOOKUP($E624,'Data Mercado'!$A$7:$F$24,6,FALSE),"")</f>
        <v/>
      </c>
    </row>
    <row r="625" spans="1:11" s="227" customFormat="1" ht="19" customHeight="1">
      <c r="A625" s="228"/>
      <c r="B625" s="232"/>
      <c r="C625" s="183"/>
      <c r="D625" s="183"/>
      <c r="E625" s="183"/>
      <c r="F625" s="229"/>
      <c r="G625" s="233" t="str">
        <f>IFERROR($F625/VLOOKUP($E625,'Data Mercado'!$A$7:$F$24,2,FALSE),"")</f>
        <v/>
      </c>
      <c r="H625" s="233" t="str">
        <f>IFERROR($F625/VLOOKUP($E625,'Data Mercado'!$A$7:$F$24,3,FALSE),"")</f>
        <v/>
      </c>
      <c r="I625" s="233" t="str">
        <f>IFERROR($F625/VLOOKUP($E625,'Data Mercado'!$A$7:$F$24,4,FALSE),"")</f>
        <v/>
      </c>
      <c r="J625" s="233" t="str">
        <f>IFERROR($F625/VLOOKUP($E625,'Data Mercado'!$A$7:$F$24,5,FALSE),"")</f>
        <v/>
      </c>
      <c r="K625" s="233" t="str">
        <f>IFERROR($F625/VLOOKUP($E625,'Data Mercado'!$A$7:$F$24,6,FALSE),"")</f>
        <v/>
      </c>
    </row>
    <row r="626" spans="1:11" s="227" customFormat="1" ht="19" customHeight="1">
      <c r="A626" s="228"/>
      <c r="B626" s="232"/>
      <c r="C626" s="183"/>
      <c r="D626" s="183"/>
      <c r="E626" s="183"/>
      <c r="F626" s="229"/>
      <c r="G626" s="233" t="str">
        <f>IFERROR($F626/VLOOKUP($E626,'Data Mercado'!$A$7:$F$24,2,FALSE),"")</f>
        <v/>
      </c>
      <c r="H626" s="233" t="str">
        <f>IFERROR($F626/VLOOKUP($E626,'Data Mercado'!$A$7:$F$24,3,FALSE),"")</f>
        <v/>
      </c>
      <c r="I626" s="233" t="str">
        <f>IFERROR($F626/VLOOKUP($E626,'Data Mercado'!$A$7:$F$24,4,FALSE),"")</f>
        <v/>
      </c>
      <c r="J626" s="233" t="str">
        <f>IFERROR($F626/VLOOKUP($E626,'Data Mercado'!$A$7:$F$24,5,FALSE),"")</f>
        <v/>
      </c>
      <c r="K626" s="233" t="str">
        <f>IFERROR($F626/VLOOKUP($E626,'Data Mercado'!$A$7:$F$24,6,FALSE),"")</f>
        <v/>
      </c>
    </row>
    <row r="627" spans="1:11" s="227" customFormat="1" ht="19" customHeight="1">
      <c r="A627" s="228"/>
      <c r="B627" s="232"/>
      <c r="C627" s="183"/>
      <c r="D627" s="183"/>
      <c r="E627" s="183"/>
      <c r="F627" s="229"/>
      <c r="G627" s="233" t="str">
        <f>IFERROR($F627/VLOOKUP($E627,'Data Mercado'!$A$7:$F$24,2,FALSE),"")</f>
        <v/>
      </c>
      <c r="H627" s="233" t="str">
        <f>IFERROR($F627/VLOOKUP($E627,'Data Mercado'!$A$7:$F$24,3,FALSE),"")</f>
        <v/>
      </c>
      <c r="I627" s="233" t="str">
        <f>IFERROR($F627/VLOOKUP($E627,'Data Mercado'!$A$7:$F$24,4,FALSE),"")</f>
        <v/>
      </c>
      <c r="J627" s="233" t="str">
        <f>IFERROR($F627/VLOOKUP($E627,'Data Mercado'!$A$7:$F$24,5,FALSE),"")</f>
        <v/>
      </c>
      <c r="K627" s="233" t="str">
        <f>IFERROR($F627/VLOOKUP($E627,'Data Mercado'!$A$7:$F$24,6,FALSE),"")</f>
        <v/>
      </c>
    </row>
    <row r="628" spans="1:11" s="227" customFormat="1" ht="19" customHeight="1">
      <c r="A628" s="228"/>
      <c r="B628" s="232"/>
      <c r="C628" s="183"/>
      <c r="D628" s="183"/>
      <c r="E628" s="183"/>
      <c r="F628" s="229"/>
      <c r="G628" s="233" t="str">
        <f>IFERROR($F628/VLOOKUP($E628,'Data Mercado'!$A$7:$F$24,2,FALSE),"")</f>
        <v/>
      </c>
      <c r="H628" s="233" t="str">
        <f>IFERROR($F628/VLOOKUP($E628,'Data Mercado'!$A$7:$F$24,3,FALSE),"")</f>
        <v/>
      </c>
      <c r="I628" s="233" t="str">
        <f>IFERROR($F628/VLOOKUP($E628,'Data Mercado'!$A$7:$F$24,4,FALSE),"")</f>
        <v/>
      </c>
      <c r="J628" s="233" t="str">
        <f>IFERROR($F628/VLOOKUP($E628,'Data Mercado'!$A$7:$F$24,5,FALSE),"")</f>
        <v/>
      </c>
      <c r="K628" s="233" t="str">
        <f>IFERROR($F628/VLOOKUP($E628,'Data Mercado'!$A$7:$F$24,6,FALSE),"")</f>
        <v/>
      </c>
    </row>
    <row r="629" spans="1:11" s="227" customFormat="1" ht="19" customHeight="1">
      <c r="A629" s="228"/>
      <c r="B629" s="232"/>
      <c r="C629" s="183"/>
      <c r="D629" s="183"/>
      <c r="E629" s="183"/>
      <c r="F629" s="229"/>
      <c r="G629" s="233" t="str">
        <f>IFERROR($F629/VLOOKUP($E629,'Data Mercado'!$A$7:$F$24,2,FALSE),"")</f>
        <v/>
      </c>
      <c r="H629" s="233" t="str">
        <f>IFERROR($F629/VLOOKUP($E629,'Data Mercado'!$A$7:$F$24,3,FALSE),"")</f>
        <v/>
      </c>
      <c r="I629" s="233" t="str">
        <f>IFERROR($F629/VLOOKUP($E629,'Data Mercado'!$A$7:$F$24,4,FALSE),"")</f>
        <v/>
      </c>
      <c r="J629" s="233" t="str">
        <f>IFERROR($F629/VLOOKUP($E629,'Data Mercado'!$A$7:$F$24,5,FALSE),"")</f>
        <v/>
      </c>
      <c r="K629" s="233" t="str">
        <f>IFERROR($F629/VLOOKUP($E629,'Data Mercado'!$A$7:$F$24,6,FALSE),"")</f>
        <v/>
      </c>
    </row>
    <row r="630" spans="1:11" s="227" customFormat="1" ht="19" customHeight="1">
      <c r="A630" s="228"/>
      <c r="B630" s="232"/>
      <c r="C630" s="183"/>
      <c r="D630" s="183"/>
      <c r="E630" s="183"/>
      <c r="F630" s="229"/>
      <c r="G630" s="233" t="str">
        <f>IFERROR($F630/VLOOKUP($E630,'Data Mercado'!$A$7:$F$24,2,FALSE),"")</f>
        <v/>
      </c>
      <c r="H630" s="233" t="str">
        <f>IFERROR($F630/VLOOKUP($E630,'Data Mercado'!$A$7:$F$24,3,FALSE),"")</f>
        <v/>
      </c>
      <c r="I630" s="233" t="str">
        <f>IFERROR($F630/VLOOKUP($E630,'Data Mercado'!$A$7:$F$24,4,FALSE),"")</f>
        <v/>
      </c>
      <c r="J630" s="233" t="str">
        <f>IFERROR($F630/VLOOKUP($E630,'Data Mercado'!$A$7:$F$24,5,FALSE),"")</f>
        <v/>
      </c>
      <c r="K630" s="233" t="str">
        <f>IFERROR($F630/VLOOKUP($E630,'Data Mercado'!$A$7:$F$24,6,FALSE),"")</f>
        <v/>
      </c>
    </row>
    <row r="631" spans="1:11" s="227" customFormat="1" ht="19" customHeight="1">
      <c r="A631" s="228"/>
      <c r="B631" s="232"/>
      <c r="C631" s="183"/>
      <c r="D631" s="183"/>
      <c r="E631" s="183"/>
      <c r="F631" s="229"/>
      <c r="G631" s="233" t="str">
        <f>IFERROR($F631/VLOOKUP($E631,'Data Mercado'!$A$7:$F$24,2,FALSE),"")</f>
        <v/>
      </c>
      <c r="H631" s="233" t="str">
        <f>IFERROR($F631/VLOOKUP($E631,'Data Mercado'!$A$7:$F$24,3,FALSE),"")</f>
        <v/>
      </c>
      <c r="I631" s="233" t="str">
        <f>IFERROR($F631/VLOOKUP($E631,'Data Mercado'!$A$7:$F$24,4,FALSE),"")</f>
        <v/>
      </c>
      <c r="J631" s="233" t="str">
        <f>IFERROR($F631/VLOOKUP($E631,'Data Mercado'!$A$7:$F$24,5,FALSE),"")</f>
        <v/>
      </c>
      <c r="K631" s="233" t="str">
        <f>IFERROR($F631/VLOOKUP($E631,'Data Mercado'!$A$7:$F$24,6,FALSE),"")</f>
        <v/>
      </c>
    </row>
    <row r="632" spans="1:11" s="227" customFormat="1" ht="19" customHeight="1">
      <c r="A632" s="228"/>
      <c r="B632" s="232"/>
      <c r="C632" s="183"/>
      <c r="D632" s="183"/>
      <c r="E632" s="183"/>
      <c r="F632" s="229"/>
      <c r="G632" s="233" t="str">
        <f>IFERROR($F632/VLOOKUP($E632,'Data Mercado'!$A$7:$F$24,2,FALSE),"")</f>
        <v/>
      </c>
      <c r="H632" s="233" t="str">
        <f>IFERROR($F632/VLOOKUP($E632,'Data Mercado'!$A$7:$F$24,3,FALSE),"")</f>
        <v/>
      </c>
      <c r="I632" s="233" t="str">
        <f>IFERROR($F632/VLOOKUP($E632,'Data Mercado'!$A$7:$F$24,4,FALSE),"")</f>
        <v/>
      </c>
      <c r="J632" s="233" t="str">
        <f>IFERROR($F632/VLOOKUP($E632,'Data Mercado'!$A$7:$F$24,5,FALSE),"")</f>
        <v/>
      </c>
      <c r="K632" s="233" t="str">
        <f>IFERROR($F632/VLOOKUP($E632,'Data Mercado'!$A$7:$F$24,6,FALSE),"")</f>
        <v/>
      </c>
    </row>
    <row r="633" spans="1:11" s="227" customFormat="1" ht="19" customHeight="1">
      <c r="A633" s="228"/>
      <c r="B633" s="232"/>
      <c r="C633" s="183"/>
      <c r="D633" s="183"/>
      <c r="E633" s="183"/>
      <c r="F633" s="229"/>
      <c r="G633" s="233" t="str">
        <f>IFERROR($F633/VLOOKUP($E633,'Data Mercado'!$A$7:$F$24,2,FALSE),"")</f>
        <v/>
      </c>
      <c r="H633" s="233" t="str">
        <f>IFERROR($F633/VLOOKUP($E633,'Data Mercado'!$A$7:$F$24,3,FALSE),"")</f>
        <v/>
      </c>
      <c r="I633" s="233" t="str">
        <f>IFERROR($F633/VLOOKUP($E633,'Data Mercado'!$A$7:$F$24,4,FALSE),"")</f>
        <v/>
      </c>
      <c r="J633" s="233" t="str">
        <f>IFERROR($F633/VLOOKUP($E633,'Data Mercado'!$A$7:$F$24,5,FALSE),"")</f>
        <v/>
      </c>
      <c r="K633" s="233" t="str">
        <f>IFERROR($F633/VLOOKUP($E633,'Data Mercado'!$A$7:$F$24,6,FALSE),"")</f>
        <v/>
      </c>
    </row>
    <row r="634" spans="1:11" s="227" customFormat="1" ht="19" customHeight="1">
      <c r="A634" s="228"/>
      <c r="B634" s="232"/>
      <c r="C634" s="183"/>
      <c r="D634" s="183"/>
      <c r="E634" s="183"/>
      <c r="F634" s="229"/>
      <c r="G634" s="233" t="str">
        <f>IFERROR($F634/VLOOKUP($E634,'Data Mercado'!$A$7:$F$24,2,FALSE),"")</f>
        <v/>
      </c>
      <c r="H634" s="233" t="str">
        <f>IFERROR($F634/VLOOKUP($E634,'Data Mercado'!$A$7:$F$24,3,FALSE),"")</f>
        <v/>
      </c>
      <c r="I634" s="233" t="str">
        <f>IFERROR($F634/VLOOKUP($E634,'Data Mercado'!$A$7:$F$24,4,FALSE),"")</f>
        <v/>
      </c>
      <c r="J634" s="233" t="str">
        <f>IFERROR($F634/VLOOKUP($E634,'Data Mercado'!$A$7:$F$24,5,FALSE),"")</f>
        <v/>
      </c>
      <c r="K634" s="233" t="str">
        <f>IFERROR($F634/VLOOKUP($E634,'Data Mercado'!$A$7:$F$24,6,FALSE),"")</f>
        <v/>
      </c>
    </row>
    <row r="635" spans="1:11" s="227" customFormat="1" ht="19" customHeight="1">
      <c r="A635" s="228"/>
      <c r="B635" s="232"/>
      <c r="C635" s="183"/>
      <c r="D635" s="183"/>
      <c r="E635" s="183"/>
      <c r="F635" s="229"/>
      <c r="G635" s="233" t="str">
        <f>IFERROR($F635/VLOOKUP($E635,'Data Mercado'!$A$7:$F$24,2,FALSE),"")</f>
        <v/>
      </c>
      <c r="H635" s="233" t="str">
        <f>IFERROR($F635/VLOOKUP($E635,'Data Mercado'!$A$7:$F$24,3,FALSE),"")</f>
        <v/>
      </c>
      <c r="I635" s="233" t="str">
        <f>IFERROR($F635/VLOOKUP($E635,'Data Mercado'!$A$7:$F$24,4,FALSE),"")</f>
        <v/>
      </c>
      <c r="J635" s="233" t="str">
        <f>IFERROR($F635/VLOOKUP($E635,'Data Mercado'!$A$7:$F$24,5,FALSE),"")</f>
        <v/>
      </c>
      <c r="K635" s="233" t="str">
        <f>IFERROR($F635/VLOOKUP($E635,'Data Mercado'!$A$7:$F$24,6,FALSE),"")</f>
        <v/>
      </c>
    </row>
    <row r="636" spans="1:11" s="227" customFormat="1" ht="19" customHeight="1">
      <c r="A636" s="228"/>
      <c r="B636" s="232"/>
      <c r="C636" s="183"/>
      <c r="D636" s="183"/>
      <c r="E636" s="183"/>
      <c r="F636" s="229"/>
      <c r="G636" s="233" t="str">
        <f>IFERROR($F636/VLOOKUP($E636,'Data Mercado'!$A$7:$F$24,2,FALSE),"")</f>
        <v/>
      </c>
      <c r="H636" s="233" t="str">
        <f>IFERROR($F636/VLOOKUP($E636,'Data Mercado'!$A$7:$F$24,3,FALSE),"")</f>
        <v/>
      </c>
      <c r="I636" s="233" t="str">
        <f>IFERROR($F636/VLOOKUP($E636,'Data Mercado'!$A$7:$F$24,4,FALSE),"")</f>
        <v/>
      </c>
      <c r="J636" s="233" t="str">
        <f>IFERROR($F636/VLOOKUP($E636,'Data Mercado'!$A$7:$F$24,5,FALSE),"")</f>
        <v/>
      </c>
      <c r="K636" s="233" t="str">
        <f>IFERROR($F636/VLOOKUP($E636,'Data Mercado'!$A$7:$F$24,6,FALSE),"")</f>
        <v/>
      </c>
    </row>
    <row r="637" spans="1:11" s="227" customFormat="1" ht="19" customHeight="1">
      <c r="A637" s="228"/>
      <c r="B637" s="232"/>
      <c r="C637" s="183"/>
      <c r="D637" s="183"/>
      <c r="E637" s="183"/>
      <c r="F637" s="229"/>
      <c r="G637" s="233" t="str">
        <f>IFERROR($F637/VLOOKUP($E637,'Data Mercado'!$A$7:$F$24,2,FALSE),"")</f>
        <v/>
      </c>
      <c r="H637" s="233" t="str">
        <f>IFERROR($F637/VLOOKUP($E637,'Data Mercado'!$A$7:$F$24,3,FALSE),"")</f>
        <v/>
      </c>
      <c r="I637" s="233" t="str">
        <f>IFERROR($F637/VLOOKUP($E637,'Data Mercado'!$A$7:$F$24,4,FALSE),"")</f>
        <v/>
      </c>
      <c r="J637" s="233" t="str">
        <f>IFERROR($F637/VLOOKUP($E637,'Data Mercado'!$A$7:$F$24,5,FALSE),"")</f>
        <v/>
      </c>
      <c r="K637" s="233" t="str">
        <f>IFERROR($F637/VLOOKUP($E637,'Data Mercado'!$A$7:$F$24,6,FALSE),"")</f>
        <v/>
      </c>
    </row>
    <row r="638" spans="1:11" s="227" customFormat="1" ht="19" customHeight="1">
      <c r="A638" s="228"/>
      <c r="B638" s="232"/>
      <c r="C638" s="183"/>
      <c r="D638" s="183"/>
      <c r="E638" s="183"/>
      <c r="F638" s="229"/>
      <c r="G638" s="233" t="str">
        <f>IFERROR($F638/VLOOKUP($E638,'Data Mercado'!$A$7:$F$24,2,FALSE),"")</f>
        <v/>
      </c>
      <c r="H638" s="233" t="str">
        <f>IFERROR($F638/VLOOKUP($E638,'Data Mercado'!$A$7:$F$24,3,FALSE),"")</f>
        <v/>
      </c>
      <c r="I638" s="233" t="str">
        <f>IFERROR($F638/VLOOKUP($E638,'Data Mercado'!$A$7:$F$24,4,FALSE),"")</f>
        <v/>
      </c>
      <c r="J638" s="233" t="str">
        <f>IFERROR($F638/VLOOKUP($E638,'Data Mercado'!$A$7:$F$24,5,FALSE),"")</f>
        <v/>
      </c>
      <c r="K638" s="233" t="str">
        <f>IFERROR($F638/VLOOKUP($E638,'Data Mercado'!$A$7:$F$24,6,FALSE),"")</f>
        <v/>
      </c>
    </row>
    <row r="639" spans="1:11" s="227" customFormat="1" ht="19" customHeight="1">
      <c r="A639" s="228"/>
      <c r="B639" s="232"/>
      <c r="C639" s="183"/>
      <c r="D639" s="183"/>
      <c r="E639" s="183"/>
      <c r="F639" s="229"/>
      <c r="G639" s="233" t="str">
        <f>IFERROR($F639/VLOOKUP($E639,'Data Mercado'!$A$7:$F$24,2,FALSE),"")</f>
        <v/>
      </c>
      <c r="H639" s="233" t="str">
        <f>IFERROR($F639/VLOOKUP($E639,'Data Mercado'!$A$7:$F$24,3,FALSE),"")</f>
        <v/>
      </c>
      <c r="I639" s="233" t="str">
        <f>IFERROR($F639/VLOOKUP($E639,'Data Mercado'!$A$7:$F$24,4,FALSE),"")</f>
        <v/>
      </c>
      <c r="J639" s="233" t="str">
        <f>IFERROR($F639/VLOOKUP($E639,'Data Mercado'!$A$7:$F$24,5,FALSE),"")</f>
        <v/>
      </c>
      <c r="K639" s="233" t="str">
        <f>IFERROR($F639/VLOOKUP($E639,'Data Mercado'!$A$7:$F$24,6,FALSE),"")</f>
        <v/>
      </c>
    </row>
    <row r="640" spans="1:11" s="227" customFormat="1" ht="19" customHeight="1">
      <c r="A640" s="228"/>
      <c r="B640" s="232"/>
      <c r="C640" s="183"/>
      <c r="D640" s="183"/>
      <c r="E640" s="183"/>
      <c r="F640" s="229"/>
      <c r="G640" s="233" t="str">
        <f>IFERROR($F640/VLOOKUP($E640,'Data Mercado'!$A$7:$F$24,2,FALSE),"")</f>
        <v/>
      </c>
      <c r="H640" s="233" t="str">
        <f>IFERROR($F640/VLOOKUP($E640,'Data Mercado'!$A$7:$F$24,3,FALSE),"")</f>
        <v/>
      </c>
      <c r="I640" s="233" t="str">
        <f>IFERROR($F640/VLOOKUP($E640,'Data Mercado'!$A$7:$F$24,4,FALSE),"")</f>
        <v/>
      </c>
      <c r="J640" s="233" t="str">
        <f>IFERROR($F640/VLOOKUP($E640,'Data Mercado'!$A$7:$F$24,5,FALSE),"")</f>
        <v/>
      </c>
      <c r="K640" s="233" t="str">
        <f>IFERROR($F640/VLOOKUP($E640,'Data Mercado'!$A$7:$F$24,6,FALSE),"")</f>
        <v/>
      </c>
    </row>
    <row r="641" spans="1:11" s="227" customFormat="1" ht="19" customHeight="1">
      <c r="A641" s="228"/>
      <c r="B641" s="232"/>
      <c r="C641" s="183"/>
      <c r="D641" s="183"/>
      <c r="E641" s="183"/>
      <c r="F641" s="229"/>
      <c r="G641" s="233" t="str">
        <f>IFERROR($F641/VLOOKUP($E641,'Data Mercado'!$A$7:$F$24,2,FALSE),"")</f>
        <v/>
      </c>
      <c r="H641" s="233" t="str">
        <f>IFERROR($F641/VLOOKUP($E641,'Data Mercado'!$A$7:$F$24,3,FALSE),"")</f>
        <v/>
      </c>
      <c r="I641" s="233" t="str">
        <f>IFERROR($F641/VLOOKUP($E641,'Data Mercado'!$A$7:$F$24,4,FALSE),"")</f>
        <v/>
      </c>
      <c r="J641" s="233" t="str">
        <f>IFERROR($F641/VLOOKUP($E641,'Data Mercado'!$A$7:$F$24,5,FALSE),"")</f>
        <v/>
      </c>
      <c r="K641" s="233" t="str">
        <f>IFERROR($F641/VLOOKUP($E641,'Data Mercado'!$A$7:$F$24,6,FALSE),"")</f>
        <v/>
      </c>
    </row>
    <row r="642" spans="1:11" s="227" customFormat="1" ht="19" customHeight="1">
      <c r="A642" s="228"/>
      <c r="B642" s="232"/>
      <c r="C642" s="183"/>
      <c r="D642" s="183"/>
      <c r="E642" s="183"/>
      <c r="F642" s="229"/>
      <c r="G642" s="233" t="str">
        <f>IFERROR($F642/VLOOKUP($E642,'Data Mercado'!$A$7:$F$24,2,FALSE),"")</f>
        <v/>
      </c>
      <c r="H642" s="233" t="str">
        <f>IFERROR($F642/VLOOKUP($E642,'Data Mercado'!$A$7:$F$24,3,FALSE),"")</f>
        <v/>
      </c>
      <c r="I642" s="233" t="str">
        <f>IFERROR($F642/VLOOKUP($E642,'Data Mercado'!$A$7:$F$24,4,FALSE),"")</f>
        <v/>
      </c>
      <c r="J642" s="233" t="str">
        <f>IFERROR($F642/VLOOKUP($E642,'Data Mercado'!$A$7:$F$24,5,FALSE),"")</f>
        <v/>
      </c>
      <c r="K642" s="233" t="str">
        <f>IFERROR($F642/VLOOKUP($E642,'Data Mercado'!$A$7:$F$24,6,FALSE),"")</f>
        <v/>
      </c>
    </row>
    <row r="643" spans="1:11" s="227" customFormat="1" ht="19" customHeight="1">
      <c r="A643" s="228"/>
      <c r="B643" s="232"/>
      <c r="C643" s="183"/>
      <c r="D643" s="183"/>
      <c r="E643" s="183"/>
      <c r="F643" s="229"/>
      <c r="G643" s="233" t="str">
        <f>IFERROR($F643/VLOOKUP($E643,'Data Mercado'!$A$7:$F$24,2,FALSE),"")</f>
        <v/>
      </c>
      <c r="H643" s="233" t="str">
        <f>IFERROR($F643/VLOOKUP($E643,'Data Mercado'!$A$7:$F$24,3,FALSE),"")</f>
        <v/>
      </c>
      <c r="I643" s="233" t="str">
        <f>IFERROR($F643/VLOOKUP($E643,'Data Mercado'!$A$7:$F$24,4,FALSE),"")</f>
        <v/>
      </c>
      <c r="J643" s="233" t="str">
        <f>IFERROR($F643/VLOOKUP($E643,'Data Mercado'!$A$7:$F$24,5,FALSE),"")</f>
        <v/>
      </c>
      <c r="K643" s="233" t="str">
        <f>IFERROR($F643/VLOOKUP($E643,'Data Mercado'!$A$7:$F$24,6,FALSE),"")</f>
        <v/>
      </c>
    </row>
    <row r="644" spans="1:11" s="227" customFormat="1" ht="19" customHeight="1">
      <c r="A644" s="228"/>
      <c r="B644" s="232"/>
      <c r="C644" s="183"/>
      <c r="D644" s="183"/>
      <c r="E644" s="183"/>
      <c r="F644" s="229"/>
      <c r="G644" s="233" t="str">
        <f>IFERROR($F644/VLOOKUP($E644,'Data Mercado'!$A$7:$F$24,2,FALSE),"")</f>
        <v/>
      </c>
      <c r="H644" s="233" t="str">
        <f>IFERROR($F644/VLOOKUP($E644,'Data Mercado'!$A$7:$F$24,3,FALSE),"")</f>
        <v/>
      </c>
      <c r="I644" s="233" t="str">
        <f>IFERROR($F644/VLOOKUP($E644,'Data Mercado'!$A$7:$F$24,4,FALSE),"")</f>
        <v/>
      </c>
      <c r="J644" s="233" t="str">
        <f>IFERROR($F644/VLOOKUP($E644,'Data Mercado'!$A$7:$F$24,5,FALSE),"")</f>
        <v/>
      </c>
      <c r="K644" s="233" t="str">
        <f>IFERROR($F644/VLOOKUP($E644,'Data Mercado'!$A$7:$F$24,6,FALSE),"")</f>
        <v/>
      </c>
    </row>
    <row r="645" spans="1:11" s="227" customFormat="1" ht="19" customHeight="1">
      <c r="A645" s="228"/>
      <c r="B645" s="232"/>
      <c r="C645" s="183"/>
      <c r="D645" s="183"/>
      <c r="E645" s="183"/>
      <c r="F645" s="229"/>
      <c r="G645" s="233" t="str">
        <f>IFERROR($F645/VLOOKUP($E645,'Data Mercado'!$A$7:$F$24,2,FALSE),"")</f>
        <v/>
      </c>
      <c r="H645" s="233" t="str">
        <f>IFERROR($F645/VLOOKUP($E645,'Data Mercado'!$A$7:$F$24,3,FALSE),"")</f>
        <v/>
      </c>
      <c r="I645" s="233" t="str">
        <f>IFERROR($F645/VLOOKUP($E645,'Data Mercado'!$A$7:$F$24,4,FALSE),"")</f>
        <v/>
      </c>
      <c r="J645" s="233" t="str">
        <f>IFERROR($F645/VLOOKUP($E645,'Data Mercado'!$A$7:$F$24,5,FALSE),"")</f>
        <v/>
      </c>
      <c r="K645" s="233" t="str">
        <f>IFERROR($F645/VLOOKUP($E645,'Data Mercado'!$A$7:$F$24,6,FALSE),"")</f>
        <v/>
      </c>
    </row>
    <row r="646" spans="1:11" s="227" customFormat="1" ht="19" customHeight="1">
      <c r="A646" s="228"/>
      <c r="B646" s="232"/>
      <c r="C646" s="183"/>
      <c r="D646" s="183"/>
      <c r="E646" s="183"/>
      <c r="F646" s="229"/>
      <c r="G646" s="233" t="str">
        <f>IFERROR($F646/VLOOKUP($E646,'Data Mercado'!$A$7:$F$24,2,FALSE),"")</f>
        <v/>
      </c>
      <c r="H646" s="233" t="str">
        <f>IFERROR($F646/VLOOKUP($E646,'Data Mercado'!$A$7:$F$24,3,FALSE),"")</f>
        <v/>
      </c>
      <c r="I646" s="233" t="str">
        <f>IFERROR($F646/VLOOKUP($E646,'Data Mercado'!$A$7:$F$24,4,FALSE),"")</f>
        <v/>
      </c>
      <c r="J646" s="233" t="str">
        <f>IFERROR($F646/VLOOKUP($E646,'Data Mercado'!$A$7:$F$24,5,FALSE),"")</f>
        <v/>
      </c>
      <c r="K646" s="233" t="str">
        <f>IFERROR($F646/VLOOKUP($E646,'Data Mercado'!$A$7:$F$24,6,FALSE),"")</f>
        <v/>
      </c>
    </row>
    <row r="647" spans="1:11" s="227" customFormat="1" ht="19" customHeight="1">
      <c r="A647" s="228"/>
      <c r="B647" s="232"/>
      <c r="C647" s="183"/>
      <c r="D647" s="183"/>
      <c r="E647" s="183"/>
      <c r="F647" s="229"/>
      <c r="G647" s="233" t="str">
        <f>IFERROR($F647/VLOOKUP($E647,'Data Mercado'!$A$7:$F$24,2,FALSE),"")</f>
        <v/>
      </c>
      <c r="H647" s="233" t="str">
        <f>IFERROR($F647/VLOOKUP($E647,'Data Mercado'!$A$7:$F$24,3,FALSE),"")</f>
        <v/>
      </c>
      <c r="I647" s="233" t="str">
        <f>IFERROR($F647/VLOOKUP($E647,'Data Mercado'!$A$7:$F$24,4,FALSE),"")</f>
        <v/>
      </c>
      <c r="J647" s="233" t="str">
        <f>IFERROR($F647/VLOOKUP($E647,'Data Mercado'!$A$7:$F$24,5,FALSE),"")</f>
        <v/>
      </c>
      <c r="K647" s="233" t="str">
        <f>IFERROR($F647/VLOOKUP($E647,'Data Mercado'!$A$7:$F$24,6,FALSE),"")</f>
        <v/>
      </c>
    </row>
    <row r="648" spans="1:11" s="227" customFormat="1" ht="19" customHeight="1">
      <c r="A648" s="228"/>
      <c r="B648" s="232"/>
      <c r="C648" s="183"/>
      <c r="D648" s="183"/>
      <c r="E648" s="183"/>
      <c r="F648" s="229"/>
      <c r="G648" s="233" t="str">
        <f>IFERROR($F648/VLOOKUP($E648,'Data Mercado'!$A$7:$F$24,2,FALSE),"")</f>
        <v/>
      </c>
      <c r="H648" s="233" t="str">
        <f>IFERROR($F648/VLOOKUP($E648,'Data Mercado'!$A$7:$F$24,3,FALSE),"")</f>
        <v/>
      </c>
      <c r="I648" s="233" t="str">
        <f>IFERROR($F648/VLOOKUP($E648,'Data Mercado'!$A$7:$F$24,4,FALSE),"")</f>
        <v/>
      </c>
      <c r="J648" s="233" t="str">
        <f>IFERROR($F648/VLOOKUP($E648,'Data Mercado'!$A$7:$F$24,5,FALSE),"")</f>
        <v/>
      </c>
      <c r="K648" s="233" t="str">
        <f>IFERROR($F648/VLOOKUP($E648,'Data Mercado'!$A$7:$F$24,6,FALSE),"")</f>
        <v/>
      </c>
    </row>
    <row r="649" spans="1:11" s="227" customFormat="1" ht="19" customHeight="1">
      <c r="A649" s="228"/>
      <c r="B649" s="232"/>
      <c r="C649" s="183"/>
      <c r="D649" s="183"/>
      <c r="E649" s="183"/>
      <c r="F649" s="229"/>
      <c r="G649" s="233" t="str">
        <f>IFERROR($F649/VLOOKUP($E649,'Data Mercado'!$A$7:$F$24,2,FALSE),"")</f>
        <v/>
      </c>
      <c r="H649" s="233" t="str">
        <f>IFERROR($F649/VLOOKUP($E649,'Data Mercado'!$A$7:$F$24,3,FALSE),"")</f>
        <v/>
      </c>
      <c r="I649" s="233" t="str">
        <f>IFERROR($F649/VLOOKUP($E649,'Data Mercado'!$A$7:$F$24,4,FALSE),"")</f>
        <v/>
      </c>
      <c r="J649" s="233" t="str">
        <f>IFERROR($F649/VLOOKUP($E649,'Data Mercado'!$A$7:$F$24,5,FALSE),"")</f>
        <v/>
      </c>
      <c r="K649" s="233" t="str">
        <f>IFERROR($F649/VLOOKUP($E649,'Data Mercado'!$A$7:$F$24,6,FALSE),"")</f>
        <v/>
      </c>
    </row>
    <row r="650" spans="1:11" s="227" customFormat="1" ht="19" customHeight="1">
      <c r="A650" s="228"/>
      <c r="B650" s="232"/>
      <c r="C650" s="183"/>
      <c r="D650" s="183"/>
      <c r="E650" s="183"/>
      <c r="F650" s="229"/>
      <c r="G650" s="233" t="str">
        <f>IFERROR($F650/VLOOKUP($E650,'Data Mercado'!$A$7:$F$24,2,FALSE),"")</f>
        <v/>
      </c>
      <c r="H650" s="233" t="str">
        <f>IFERROR($F650/VLOOKUP($E650,'Data Mercado'!$A$7:$F$24,3,FALSE),"")</f>
        <v/>
      </c>
      <c r="I650" s="233" t="str">
        <f>IFERROR($F650/VLOOKUP($E650,'Data Mercado'!$A$7:$F$24,4,FALSE),"")</f>
        <v/>
      </c>
      <c r="J650" s="233" t="str">
        <f>IFERROR($F650/VLOOKUP($E650,'Data Mercado'!$A$7:$F$24,5,FALSE),"")</f>
        <v/>
      </c>
      <c r="K650" s="233" t="str">
        <f>IFERROR($F650/VLOOKUP($E650,'Data Mercado'!$A$7:$F$24,6,FALSE),"")</f>
        <v/>
      </c>
    </row>
    <row r="651" spans="1:11" s="227" customFormat="1" ht="19" customHeight="1">
      <c r="A651" s="228"/>
      <c r="B651" s="232"/>
      <c r="C651" s="183"/>
      <c r="D651" s="183"/>
      <c r="E651" s="183"/>
      <c r="F651" s="229"/>
      <c r="G651" s="233" t="str">
        <f>IFERROR($F651/VLOOKUP($E651,'Data Mercado'!$A$7:$F$24,2,FALSE),"")</f>
        <v/>
      </c>
      <c r="H651" s="233" t="str">
        <f>IFERROR($F651/VLOOKUP($E651,'Data Mercado'!$A$7:$F$24,3,FALSE),"")</f>
        <v/>
      </c>
      <c r="I651" s="233" t="str">
        <f>IFERROR($F651/VLOOKUP($E651,'Data Mercado'!$A$7:$F$24,4,FALSE),"")</f>
        <v/>
      </c>
      <c r="J651" s="233" t="str">
        <f>IFERROR($F651/VLOOKUP($E651,'Data Mercado'!$A$7:$F$24,5,FALSE),"")</f>
        <v/>
      </c>
      <c r="K651" s="233" t="str">
        <f>IFERROR($F651/VLOOKUP($E651,'Data Mercado'!$A$7:$F$24,6,FALSE),"")</f>
        <v/>
      </c>
    </row>
    <row r="652" spans="1:11" s="227" customFormat="1" ht="19" customHeight="1">
      <c r="A652" s="228"/>
      <c r="B652" s="232"/>
      <c r="C652" s="183"/>
      <c r="D652" s="183"/>
      <c r="E652" s="183"/>
      <c r="F652" s="229"/>
      <c r="G652" s="233" t="str">
        <f>IFERROR($F652/VLOOKUP($E652,'Data Mercado'!$A$7:$F$24,2,FALSE),"")</f>
        <v/>
      </c>
      <c r="H652" s="233" t="str">
        <f>IFERROR($F652/VLOOKUP($E652,'Data Mercado'!$A$7:$F$24,3,FALSE),"")</f>
        <v/>
      </c>
      <c r="I652" s="233" t="str">
        <f>IFERROR($F652/VLOOKUP($E652,'Data Mercado'!$A$7:$F$24,4,FALSE),"")</f>
        <v/>
      </c>
      <c r="J652" s="233" t="str">
        <f>IFERROR($F652/VLOOKUP($E652,'Data Mercado'!$A$7:$F$24,5,FALSE),"")</f>
        <v/>
      </c>
      <c r="K652" s="233" t="str">
        <f>IFERROR($F652/VLOOKUP($E652,'Data Mercado'!$A$7:$F$24,6,FALSE),"")</f>
        <v/>
      </c>
    </row>
    <row r="653" spans="1:11" s="227" customFormat="1" ht="19" customHeight="1">
      <c r="A653" s="228"/>
      <c r="B653" s="232"/>
      <c r="C653" s="183"/>
      <c r="D653" s="183"/>
      <c r="E653" s="183"/>
      <c r="F653" s="229"/>
      <c r="G653" s="233" t="str">
        <f>IFERROR($F653/VLOOKUP($E653,'Data Mercado'!$A$7:$F$24,2,FALSE),"")</f>
        <v/>
      </c>
      <c r="H653" s="233" t="str">
        <f>IFERROR($F653/VLOOKUP($E653,'Data Mercado'!$A$7:$F$24,3,FALSE),"")</f>
        <v/>
      </c>
      <c r="I653" s="233" t="str">
        <f>IFERROR($F653/VLOOKUP($E653,'Data Mercado'!$A$7:$F$24,4,FALSE),"")</f>
        <v/>
      </c>
      <c r="J653" s="233" t="str">
        <f>IFERROR($F653/VLOOKUP($E653,'Data Mercado'!$A$7:$F$24,5,FALSE),"")</f>
        <v/>
      </c>
      <c r="K653" s="233" t="str">
        <f>IFERROR($F653/VLOOKUP($E653,'Data Mercado'!$A$7:$F$24,6,FALSE),"")</f>
        <v/>
      </c>
    </row>
    <row r="654" spans="1:11" s="227" customFormat="1" ht="19" customHeight="1">
      <c r="A654" s="228"/>
      <c r="B654" s="232"/>
      <c r="C654" s="183"/>
      <c r="D654" s="183"/>
      <c r="E654" s="183"/>
      <c r="F654" s="229"/>
      <c r="G654" s="233" t="str">
        <f>IFERROR($F654/VLOOKUP($E654,'Data Mercado'!$A$7:$F$24,2,FALSE),"")</f>
        <v/>
      </c>
      <c r="H654" s="233" t="str">
        <f>IFERROR($F654/VLOOKUP($E654,'Data Mercado'!$A$7:$F$24,3,FALSE),"")</f>
        <v/>
      </c>
      <c r="I654" s="233" t="str">
        <f>IFERROR($F654/VLOOKUP($E654,'Data Mercado'!$A$7:$F$24,4,FALSE),"")</f>
        <v/>
      </c>
      <c r="J654" s="233" t="str">
        <f>IFERROR($F654/VLOOKUP($E654,'Data Mercado'!$A$7:$F$24,5,FALSE),"")</f>
        <v/>
      </c>
      <c r="K654" s="233" t="str">
        <f>IFERROR($F654/VLOOKUP($E654,'Data Mercado'!$A$7:$F$24,6,FALSE),"")</f>
        <v/>
      </c>
    </row>
    <row r="655" spans="1:11" s="227" customFormat="1" ht="19" customHeight="1">
      <c r="A655" s="228"/>
      <c r="B655" s="232"/>
      <c r="C655" s="183"/>
      <c r="D655" s="183"/>
      <c r="E655" s="183"/>
      <c r="F655" s="229"/>
      <c r="G655" s="233" t="str">
        <f>IFERROR($F655/VLOOKUP($E655,'Data Mercado'!$A$7:$F$24,2,FALSE),"")</f>
        <v/>
      </c>
      <c r="H655" s="233" t="str">
        <f>IFERROR($F655/VLOOKUP($E655,'Data Mercado'!$A$7:$F$24,3,FALSE),"")</f>
        <v/>
      </c>
      <c r="I655" s="233" t="str">
        <f>IFERROR($F655/VLOOKUP($E655,'Data Mercado'!$A$7:$F$24,4,FALSE),"")</f>
        <v/>
      </c>
      <c r="J655" s="233" t="str">
        <f>IFERROR($F655/VLOOKUP($E655,'Data Mercado'!$A$7:$F$24,5,FALSE),"")</f>
        <v/>
      </c>
      <c r="K655" s="233" t="str">
        <f>IFERROR($F655/VLOOKUP($E655,'Data Mercado'!$A$7:$F$24,6,FALSE),"")</f>
        <v/>
      </c>
    </row>
    <row r="656" spans="1:11" s="227" customFormat="1" ht="19" customHeight="1">
      <c r="A656" s="228"/>
      <c r="B656" s="232"/>
      <c r="C656" s="183"/>
      <c r="D656" s="183"/>
      <c r="E656" s="183"/>
      <c r="F656" s="229"/>
      <c r="G656" s="233" t="str">
        <f>IFERROR($F656/VLOOKUP($E656,'Data Mercado'!$A$7:$F$24,2,FALSE),"")</f>
        <v/>
      </c>
      <c r="H656" s="233" t="str">
        <f>IFERROR($F656/VLOOKUP($E656,'Data Mercado'!$A$7:$F$24,3,FALSE),"")</f>
        <v/>
      </c>
      <c r="I656" s="233" t="str">
        <f>IFERROR($F656/VLOOKUP($E656,'Data Mercado'!$A$7:$F$24,4,FALSE),"")</f>
        <v/>
      </c>
      <c r="J656" s="233" t="str">
        <f>IFERROR($F656/VLOOKUP($E656,'Data Mercado'!$A$7:$F$24,5,FALSE),"")</f>
        <v/>
      </c>
      <c r="K656" s="233" t="str">
        <f>IFERROR($F656/VLOOKUP($E656,'Data Mercado'!$A$7:$F$24,6,FALSE),"")</f>
        <v/>
      </c>
    </row>
    <row r="657" spans="1:11" s="227" customFormat="1" ht="19" customHeight="1">
      <c r="A657" s="228"/>
      <c r="B657" s="232"/>
      <c r="C657" s="183"/>
      <c r="D657" s="183"/>
      <c r="E657" s="183"/>
      <c r="F657" s="229"/>
      <c r="G657" s="233" t="str">
        <f>IFERROR($F657/VLOOKUP($E657,'Data Mercado'!$A$7:$F$24,2,FALSE),"")</f>
        <v/>
      </c>
      <c r="H657" s="233" t="str">
        <f>IFERROR($F657/VLOOKUP($E657,'Data Mercado'!$A$7:$F$24,3,FALSE),"")</f>
        <v/>
      </c>
      <c r="I657" s="233" t="str">
        <f>IFERROR($F657/VLOOKUP($E657,'Data Mercado'!$A$7:$F$24,4,FALSE),"")</f>
        <v/>
      </c>
      <c r="J657" s="233" t="str">
        <f>IFERROR($F657/VLOOKUP($E657,'Data Mercado'!$A$7:$F$24,5,FALSE),"")</f>
        <v/>
      </c>
      <c r="K657" s="233" t="str">
        <f>IFERROR($F657/VLOOKUP($E657,'Data Mercado'!$A$7:$F$24,6,FALSE),"")</f>
        <v/>
      </c>
    </row>
    <row r="658" spans="1:11" s="227" customFormat="1" ht="19" customHeight="1">
      <c r="A658" s="228"/>
      <c r="B658" s="232"/>
      <c r="C658" s="183"/>
      <c r="D658" s="183"/>
      <c r="E658" s="183"/>
      <c r="F658" s="229"/>
      <c r="G658" s="233" t="str">
        <f>IFERROR($F658/VLOOKUP($E658,'Data Mercado'!$A$7:$F$24,2,FALSE),"")</f>
        <v/>
      </c>
      <c r="H658" s="233" t="str">
        <f>IFERROR($F658/VLOOKUP($E658,'Data Mercado'!$A$7:$F$24,3,FALSE),"")</f>
        <v/>
      </c>
      <c r="I658" s="233" t="str">
        <f>IFERROR($F658/VLOOKUP($E658,'Data Mercado'!$A$7:$F$24,4,FALSE),"")</f>
        <v/>
      </c>
      <c r="J658" s="233" t="str">
        <f>IFERROR($F658/VLOOKUP($E658,'Data Mercado'!$A$7:$F$24,5,FALSE),"")</f>
        <v/>
      </c>
      <c r="K658" s="233" t="str">
        <f>IFERROR($F658/VLOOKUP($E658,'Data Mercado'!$A$7:$F$24,6,FALSE),"")</f>
        <v/>
      </c>
    </row>
    <row r="659" spans="1:11" s="227" customFormat="1" ht="19" customHeight="1">
      <c r="A659" s="228"/>
      <c r="B659" s="232"/>
      <c r="C659" s="183"/>
      <c r="D659" s="183"/>
      <c r="E659" s="183"/>
      <c r="F659" s="229"/>
      <c r="G659" s="233" t="str">
        <f>IFERROR($F659/VLOOKUP($E659,'Data Mercado'!$A$7:$F$24,2,FALSE),"")</f>
        <v/>
      </c>
      <c r="H659" s="233" t="str">
        <f>IFERROR($F659/VLOOKUP($E659,'Data Mercado'!$A$7:$F$24,3,FALSE),"")</f>
        <v/>
      </c>
      <c r="I659" s="233" t="str">
        <f>IFERROR($F659/VLOOKUP($E659,'Data Mercado'!$A$7:$F$24,4,FALSE),"")</f>
        <v/>
      </c>
      <c r="J659" s="233" t="str">
        <f>IFERROR($F659/VLOOKUP($E659,'Data Mercado'!$A$7:$F$24,5,FALSE),"")</f>
        <v/>
      </c>
      <c r="K659" s="233" t="str">
        <f>IFERROR($F659/VLOOKUP($E659,'Data Mercado'!$A$7:$F$24,6,FALSE),"")</f>
        <v/>
      </c>
    </row>
    <row r="660" spans="1:11" s="227" customFormat="1" ht="19" customHeight="1">
      <c r="A660" s="228"/>
      <c r="B660" s="232"/>
      <c r="C660" s="183"/>
      <c r="D660" s="183"/>
      <c r="E660" s="183"/>
      <c r="F660" s="229"/>
      <c r="G660" s="233" t="str">
        <f>IFERROR($F660/VLOOKUP($E660,'Data Mercado'!$A$7:$F$24,2,FALSE),"")</f>
        <v/>
      </c>
      <c r="H660" s="233" t="str">
        <f>IFERROR($F660/VLOOKUP($E660,'Data Mercado'!$A$7:$F$24,3,FALSE),"")</f>
        <v/>
      </c>
      <c r="I660" s="233" t="str">
        <f>IFERROR($F660/VLOOKUP($E660,'Data Mercado'!$A$7:$F$24,4,FALSE),"")</f>
        <v/>
      </c>
      <c r="J660" s="233" t="str">
        <f>IFERROR($F660/VLOOKUP($E660,'Data Mercado'!$A$7:$F$24,5,FALSE),"")</f>
        <v/>
      </c>
      <c r="K660" s="233" t="str">
        <f>IFERROR($F660/VLOOKUP($E660,'Data Mercado'!$A$7:$F$24,6,FALSE),"")</f>
        <v/>
      </c>
    </row>
    <row r="661" spans="1:11" s="227" customFormat="1" ht="19" customHeight="1">
      <c r="A661" s="228"/>
      <c r="B661" s="232"/>
      <c r="C661" s="183"/>
      <c r="D661" s="183"/>
      <c r="E661" s="183"/>
      <c r="F661" s="229"/>
      <c r="G661" s="233" t="str">
        <f>IFERROR($F661/VLOOKUP($E661,'Data Mercado'!$A$7:$F$24,2,FALSE),"")</f>
        <v/>
      </c>
      <c r="H661" s="233" t="str">
        <f>IFERROR($F661/VLOOKUP($E661,'Data Mercado'!$A$7:$F$24,3,FALSE),"")</f>
        <v/>
      </c>
      <c r="I661" s="233" t="str">
        <f>IFERROR($F661/VLOOKUP($E661,'Data Mercado'!$A$7:$F$24,4,FALSE),"")</f>
        <v/>
      </c>
      <c r="J661" s="233" t="str">
        <f>IFERROR($F661/VLOOKUP($E661,'Data Mercado'!$A$7:$F$24,5,FALSE),"")</f>
        <v/>
      </c>
      <c r="K661" s="233" t="str">
        <f>IFERROR($F661/VLOOKUP($E661,'Data Mercado'!$A$7:$F$24,6,FALSE),"")</f>
        <v/>
      </c>
    </row>
    <row r="662" spans="1:11" s="227" customFormat="1" ht="19" customHeight="1">
      <c r="A662" s="228"/>
      <c r="B662" s="232"/>
      <c r="C662" s="183"/>
      <c r="D662" s="183"/>
      <c r="E662" s="183"/>
      <c r="F662" s="229"/>
      <c r="G662" s="233" t="str">
        <f>IFERROR($F662/VLOOKUP($E662,'Data Mercado'!$A$7:$F$24,2,FALSE),"")</f>
        <v/>
      </c>
      <c r="H662" s="233" t="str">
        <f>IFERROR($F662/VLOOKUP($E662,'Data Mercado'!$A$7:$F$24,3,FALSE),"")</f>
        <v/>
      </c>
      <c r="I662" s="233" t="str">
        <f>IFERROR($F662/VLOOKUP($E662,'Data Mercado'!$A$7:$F$24,4,FALSE),"")</f>
        <v/>
      </c>
      <c r="J662" s="233" t="str">
        <f>IFERROR($F662/VLOOKUP($E662,'Data Mercado'!$A$7:$F$24,5,FALSE),"")</f>
        <v/>
      </c>
      <c r="K662" s="233" t="str">
        <f>IFERROR($F662/VLOOKUP($E662,'Data Mercado'!$A$7:$F$24,6,FALSE),"")</f>
        <v/>
      </c>
    </row>
    <row r="663" spans="1:11" s="227" customFormat="1" ht="19" customHeight="1">
      <c r="A663" s="228"/>
      <c r="B663" s="232"/>
      <c r="C663" s="183"/>
      <c r="D663" s="183"/>
      <c r="E663" s="183"/>
      <c r="F663" s="229"/>
      <c r="G663" s="233" t="str">
        <f>IFERROR($F663/VLOOKUP($E663,'Data Mercado'!$A$7:$F$24,2,FALSE),"")</f>
        <v/>
      </c>
      <c r="H663" s="233" t="str">
        <f>IFERROR($F663/VLOOKUP($E663,'Data Mercado'!$A$7:$F$24,3,FALSE),"")</f>
        <v/>
      </c>
      <c r="I663" s="233" t="str">
        <f>IFERROR($F663/VLOOKUP($E663,'Data Mercado'!$A$7:$F$24,4,FALSE),"")</f>
        <v/>
      </c>
      <c r="J663" s="233" t="str">
        <f>IFERROR($F663/VLOOKUP($E663,'Data Mercado'!$A$7:$F$24,5,FALSE),"")</f>
        <v/>
      </c>
      <c r="K663" s="233" t="str">
        <f>IFERROR($F663/VLOOKUP($E663,'Data Mercado'!$A$7:$F$24,6,FALSE),"")</f>
        <v/>
      </c>
    </row>
    <row r="664" spans="1:11" s="227" customFormat="1" ht="19" customHeight="1">
      <c r="A664" s="228"/>
      <c r="B664" s="232"/>
      <c r="C664" s="183"/>
      <c r="D664" s="183"/>
      <c r="E664" s="183"/>
      <c r="F664" s="229"/>
      <c r="G664" s="233" t="str">
        <f>IFERROR($F664/VLOOKUP($E664,'Data Mercado'!$A$7:$F$24,2,FALSE),"")</f>
        <v/>
      </c>
      <c r="H664" s="233" t="str">
        <f>IFERROR($F664/VLOOKUP($E664,'Data Mercado'!$A$7:$F$24,3,FALSE),"")</f>
        <v/>
      </c>
      <c r="I664" s="233" t="str">
        <f>IFERROR($F664/VLOOKUP($E664,'Data Mercado'!$A$7:$F$24,4,FALSE),"")</f>
        <v/>
      </c>
      <c r="J664" s="233" t="str">
        <f>IFERROR($F664/VLOOKUP($E664,'Data Mercado'!$A$7:$F$24,5,FALSE),"")</f>
        <v/>
      </c>
      <c r="K664" s="233" t="str">
        <f>IFERROR($F664/VLOOKUP($E664,'Data Mercado'!$A$7:$F$24,6,FALSE),"")</f>
        <v/>
      </c>
    </row>
    <row r="665" spans="1:11" s="227" customFormat="1" ht="19" customHeight="1">
      <c r="A665" s="228"/>
      <c r="B665" s="232"/>
      <c r="C665" s="183"/>
      <c r="D665" s="183"/>
      <c r="E665" s="183"/>
      <c r="F665" s="229"/>
      <c r="G665" s="233" t="str">
        <f>IFERROR($F665/VLOOKUP($E665,'Data Mercado'!$A$7:$F$24,2,FALSE),"")</f>
        <v/>
      </c>
      <c r="H665" s="233" t="str">
        <f>IFERROR($F665/VLOOKUP($E665,'Data Mercado'!$A$7:$F$24,3,FALSE),"")</f>
        <v/>
      </c>
      <c r="I665" s="233" t="str">
        <f>IFERROR($F665/VLOOKUP($E665,'Data Mercado'!$A$7:$F$24,4,FALSE),"")</f>
        <v/>
      </c>
      <c r="J665" s="233" t="str">
        <f>IFERROR($F665/VLOOKUP($E665,'Data Mercado'!$A$7:$F$24,5,FALSE),"")</f>
        <v/>
      </c>
      <c r="K665" s="233" t="str">
        <f>IFERROR($F665/VLOOKUP($E665,'Data Mercado'!$A$7:$F$24,6,FALSE),"")</f>
        <v/>
      </c>
    </row>
    <row r="666" spans="1:11" s="227" customFormat="1" ht="19" customHeight="1">
      <c r="A666" s="228"/>
      <c r="B666" s="232"/>
      <c r="C666" s="183"/>
      <c r="D666" s="183"/>
      <c r="E666" s="183"/>
      <c r="F666" s="229"/>
      <c r="G666" s="233" t="str">
        <f>IFERROR($F666/VLOOKUP($E666,'Data Mercado'!$A$7:$F$24,2,FALSE),"")</f>
        <v/>
      </c>
      <c r="H666" s="233" t="str">
        <f>IFERROR($F666/VLOOKUP($E666,'Data Mercado'!$A$7:$F$24,3,FALSE),"")</f>
        <v/>
      </c>
      <c r="I666" s="233" t="str">
        <f>IFERROR($F666/VLOOKUP($E666,'Data Mercado'!$A$7:$F$24,4,FALSE),"")</f>
        <v/>
      </c>
      <c r="J666" s="233" t="str">
        <f>IFERROR($F666/VLOOKUP($E666,'Data Mercado'!$A$7:$F$24,5,FALSE),"")</f>
        <v/>
      </c>
      <c r="K666" s="233" t="str">
        <f>IFERROR($F666/VLOOKUP($E666,'Data Mercado'!$A$7:$F$24,6,FALSE),"")</f>
        <v/>
      </c>
    </row>
    <row r="667" spans="1:11" s="227" customFormat="1" ht="19" customHeight="1">
      <c r="A667" s="228"/>
      <c r="B667" s="232"/>
      <c r="C667" s="183"/>
      <c r="D667" s="183"/>
      <c r="E667" s="183"/>
      <c r="F667" s="229"/>
      <c r="G667" s="233" t="str">
        <f>IFERROR($F667/VLOOKUP($E667,'Data Mercado'!$A$7:$F$24,2,FALSE),"")</f>
        <v/>
      </c>
      <c r="H667" s="233" t="str">
        <f>IFERROR($F667/VLOOKUP($E667,'Data Mercado'!$A$7:$F$24,3,FALSE),"")</f>
        <v/>
      </c>
      <c r="I667" s="233" t="str">
        <f>IFERROR($F667/VLOOKUP($E667,'Data Mercado'!$A$7:$F$24,4,FALSE),"")</f>
        <v/>
      </c>
      <c r="J667" s="233" t="str">
        <f>IFERROR($F667/VLOOKUP($E667,'Data Mercado'!$A$7:$F$24,5,FALSE),"")</f>
        <v/>
      </c>
      <c r="K667" s="233" t="str">
        <f>IFERROR($F667/VLOOKUP($E667,'Data Mercado'!$A$7:$F$24,6,FALSE),"")</f>
        <v/>
      </c>
    </row>
    <row r="668" spans="1:11" s="227" customFormat="1" ht="19" customHeight="1">
      <c r="A668" s="228"/>
      <c r="B668" s="232"/>
      <c r="C668" s="183"/>
      <c r="D668" s="183"/>
      <c r="E668" s="183"/>
      <c r="F668" s="229"/>
      <c r="G668" s="233" t="str">
        <f>IFERROR($F668/VLOOKUP($E668,'Data Mercado'!$A$7:$F$24,2,FALSE),"")</f>
        <v/>
      </c>
      <c r="H668" s="233" t="str">
        <f>IFERROR($F668/VLOOKUP($E668,'Data Mercado'!$A$7:$F$24,3,FALSE),"")</f>
        <v/>
      </c>
      <c r="I668" s="233" t="str">
        <f>IFERROR($F668/VLOOKUP($E668,'Data Mercado'!$A$7:$F$24,4,FALSE),"")</f>
        <v/>
      </c>
      <c r="J668" s="233" t="str">
        <f>IFERROR($F668/VLOOKUP($E668,'Data Mercado'!$A$7:$F$24,5,FALSE),"")</f>
        <v/>
      </c>
      <c r="K668" s="233" t="str">
        <f>IFERROR($F668/VLOOKUP($E668,'Data Mercado'!$A$7:$F$24,6,FALSE),"")</f>
        <v/>
      </c>
    </row>
    <row r="669" spans="1:11" s="227" customFormat="1" ht="19" customHeight="1">
      <c r="A669" s="228"/>
      <c r="B669" s="232"/>
      <c r="C669" s="183"/>
      <c r="D669" s="183"/>
      <c r="E669" s="183"/>
      <c r="F669" s="229"/>
      <c r="G669" s="233" t="str">
        <f>IFERROR($F669/VLOOKUP($E669,'Data Mercado'!$A$7:$F$24,2,FALSE),"")</f>
        <v/>
      </c>
      <c r="H669" s="233" t="str">
        <f>IFERROR($F669/VLOOKUP($E669,'Data Mercado'!$A$7:$F$24,3,FALSE),"")</f>
        <v/>
      </c>
      <c r="I669" s="233" t="str">
        <f>IFERROR($F669/VLOOKUP($E669,'Data Mercado'!$A$7:$F$24,4,FALSE),"")</f>
        <v/>
      </c>
      <c r="J669" s="233" t="str">
        <f>IFERROR($F669/VLOOKUP($E669,'Data Mercado'!$A$7:$F$24,5,FALSE),"")</f>
        <v/>
      </c>
      <c r="K669" s="233" t="str">
        <f>IFERROR($F669/VLOOKUP($E669,'Data Mercado'!$A$7:$F$24,6,FALSE),"")</f>
        <v/>
      </c>
    </row>
    <row r="670" spans="1:11" s="227" customFormat="1" ht="19" customHeight="1">
      <c r="A670" s="228"/>
      <c r="B670" s="232"/>
      <c r="C670" s="183"/>
      <c r="D670" s="183"/>
      <c r="E670" s="183"/>
      <c r="F670" s="229"/>
      <c r="G670" s="233" t="str">
        <f>IFERROR($F670/VLOOKUP($E670,'Data Mercado'!$A$7:$F$24,2,FALSE),"")</f>
        <v/>
      </c>
      <c r="H670" s="233" t="str">
        <f>IFERROR($F670/VLOOKUP($E670,'Data Mercado'!$A$7:$F$24,3,FALSE),"")</f>
        <v/>
      </c>
      <c r="I670" s="233" t="str">
        <f>IFERROR($F670/VLOOKUP($E670,'Data Mercado'!$A$7:$F$24,4,FALSE),"")</f>
        <v/>
      </c>
      <c r="J670" s="233" t="str">
        <f>IFERROR($F670/VLOOKUP($E670,'Data Mercado'!$A$7:$F$24,5,FALSE),"")</f>
        <v/>
      </c>
      <c r="K670" s="233" t="str">
        <f>IFERROR($F670/VLOOKUP($E670,'Data Mercado'!$A$7:$F$24,6,FALSE),"")</f>
        <v/>
      </c>
    </row>
    <row r="671" spans="1:11" s="227" customFormat="1" ht="19" customHeight="1">
      <c r="A671" s="228"/>
      <c r="B671" s="232"/>
      <c r="C671" s="183"/>
      <c r="D671" s="183"/>
      <c r="E671" s="183"/>
      <c r="F671" s="229"/>
      <c r="G671" s="233" t="str">
        <f>IFERROR($F671/VLOOKUP($E671,'Data Mercado'!$A$7:$F$24,2,FALSE),"")</f>
        <v/>
      </c>
      <c r="H671" s="233" t="str">
        <f>IFERROR($F671/VLOOKUP($E671,'Data Mercado'!$A$7:$F$24,3,FALSE),"")</f>
        <v/>
      </c>
      <c r="I671" s="233" t="str">
        <f>IFERROR($F671/VLOOKUP($E671,'Data Mercado'!$A$7:$F$24,4,FALSE),"")</f>
        <v/>
      </c>
      <c r="J671" s="233" t="str">
        <f>IFERROR($F671/VLOOKUP($E671,'Data Mercado'!$A$7:$F$24,5,FALSE),"")</f>
        <v/>
      </c>
      <c r="K671" s="233" t="str">
        <f>IFERROR($F671/VLOOKUP($E671,'Data Mercado'!$A$7:$F$24,6,FALSE),"")</f>
        <v/>
      </c>
    </row>
    <row r="672" spans="1:11" s="227" customFormat="1" ht="19" customHeight="1">
      <c r="A672" s="228"/>
      <c r="B672" s="232"/>
      <c r="C672" s="183"/>
      <c r="D672" s="183"/>
      <c r="E672" s="183"/>
      <c r="F672" s="229"/>
      <c r="G672" s="233" t="str">
        <f>IFERROR($F672/VLOOKUP($E672,'Data Mercado'!$A$7:$F$24,2,FALSE),"")</f>
        <v/>
      </c>
      <c r="H672" s="233" t="str">
        <f>IFERROR($F672/VLOOKUP($E672,'Data Mercado'!$A$7:$F$24,3,FALSE),"")</f>
        <v/>
      </c>
      <c r="I672" s="233" t="str">
        <f>IFERROR($F672/VLOOKUP($E672,'Data Mercado'!$A$7:$F$24,4,FALSE),"")</f>
        <v/>
      </c>
      <c r="J672" s="233" t="str">
        <f>IFERROR($F672/VLOOKUP($E672,'Data Mercado'!$A$7:$F$24,5,FALSE),"")</f>
        <v/>
      </c>
      <c r="K672" s="233" t="str">
        <f>IFERROR($F672/VLOOKUP($E672,'Data Mercado'!$A$7:$F$24,6,FALSE),"")</f>
        <v/>
      </c>
    </row>
    <row r="673" spans="1:11" s="227" customFormat="1" ht="19" customHeight="1">
      <c r="A673" s="228"/>
      <c r="B673" s="232"/>
      <c r="C673" s="183"/>
      <c r="D673" s="183"/>
      <c r="E673" s="183"/>
      <c r="F673" s="229"/>
      <c r="G673" s="233" t="str">
        <f>IFERROR($F673/VLOOKUP($E673,'Data Mercado'!$A$7:$F$24,2,FALSE),"")</f>
        <v/>
      </c>
      <c r="H673" s="233" t="str">
        <f>IFERROR($F673/VLOOKUP($E673,'Data Mercado'!$A$7:$F$24,3,FALSE),"")</f>
        <v/>
      </c>
      <c r="I673" s="233" t="str">
        <f>IFERROR($F673/VLOOKUP($E673,'Data Mercado'!$A$7:$F$24,4,FALSE),"")</f>
        <v/>
      </c>
      <c r="J673" s="233" t="str">
        <f>IFERROR($F673/VLOOKUP($E673,'Data Mercado'!$A$7:$F$24,5,FALSE),"")</f>
        <v/>
      </c>
      <c r="K673" s="233" t="str">
        <f>IFERROR($F673/VLOOKUP($E673,'Data Mercado'!$A$7:$F$24,6,FALSE),"")</f>
        <v/>
      </c>
    </row>
    <row r="674" spans="1:11" s="227" customFormat="1" ht="19" customHeight="1">
      <c r="A674" s="228"/>
      <c r="B674" s="232"/>
      <c r="C674" s="183"/>
      <c r="D674" s="183"/>
      <c r="E674" s="183"/>
      <c r="F674" s="229"/>
      <c r="G674" s="233" t="str">
        <f>IFERROR($F674/VLOOKUP($E674,'Data Mercado'!$A$7:$F$24,2,FALSE),"")</f>
        <v/>
      </c>
      <c r="H674" s="233" t="str">
        <f>IFERROR($F674/VLOOKUP($E674,'Data Mercado'!$A$7:$F$24,3,FALSE),"")</f>
        <v/>
      </c>
      <c r="I674" s="233" t="str">
        <f>IFERROR($F674/VLOOKUP($E674,'Data Mercado'!$A$7:$F$24,4,FALSE),"")</f>
        <v/>
      </c>
      <c r="J674" s="233" t="str">
        <f>IFERROR($F674/VLOOKUP($E674,'Data Mercado'!$A$7:$F$24,5,FALSE),"")</f>
        <v/>
      </c>
      <c r="K674" s="233" t="str">
        <f>IFERROR($F674/VLOOKUP($E674,'Data Mercado'!$A$7:$F$24,6,FALSE),"")</f>
        <v/>
      </c>
    </row>
    <row r="675" spans="1:11" s="227" customFormat="1" ht="19" customHeight="1">
      <c r="A675" s="228"/>
      <c r="B675" s="232"/>
      <c r="C675" s="183"/>
      <c r="D675" s="183"/>
      <c r="E675" s="183"/>
      <c r="F675" s="229"/>
      <c r="G675" s="233" t="str">
        <f>IFERROR($F675/VLOOKUP($E675,'Data Mercado'!$A$7:$F$24,2,FALSE),"")</f>
        <v/>
      </c>
      <c r="H675" s="233" t="str">
        <f>IFERROR($F675/VLOOKUP($E675,'Data Mercado'!$A$7:$F$24,3,FALSE),"")</f>
        <v/>
      </c>
      <c r="I675" s="233" t="str">
        <f>IFERROR($F675/VLOOKUP($E675,'Data Mercado'!$A$7:$F$24,4,FALSE),"")</f>
        <v/>
      </c>
      <c r="J675" s="233" t="str">
        <f>IFERROR($F675/VLOOKUP($E675,'Data Mercado'!$A$7:$F$24,5,FALSE),"")</f>
        <v/>
      </c>
      <c r="K675" s="233" t="str">
        <f>IFERROR($F675/VLOOKUP($E675,'Data Mercado'!$A$7:$F$24,6,FALSE),"")</f>
        <v/>
      </c>
    </row>
    <row r="676" spans="1:11" s="227" customFormat="1" ht="19" customHeight="1">
      <c r="A676" s="228"/>
      <c r="B676" s="232"/>
      <c r="C676" s="183"/>
      <c r="D676" s="183"/>
      <c r="E676" s="183"/>
      <c r="F676" s="229"/>
      <c r="G676" s="233" t="str">
        <f>IFERROR($F676/VLOOKUP($E676,'Data Mercado'!$A$7:$F$24,2,FALSE),"")</f>
        <v/>
      </c>
      <c r="H676" s="233" t="str">
        <f>IFERROR($F676/VLOOKUP($E676,'Data Mercado'!$A$7:$F$24,3,FALSE),"")</f>
        <v/>
      </c>
      <c r="I676" s="233" t="str">
        <f>IFERROR($F676/VLOOKUP($E676,'Data Mercado'!$A$7:$F$24,4,FALSE),"")</f>
        <v/>
      </c>
      <c r="J676" s="233" t="str">
        <f>IFERROR($F676/VLOOKUP($E676,'Data Mercado'!$A$7:$F$24,5,FALSE),"")</f>
        <v/>
      </c>
      <c r="K676" s="233" t="str">
        <f>IFERROR($F676/VLOOKUP($E676,'Data Mercado'!$A$7:$F$24,6,FALSE),"")</f>
        <v/>
      </c>
    </row>
    <row r="677" spans="1:11" s="227" customFormat="1" ht="19" customHeight="1">
      <c r="A677" s="228"/>
      <c r="B677" s="232"/>
      <c r="C677" s="183"/>
      <c r="D677" s="183"/>
      <c r="E677" s="183"/>
      <c r="F677" s="229"/>
      <c r="G677" s="233" t="str">
        <f>IFERROR($F677/VLOOKUP($E677,'Data Mercado'!$A$7:$F$24,2,FALSE),"")</f>
        <v/>
      </c>
      <c r="H677" s="233" t="str">
        <f>IFERROR($F677/VLOOKUP($E677,'Data Mercado'!$A$7:$F$24,3,FALSE),"")</f>
        <v/>
      </c>
      <c r="I677" s="233" t="str">
        <f>IFERROR($F677/VLOOKUP($E677,'Data Mercado'!$A$7:$F$24,4,FALSE),"")</f>
        <v/>
      </c>
      <c r="J677" s="233" t="str">
        <f>IFERROR($F677/VLOOKUP($E677,'Data Mercado'!$A$7:$F$24,5,FALSE),"")</f>
        <v/>
      </c>
      <c r="K677" s="233" t="str">
        <f>IFERROR($F677/VLOOKUP($E677,'Data Mercado'!$A$7:$F$24,6,FALSE),"")</f>
        <v/>
      </c>
    </row>
    <row r="678" spans="1:11" s="227" customFormat="1" ht="19" customHeight="1">
      <c r="A678" s="228"/>
      <c r="B678" s="232"/>
      <c r="C678" s="183"/>
      <c r="D678" s="183"/>
      <c r="E678" s="183"/>
      <c r="F678" s="229"/>
      <c r="G678" s="233" t="str">
        <f>IFERROR($F678/VLOOKUP($E678,'Data Mercado'!$A$7:$F$24,2,FALSE),"")</f>
        <v/>
      </c>
      <c r="H678" s="233" t="str">
        <f>IFERROR($F678/VLOOKUP($E678,'Data Mercado'!$A$7:$F$24,3,FALSE),"")</f>
        <v/>
      </c>
      <c r="I678" s="233" t="str">
        <f>IFERROR($F678/VLOOKUP($E678,'Data Mercado'!$A$7:$F$24,4,FALSE),"")</f>
        <v/>
      </c>
      <c r="J678" s="233" t="str">
        <f>IFERROR($F678/VLOOKUP($E678,'Data Mercado'!$A$7:$F$24,5,FALSE),"")</f>
        <v/>
      </c>
      <c r="K678" s="233" t="str">
        <f>IFERROR($F678/VLOOKUP($E678,'Data Mercado'!$A$7:$F$24,6,FALSE),"")</f>
        <v/>
      </c>
    </row>
    <row r="679" spans="1:11" s="227" customFormat="1" ht="19" customHeight="1">
      <c r="A679" s="228"/>
      <c r="B679" s="232"/>
      <c r="C679" s="183"/>
      <c r="D679" s="183"/>
      <c r="E679" s="183"/>
      <c r="F679" s="229"/>
      <c r="G679" s="233" t="str">
        <f>IFERROR($F679/VLOOKUP($E679,'Data Mercado'!$A$7:$F$24,2,FALSE),"")</f>
        <v/>
      </c>
      <c r="H679" s="233" t="str">
        <f>IFERROR($F679/VLOOKUP($E679,'Data Mercado'!$A$7:$F$24,3,FALSE),"")</f>
        <v/>
      </c>
      <c r="I679" s="233" t="str">
        <f>IFERROR($F679/VLOOKUP($E679,'Data Mercado'!$A$7:$F$24,4,FALSE),"")</f>
        <v/>
      </c>
      <c r="J679" s="233" t="str">
        <f>IFERROR($F679/VLOOKUP($E679,'Data Mercado'!$A$7:$F$24,5,FALSE),"")</f>
        <v/>
      </c>
      <c r="K679" s="233" t="str">
        <f>IFERROR($F679/VLOOKUP($E679,'Data Mercado'!$A$7:$F$24,6,FALSE),"")</f>
        <v/>
      </c>
    </row>
    <row r="680" spans="1:11" s="227" customFormat="1" ht="19" customHeight="1">
      <c r="A680" s="228"/>
      <c r="B680" s="232"/>
      <c r="C680" s="183"/>
      <c r="D680" s="183"/>
      <c r="E680" s="183"/>
      <c r="F680" s="229"/>
      <c r="G680" s="233" t="str">
        <f>IFERROR($F680/VLOOKUP($E680,'Data Mercado'!$A$7:$F$24,2,FALSE),"")</f>
        <v/>
      </c>
      <c r="H680" s="233" t="str">
        <f>IFERROR($F680/VLOOKUP($E680,'Data Mercado'!$A$7:$F$24,3,FALSE),"")</f>
        <v/>
      </c>
      <c r="I680" s="233" t="str">
        <f>IFERROR($F680/VLOOKUP($E680,'Data Mercado'!$A$7:$F$24,4,FALSE),"")</f>
        <v/>
      </c>
      <c r="J680" s="233" t="str">
        <f>IFERROR($F680/VLOOKUP($E680,'Data Mercado'!$A$7:$F$24,5,FALSE),"")</f>
        <v/>
      </c>
      <c r="K680" s="233" t="str">
        <f>IFERROR($F680/VLOOKUP($E680,'Data Mercado'!$A$7:$F$24,6,FALSE),"")</f>
        <v/>
      </c>
    </row>
    <row r="681" spans="1:11" s="227" customFormat="1" ht="19" customHeight="1">
      <c r="A681" s="228"/>
      <c r="B681" s="232"/>
      <c r="C681" s="183"/>
      <c r="D681" s="183"/>
      <c r="E681" s="183"/>
      <c r="F681" s="229"/>
      <c r="G681" s="233" t="str">
        <f>IFERROR($F681/VLOOKUP($E681,'Data Mercado'!$A$7:$F$24,2,FALSE),"")</f>
        <v/>
      </c>
      <c r="H681" s="233" t="str">
        <f>IFERROR($F681/VLOOKUP($E681,'Data Mercado'!$A$7:$F$24,3,FALSE),"")</f>
        <v/>
      </c>
      <c r="I681" s="233" t="str">
        <f>IFERROR($F681/VLOOKUP($E681,'Data Mercado'!$A$7:$F$24,4,FALSE),"")</f>
        <v/>
      </c>
      <c r="J681" s="233" t="str">
        <f>IFERROR($F681/VLOOKUP($E681,'Data Mercado'!$A$7:$F$24,5,FALSE),"")</f>
        <v/>
      </c>
      <c r="K681" s="233" t="str">
        <f>IFERROR($F681/VLOOKUP($E681,'Data Mercado'!$A$7:$F$24,6,FALSE),"")</f>
        <v/>
      </c>
    </row>
    <row r="682" spans="1:11" s="227" customFormat="1" ht="19" customHeight="1">
      <c r="A682" s="228"/>
      <c r="B682" s="232"/>
      <c r="C682" s="183"/>
      <c r="D682" s="183"/>
      <c r="E682" s="183"/>
      <c r="F682" s="229"/>
      <c r="G682" s="233" t="str">
        <f>IFERROR($F682/VLOOKUP($E682,'Data Mercado'!$A$7:$F$24,2,FALSE),"")</f>
        <v/>
      </c>
      <c r="H682" s="233" t="str">
        <f>IFERROR($F682/VLOOKUP($E682,'Data Mercado'!$A$7:$F$24,3,FALSE),"")</f>
        <v/>
      </c>
      <c r="I682" s="233" t="str">
        <f>IFERROR($F682/VLOOKUP($E682,'Data Mercado'!$A$7:$F$24,4,FALSE),"")</f>
        <v/>
      </c>
      <c r="J682" s="233" t="str">
        <f>IFERROR($F682/VLOOKUP($E682,'Data Mercado'!$A$7:$F$24,5,FALSE),"")</f>
        <v/>
      </c>
      <c r="K682" s="233" t="str">
        <f>IFERROR($F682/VLOOKUP($E682,'Data Mercado'!$A$7:$F$24,6,FALSE),"")</f>
        <v/>
      </c>
    </row>
    <row r="683" spans="1:11" s="227" customFormat="1" ht="19" customHeight="1">
      <c r="A683" s="228"/>
      <c r="B683" s="232"/>
      <c r="C683" s="183"/>
      <c r="D683" s="183"/>
      <c r="E683" s="183"/>
      <c r="F683" s="229"/>
      <c r="G683" s="233" t="str">
        <f>IFERROR($F683/VLOOKUP($E683,'Data Mercado'!$A$7:$F$24,2,FALSE),"")</f>
        <v/>
      </c>
      <c r="H683" s="233" t="str">
        <f>IFERROR($F683/VLOOKUP($E683,'Data Mercado'!$A$7:$F$24,3,FALSE),"")</f>
        <v/>
      </c>
      <c r="I683" s="233" t="str">
        <f>IFERROR($F683/VLOOKUP($E683,'Data Mercado'!$A$7:$F$24,4,FALSE),"")</f>
        <v/>
      </c>
      <c r="J683" s="233" t="str">
        <f>IFERROR($F683/VLOOKUP($E683,'Data Mercado'!$A$7:$F$24,5,FALSE),"")</f>
        <v/>
      </c>
      <c r="K683" s="233" t="str">
        <f>IFERROR($F683/VLOOKUP($E683,'Data Mercado'!$A$7:$F$24,6,FALSE),"")</f>
        <v/>
      </c>
    </row>
    <row r="684" spans="1:11" s="227" customFormat="1" ht="19" customHeight="1">
      <c r="A684" s="228"/>
      <c r="B684" s="232"/>
      <c r="C684" s="183"/>
      <c r="D684" s="183"/>
      <c r="E684" s="183"/>
      <c r="F684" s="229"/>
      <c r="G684" s="233" t="str">
        <f>IFERROR($F684/VLOOKUP($E684,'Data Mercado'!$A$7:$F$24,2,FALSE),"")</f>
        <v/>
      </c>
      <c r="H684" s="233" t="str">
        <f>IFERROR($F684/VLOOKUP($E684,'Data Mercado'!$A$7:$F$24,3,FALSE),"")</f>
        <v/>
      </c>
      <c r="I684" s="233" t="str">
        <f>IFERROR($F684/VLOOKUP($E684,'Data Mercado'!$A$7:$F$24,4,FALSE),"")</f>
        <v/>
      </c>
      <c r="J684" s="233" t="str">
        <f>IFERROR($F684/VLOOKUP($E684,'Data Mercado'!$A$7:$F$24,5,FALSE),"")</f>
        <v/>
      </c>
      <c r="K684" s="233" t="str">
        <f>IFERROR($F684/VLOOKUP($E684,'Data Mercado'!$A$7:$F$24,6,FALSE),"")</f>
        <v/>
      </c>
    </row>
    <row r="685" spans="1:11" s="227" customFormat="1" ht="19" customHeight="1">
      <c r="A685" s="228"/>
      <c r="B685" s="232"/>
      <c r="C685" s="183"/>
      <c r="D685" s="183"/>
      <c r="E685" s="183"/>
      <c r="F685" s="229"/>
      <c r="G685" s="233" t="str">
        <f>IFERROR($F685/VLOOKUP($E685,'Data Mercado'!$A$7:$F$24,2,FALSE),"")</f>
        <v/>
      </c>
      <c r="H685" s="233" t="str">
        <f>IFERROR($F685/VLOOKUP($E685,'Data Mercado'!$A$7:$F$24,3,FALSE),"")</f>
        <v/>
      </c>
      <c r="I685" s="233" t="str">
        <f>IFERROR($F685/VLOOKUP($E685,'Data Mercado'!$A$7:$F$24,4,FALSE),"")</f>
        <v/>
      </c>
      <c r="J685" s="233" t="str">
        <f>IFERROR($F685/VLOOKUP($E685,'Data Mercado'!$A$7:$F$24,5,FALSE),"")</f>
        <v/>
      </c>
      <c r="K685" s="233" t="str">
        <f>IFERROR($F685/VLOOKUP($E685,'Data Mercado'!$A$7:$F$24,6,FALSE),"")</f>
        <v/>
      </c>
    </row>
    <row r="686" spans="1:11" s="227" customFormat="1" ht="19" customHeight="1">
      <c r="A686" s="228"/>
      <c r="B686" s="232"/>
      <c r="C686" s="183"/>
      <c r="D686" s="183"/>
      <c r="E686" s="183"/>
      <c r="F686" s="229"/>
      <c r="G686" s="233" t="str">
        <f>IFERROR($F686/VLOOKUP($E686,'Data Mercado'!$A$7:$F$24,2,FALSE),"")</f>
        <v/>
      </c>
      <c r="H686" s="233" t="str">
        <f>IFERROR($F686/VLOOKUP($E686,'Data Mercado'!$A$7:$F$24,3,FALSE),"")</f>
        <v/>
      </c>
      <c r="I686" s="233" t="str">
        <f>IFERROR($F686/VLOOKUP($E686,'Data Mercado'!$A$7:$F$24,4,FALSE),"")</f>
        <v/>
      </c>
      <c r="J686" s="233" t="str">
        <f>IFERROR($F686/VLOOKUP($E686,'Data Mercado'!$A$7:$F$24,5,FALSE),"")</f>
        <v/>
      </c>
      <c r="K686" s="233" t="str">
        <f>IFERROR($F686/VLOOKUP($E686,'Data Mercado'!$A$7:$F$24,6,FALSE),"")</f>
        <v/>
      </c>
    </row>
    <row r="687" spans="1:11" s="227" customFormat="1" ht="19" customHeight="1">
      <c r="A687" s="228"/>
      <c r="B687" s="232"/>
      <c r="C687" s="183"/>
      <c r="D687" s="183"/>
      <c r="E687" s="183"/>
      <c r="F687" s="229"/>
      <c r="G687" s="233" t="str">
        <f>IFERROR($F687/VLOOKUP($E687,'Data Mercado'!$A$7:$F$24,2,FALSE),"")</f>
        <v/>
      </c>
      <c r="H687" s="233" t="str">
        <f>IFERROR($F687/VLOOKUP($E687,'Data Mercado'!$A$7:$F$24,3,FALSE),"")</f>
        <v/>
      </c>
      <c r="I687" s="233" t="str">
        <f>IFERROR($F687/VLOOKUP($E687,'Data Mercado'!$A$7:$F$24,4,FALSE),"")</f>
        <v/>
      </c>
      <c r="J687" s="233" t="str">
        <f>IFERROR($F687/VLOOKUP($E687,'Data Mercado'!$A$7:$F$24,5,FALSE),"")</f>
        <v/>
      </c>
      <c r="K687" s="233" t="str">
        <f>IFERROR($F687/VLOOKUP($E687,'Data Mercado'!$A$7:$F$24,6,FALSE),"")</f>
        <v/>
      </c>
    </row>
    <row r="688" spans="1:11" s="227" customFormat="1" ht="19" customHeight="1">
      <c r="A688" s="228"/>
      <c r="B688" s="232"/>
      <c r="C688" s="183"/>
      <c r="D688" s="183"/>
      <c r="E688" s="183"/>
      <c r="F688" s="229"/>
      <c r="G688" s="233" t="str">
        <f>IFERROR($F688/VLOOKUP($E688,'Data Mercado'!$A$7:$F$24,2,FALSE),"")</f>
        <v/>
      </c>
      <c r="H688" s="233" t="str">
        <f>IFERROR($F688/VLOOKUP($E688,'Data Mercado'!$A$7:$F$24,3,FALSE),"")</f>
        <v/>
      </c>
      <c r="I688" s="233" t="str">
        <f>IFERROR($F688/VLOOKUP($E688,'Data Mercado'!$A$7:$F$24,4,FALSE),"")</f>
        <v/>
      </c>
      <c r="J688" s="233" t="str">
        <f>IFERROR($F688/VLOOKUP($E688,'Data Mercado'!$A$7:$F$24,5,FALSE),"")</f>
        <v/>
      </c>
      <c r="K688" s="233" t="str">
        <f>IFERROR($F688/VLOOKUP($E688,'Data Mercado'!$A$7:$F$24,6,FALSE),"")</f>
        <v/>
      </c>
    </row>
    <row r="689" spans="1:11" s="227" customFormat="1" ht="19" customHeight="1">
      <c r="A689" s="228"/>
      <c r="B689" s="232"/>
      <c r="C689" s="183"/>
      <c r="D689" s="183"/>
      <c r="E689" s="183"/>
      <c r="F689" s="229"/>
      <c r="G689" s="233" t="str">
        <f>IFERROR($F689/VLOOKUP($E689,'Data Mercado'!$A$7:$F$24,2,FALSE),"")</f>
        <v/>
      </c>
      <c r="H689" s="233" t="str">
        <f>IFERROR($F689/VLOOKUP($E689,'Data Mercado'!$A$7:$F$24,3,FALSE),"")</f>
        <v/>
      </c>
      <c r="I689" s="233" t="str">
        <f>IFERROR($F689/VLOOKUP($E689,'Data Mercado'!$A$7:$F$24,4,FALSE),"")</f>
        <v/>
      </c>
      <c r="J689" s="233" t="str">
        <f>IFERROR($F689/VLOOKUP($E689,'Data Mercado'!$A$7:$F$24,5,FALSE),"")</f>
        <v/>
      </c>
      <c r="K689" s="233" t="str">
        <f>IFERROR($F689/VLOOKUP($E689,'Data Mercado'!$A$7:$F$24,6,FALSE),"")</f>
        <v/>
      </c>
    </row>
    <row r="690" spans="1:11" s="227" customFormat="1" ht="19" customHeight="1">
      <c r="A690" s="228"/>
      <c r="B690" s="232"/>
      <c r="C690" s="183"/>
      <c r="D690" s="183"/>
      <c r="E690" s="183"/>
      <c r="F690" s="229"/>
      <c r="G690" s="233" t="str">
        <f>IFERROR($F690/VLOOKUP($E690,'Data Mercado'!$A$7:$F$24,2,FALSE),"")</f>
        <v/>
      </c>
      <c r="H690" s="233" t="str">
        <f>IFERROR($F690/VLOOKUP($E690,'Data Mercado'!$A$7:$F$24,3,FALSE),"")</f>
        <v/>
      </c>
      <c r="I690" s="233" t="str">
        <f>IFERROR($F690/VLOOKUP($E690,'Data Mercado'!$A$7:$F$24,4,FALSE),"")</f>
        <v/>
      </c>
      <c r="J690" s="233" t="str">
        <f>IFERROR($F690/VLOOKUP($E690,'Data Mercado'!$A$7:$F$24,5,FALSE),"")</f>
        <v/>
      </c>
      <c r="K690" s="233" t="str">
        <f>IFERROR($F690/VLOOKUP($E690,'Data Mercado'!$A$7:$F$24,6,FALSE),"")</f>
        <v/>
      </c>
    </row>
    <row r="691" spans="1:11" s="227" customFormat="1" ht="19" customHeight="1">
      <c r="A691" s="228"/>
      <c r="B691" s="232"/>
      <c r="C691" s="183"/>
      <c r="D691" s="183"/>
      <c r="E691" s="183"/>
      <c r="F691" s="229"/>
      <c r="G691" s="233" t="str">
        <f>IFERROR($F691/VLOOKUP($E691,'Data Mercado'!$A$7:$F$24,2,FALSE),"")</f>
        <v/>
      </c>
      <c r="H691" s="233" t="str">
        <f>IFERROR($F691/VLOOKUP($E691,'Data Mercado'!$A$7:$F$24,3,FALSE),"")</f>
        <v/>
      </c>
      <c r="I691" s="233" t="str">
        <f>IFERROR($F691/VLOOKUP($E691,'Data Mercado'!$A$7:$F$24,4,FALSE),"")</f>
        <v/>
      </c>
      <c r="J691" s="233" t="str">
        <f>IFERROR($F691/VLOOKUP($E691,'Data Mercado'!$A$7:$F$24,5,FALSE),"")</f>
        <v/>
      </c>
      <c r="K691" s="233" t="str">
        <f>IFERROR($F691/VLOOKUP($E691,'Data Mercado'!$A$7:$F$24,6,FALSE),"")</f>
        <v/>
      </c>
    </row>
    <row r="692" spans="1:11" s="227" customFormat="1" ht="19" customHeight="1">
      <c r="A692" s="228"/>
      <c r="B692" s="232"/>
      <c r="C692" s="183"/>
      <c r="D692" s="183"/>
      <c r="E692" s="183"/>
      <c r="F692" s="229"/>
      <c r="G692" s="233" t="str">
        <f>IFERROR($F692/VLOOKUP($E692,'Data Mercado'!$A$7:$F$24,2,FALSE),"")</f>
        <v/>
      </c>
      <c r="H692" s="233" t="str">
        <f>IFERROR($F692/VLOOKUP($E692,'Data Mercado'!$A$7:$F$24,3,FALSE),"")</f>
        <v/>
      </c>
      <c r="I692" s="233" t="str">
        <f>IFERROR($F692/VLOOKUP($E692,'Data Mercado'!$A$7:$F$24,4,FALSE),"")</f>
        <v/>
      </c>
      <c r="J692" s="233" t="str">
        <f>IFERROR($F692/VLOOKUP($E692,'Data Mercado'!$A$7:$F$24,5,FALSE),"")</f>
        <v/>
      </c>
      <c r="K692" s="233" t="str">
        <f>IFERROR($F692/VLOOKUP($E692,'Data Mercado'!$A$7:$F$24,6,FALSE),"")</f>
        <v/>
      </c>
    </row>
    <row r="693" spans="1:11" s="227" customFormat="1" ht="19" customHeight="1">
      <c r="A693" s="228"/>
      <c r="B693" s="232"/>
      <c r="C693" s="183"/>
      <c r="D693" s="183"/>
      <c r="E693" s="183"/>
      <c r="F693" s="229"/>
      <c r="G693" s="233" t="str">
        <f>IFERROR($F693/VLOOKUP($E693,'Data Mercado'!$A$7:$F$24,2,FALSE),"")</f>
        <v/>
      </c>
      <c r="H693" s="233" t="str">
        <f>IFERROR($F693/VLOOKUP($E693,'Data Mercado'!$A$7:$F$24,3,FALSE),"")</f>
        <v/>
      </c>
      <c r="I693" s="233" t="str">
        <f>IFERROR($F693/VLOOKUP($E693,'Data Mercado'!$A$7:$F$24,4,FALSE),"")</f>
        <v/>
      </c>
      <c r="J693" s="233" t="str">
        <f>IFERROR($F693/VLOOKUP($E693,'Data Mercado'!$A$7:$F$24,5,FALSE),"")</f>
        <v/>
      </c>
      <c r="K693" s="233" t="str">
        <f>IFERROR($F693/VLOOKUP($E693,'Data Mercado'!$A$7:$F$24,6,FALSE),"")</f>
        <v/>
      </c>
    </row>
    <row r="694" spans="1:11" s="227" customFormat="1" ht="19" customHeight="1">
      <c r="A694" s="228"/>
      <c r="B694" s="232"/>
      <c r="C694" s="183"/>
      <c r="D694" s="183"/>
      <c r="E694" s="183"/>
      <c r="F694" s="229"/>
      <c r="G694" s="233" t="str">
        <f>IFERROR($F694/VLOOKUP($E694,'Data Mercado'!$A$7:$F$24,2,FALSE),"")</f>
        <v/>
      </c>
      <c r="H694" s="233" t="str">
        <f>IFERROR($F694/VLOOKUP($E694,'Data Mercado'!$A$7:$F$24,3,FALSE),"")</f>
        <v/>
      </c>
      <c r="I694" s="233" t="str">
        <f>IFERROR($F694/VLOOKUP($E694,'Data Mercado'!$A$7:$F$24,4,FALSE),"")</f>
        <v/>
      </c>
      <c r="J694" s="233" t="str">
        <f>IFERROR($F694/VLOOKUP($E694,'Data Mercado'!$A$7:$F$24,5,FALSE),"")</f>
        <v/>
      </c>
      <c r="K694" s="233" t="str">
        <f>IFERROR($F694/VLOOKUP($E694,'Data Mercado'!$A$7:$F$24,6,FALSE),"")</f>
        <v/>
      </c>
    </row>
    <row r="695" spans="1:11" s="227" customFormat="1" ht="19" customHeight="1">
      <c r="A695" s="228"/>
      <c r="B695" s="232"/>
      <c r="C695" s="183"/>
      <c r="D695" s="183"/>
      <c r="E695" s="183"/>
      <c r="F695" s="229"/>
      <c r="G695" s="233" t="str">
        <f>IFERROR($F695/VLOOKUP($E695,'Data Mercado'!$A$7:$F$24,2,FALSE),"")</f>
        <v/>
      </c>
      <c r="H695" s="233" t="str">
        <f>IFERROR($F695/VLOOKUP($E695,'Data Mercado'!$A$7:$F$24,3,FALSE),"")</f>
        <v/>
      </c>
      <c r="I695" s="233" t="str">
        <f>IFERROR($F695/VLOOKUP($E695,'Data Mercado'!$A$7:$F$24,4,FALSE),"")</f>
        <v/>
      </c>
      <c r="J695" s="233" t="str">
        <f>IFERROR($F695/VLOOKUP($E695,'Data Mercado'!$A$7:$F$24,5,FALSE),"")</f>
        <v/>
      </c>
      <c r="K695" s="233" t="str">
        <f>IFERROR($F695/VLOOKUP($E695,'Data Mercado'!$A$7:$F$24,6,FALSE),"")</f>
        <v/>
      </c>
    </row>
    <row r="696" spans="1:11" s="227" customFormat="1" ht="19" customHeight="1">
      <c r="A696" s="228"/>
      <c r="B696" s="232"/>
      <c r="C696" s="183"/>
      <c r="D696" s="183"/>
      <c r="E696" s="183"/>
      <c r="F696" s="229"/>
      <c r="G696" s="233" t="str">
        <f>IFERROR($F696/VLOOKUP($E696,'Data Mercado'!$A$7:$F$24,2,FALSE),"")</f>
        <v/>
      </c>
      <c r="H696" s="233" t="str">
        <f>IFERROR($F696/VLOOKUP($E696,'Data Mercado'!$A$7:$F$24,3,FALSE),"")</f>
        <v/>
      </c>
      <c r="I696" s="233" t="str">
        <f>IFERROR($F696/VLOOKUP($E696,'Data Mercado'!$A$7:$F$24,4,FALSE),"")</f>
        <v/>
      </c>
      <c r="J696" s="233" t="str">
        <f>IFERROR($F696/VLOOKUP($E696,'Data Mercado'!$A$7:$F$24,5,FALSE),"")</f>
        <v/>
      </c>
      <c r="K696" s="233" t="str">
        <f>IFERROR($F696/VLOOKUP($E696,'Data Mercado'!$A$7:$F$24,6,FALSE),"")</f>
        <v/>
      </c>
    </row>
    <row r="697" spans="1:11" s="227" customFormat="1" ht="19" customHeight="1">
      <c r="A697" s="228"/>
      <c r="B697" s="232"/>
      <c r="C697" s="183"/>
      <c r="D697" s="183"/>
      <c r="E697" s="183"/>
      <c r="F697" s="229"/>
      <c r="G697" s="233" t="str">
        <f>IFERROR($F697/VLOOKUP($E697,'Data Mercado'!$A$7:$F$24,2,FALSE),"")</f>
        <v/>
      </c>
      <c r="H697" s="233" t="str">
        <f>IFERROR($F697/VLOOKUP($E697,'Data Mercado'!$A$7:$F$24,3,FALSE),"")</f>
        <v/>
      </c>
      <c r="I697" s="233" t="str">
        <f>IFERROR($F697/VLOOKUP($E697,'Data Mercado'!$A$7:$F$24,4,FALSE),"")</f>
        <v/>
      </c>
      <c r="J697" s="233" t="str">
        <f>IFERROR($F697/VLOOKUP($E697,'Data Mercado'!$A$7:$F$24,5,FALSE),"")</f>
        <v/>
      </c>
      <c r="K697" s="233" t="str">
        <f>IFERROR($F697/VLOOKUP($E697,'Data Mercado'!$A$7:$F$24,6,FALSE),"")</f>
        <v/>
      </c>
    </row>
    <row r="698" spans="1:11" s="227" customFormat="1" ht="19" customHeight="1">
      <c r="A698" s="228"/>
      <c r="B698" s="232"/>
      <c r="C698" s="183"/>
      <c r="D698" s="183"/>
      <c r="E698" s="183"/>
      <c r="F698" s="229"/>
      <c r="G698" s="233" t="str">
        <f>IFERROR($F698/VLOOKUP($E698,'Data Mercado'!$A$7:$F$24,2,FALSE),"")</f>
        <v/>
      </c>
      <c r="H698" s="233" t="str">
        <f>IFERROR($F698/VLOOKUP($E698,'Data Mercado'!$A$7:$F$24,3,FALSE),"")</f>
        <v/>
      </c>
      <c r="I698" s="233" t="str">
        <f>IFERROR($F698/VLOOKUP($E698,'Data Mercado'!$A$7:$F$24,4,FALSE),"")</f>
        <v/>
      </c>
      <c r="J698" s="233" t="str">
        <f>IFERROR($F698/VLOOKUP($E698,'Data Mercado'!$A$7:$F$24,5,FALSE),"")</f>
        <v/>
      </c>
      <c r="K698" s="233" t="str">
        <f>IFERROR($F698/VLOOKUP($E698,'Data Mercado'!$A$7:$F$24,6,FALSE),"")</f>
        <v/>
      </c>
    </row>
    <row r="699" spans="1:11" s="227" customFormat="1" ht="19" customHeight="1">
      <c r="A699" s="228"/>
      <c r="B699" s="232"/>
      <c r="C699" s="183"/>
      <c r="D699" s="183"/>
      <c r="E699" s="183"/>
      <c r="F699" s="229"/>
      <c r="G699" s="233" t="str">
        <f>IFERROR($F699/VLOOKUP($E699,'Data Mercado'!$A$7:$F$24,2,FALSE),"")</f>
        <v/>
      </c>
      <c r="H699" s="233" t="str">
        <f>IFERROR($F699/VLOOKUP($E699,'Data Mercado'!$A$7:$F$24,3,FALSE),"")</f>
        <v/>
      </c>
      <c r="I699" s="233" t="str">
        <f>IFERROR($F699/VLOOKUP($E699,'Data Mercado'!$A$7:$F$24,4,FALSE),"")</f>
        <v/>
      </c>
      <c r="J699" s="233" t="str">
        <f>IFERROR($F699/VLOOKUP($E699,'Data Mercado'!$A$7:$F$24,5,FALSE),"")</f>
        <v/>
      </c>
      <c r="K699" s="233" t="str">
        <f>IFERROR($F699/VLOOKUP($E699,'Data Mercado'!$A$7:$F$24,6,FALSE),"")</f>
        <v/>
      </c>
    </row>
    <row r="700" spans="1:11" s="227" customFormat="1" ht="19" customHeight="1">
      <c r="A700" s="228"/>
      <c r="B700" s="232"/>
      <c r="C700" s="183"/>
      <c r="D700" s="183"/>
      <c r="E700" s="183"/>
      <c r="F700" s="229"/>
      <c r="G700" s="233" t="str">
        <f>IFERROR($F700/VLOOKUP($E700,'Data Mercado'!$A$7:$F$24,2,FALSE),"")</f>
        <v/>
      </c>
      <c r="H700" s="233" t="str">
        <f>IFERROR($F700/VLOOKUP($E700,'Data Mercado'!$A$7:$F$24,3,FALSE),"")</f>
        <v/>
      </c>
      <c r="I700" s="233" t="str">
        <f>IFERROR($F700/VLOOKUP($E700,'Data Mercado'!$A$7:$F$24,4,FALSE),"")</f>
        <v/>
      </c>
      <c r="J700" s="233" t="str">
        <f>IFERROR($F700/VLOOKUP($E700,'Data Mercado'!$A$7:$F$24,5,FALSE),"")</f>
        <v/>
      </c>
      <c r="K700" s="233" t="str">
        <f>IFERROR($F700/VLOOKUP($E700,'Data Mercado'!$A$7:$F$24,6,FALSE),"")</f>
        <v/>
      </c>
    </row>
    <row r="701" spans="1:11" s="227" customFormat="1" ht="19" customHeight="1">
      <c r="A701" s="228"/>
      <c r="B701" s="232"/>
      <c r="C701" s="183"/>
      <c r="D701" s="183"/>
      <c r="E701" s="183"/>
      <c r="F701" s="229"/>
      <c r="G701" s="233" t="str">
        <f>IFERROR($F701/VLOOKUP($E701,'Data Mercado'!$A$7:$F$24,2,FALSE),"")</f>
        <v/>
      </c>
      <c r="H701" s="233" t="str">
        <f>IFERROR($F701/VLOOKUP($E701,'Data Mercado'!$A$7:$F$24,3,FALSE),"")</f>
        <v/>
      </c>
      <c r="I701" s="233" t="str">
        <f>IFERROR($F701/VLOOKUP($E701,'Data Mercado'!$A$7:$F$24,4,FALSE),"")</f>
        <v/>
      </c>
      <c r="J701" s="233" t="str">
        <f>IFERROR($F701/VLOOKUP($E701,'Data Mercado'!$A$7:$F$24,5,FALSE),"")</f>
        <v/>
      </c>
      <c r="K701" s="233" t="str">
        <f>IFERROR($F701/VLOOKUP($E701,'Data Mercado'!$A$7:$F$24,6,FALSE),"")</f>
        <v/>
      </c>
    </row>
    <row r="702" spans="1:11" s="227" customFormat="1" ht="19" customHeight="1">
      <c r="A702" s="228"/>
      <c r="B702" s="232"/>
      <c r="C702" s="183"/>
      <c r="D702" s="183"/>
      <c r="E702" s="183"/>
      <c r="F702" s="229"/>
      <c r="G702" s="233" t="str">
        <f>IFERROR($F702/VLOOKUP($E702,'Data Mercado'!$A$7:$F$24,2,FALSE),"")</f>
        <v/>
      </c>
      <c r="H702" s="233" t="str">
        <f>IFERROR($F702/VLOOKUP($E702,'Data Mercado'!$A$7:$F$24,3,FALSE),"")</f>
        <v/>
      </c>
      <c r="I702" s="233" t="str">
        <f>IFERROR($F702/VLOOKUP($E702,'Data Mercado'!$A$7:$F$24,4,FALSE),"")</f>
        <v/>
      </c>
      <c r="J702" s="233" t="str">
        <f>IFERROR($F702/VLOOKUP($E702,'Data Mercado'!$A$7:$F$24,5,FALSE),"")</f>
        <v/>
      </c>
      <c r="K702" s="233" t="str">
        <f>IFERROR($F702/VLOOKUP($E702,'Data Mercado'!$A$7:$F$24,6,FALSE),"")</f>
        <v/>
      </c>
    </row>
    <row r="703" spans="1:11" s="227" customFormat="1" ht="19" customHeight="1">
      <c r="A703" s="228"/>
      <c r="B703" s="232"/>
      <c r="C703" s="183"/>
      <c r="D703" s="183"/>
      <c r="E703" s="183"/>
      <c r="F703" s="229"/>
      <c r="G703" s="233" t="str">
        <f>IFERROR($F703/VLOOKUP($E703,'Data Mercado'!$A$7:$F$24,2,FALSE),"")</f>
        <v/>
      </c>
      <c r="H703" s="233" t="str">
        <f>IFERROR($F703/VLOOKUP($E703,'Data Mercado'!$A$7:$F$24,3,FALSE),"")</f>
        <v/>
      </c>
      <c r="I703" s="233" t="str">
        <f>IFERROR($F703/VLOOKUP($E703,'Data Mercado'!$A$7:$F$24,4,FALSE),"")</f>
        <v/>
      </c>
      <c r="J703" s="233" t="str">
        <f>IFERROR($F703/VLOOKUP($E703,'Data Mercado'!$A$7:$F$24,5,FALSE),"")</f>
        <v/>
      </c>
      <c r="K703" s="233" t="str">
        <f>IFERROR($F703/VLOOKUP($E703,'Data Mercado'!$A$7:$F$24,6,FALSE),"")</f>
        <v/>
      </c>
    </row>
    <row r="704" spans="1:11" s="227" customFormat="1" ht="19" customHeight="1">
      <c r="A704" s="228"/>
      <c r="B704" s="232"/>
      <c r="C704" s="183"/>
      <c r="D704" s="183"/>
      <c r="E704" s="183"/>
      <c r="F704" s="229"/>
      <c r="G704" s="233" t="str">
        <f>IFERROR($F704/VLOOKUP($E704,'Data Mercado'!$A$7:$F$24,2,FALSE),"")</f>
        <v/>
      </c>
      <c r="H704" s="233" t="str">
        <f>IFERROR($F704/VLOOKUP($E704,'Data Mercado'!$A$7:$F$24,3,FALSE),"")</f>
        <v/>
      </c>
      <c r="I704" s="233" t="str">
        <f>IFERROR($F704/VLOOKUP($E704,'Data Mercado'!$A$7:$F$24,4,FALSE),"")</f>
        <v/>
      </c>
      <c r="J704" s="233" t="str">
        <f>IFERROR($F704/VLOOKUP($E704,'Data Mercado'!$A$7:$F$24,5,FALSE),"")</f>
        <v/>
      </c>
      <c r="K704" s="233" t="str">
        <f>IFERROR($F704/VLOOKUP($E704,'Data Mercado'!$A$7:$F$24,6,FALSE),"")</f>
        <v/>
      </c>
    </row>
    <row r="705" spans="1:11" s="227" customFormat="1" ht="19" customHeight="1">
      <c r="A705" s="228"/>
      <c r="B705" s="232"/>
      <c r="C705" s="183"/>
      <c r="D705" s="183"/>
      <c r="E705" s="183"/>
      <c r="F705" s="229"/>
      <c r="G705" s="233" t="str">
        <f>IFERROR($F705/VLOOKUP($E705,'Data Mercado'!$A$7:$F$24,2,FALSE),"")</f>
        <v/>
      </c>
      <c r="H705" s="233" t="str">
        <f>IFERROR($F705/VLOOKUP($E705,'Data Mercado'!$A$7:$F$24,3,FALSE),"")</f>
        <v/>
      </c>
      <c r="I705" s="233" t="str">
        <f>IFERROR($F705/VLOOKUP($E705,'Data Mercado'!$A$7:$F$24,4,FALSE),"")</f>
        <v/>
      </c>
      <c r="J705" s="233" t="str">
        <f>IFERROR($F705/VLOOKUP($E705,'Data Mercado'!$A$7:$F$24,5,FALSE),"")</f>
        <v/>
      </c>
      <c r="K705" s="233" t="str">
        <f>IFERROR($F705/VLOOKUP($E705,'Data Mercado'!$A$7:$F$24,6,FALSE),"")</f>
        <v/>
      </c>
    </row>
    <row r="706" spans="1:11" s="227" customFormat="1" ht="19" customHeight="1">
      <c r="A706" s="228"/>
      <c r="B706" s="232"/>
      <c r="C706" s="183"/>
      <c r="D706" s="183"/>
      <c r="E706" s="183"/>
      <c r="F706" s="229"/>
      <c r="G706" s="233" t="str">
        <f>IFERROR($F706/VLOOKUP($E706,'Data Mercado'!$A$7:$F$24,2,FALSE),"")</f>
        <v/>
      </c>
      <c r="H706" s="233" t="str">
        <f>IFERROR($F706/VLOOKUP($E706,'Data Mercado'!$A$7:$F$24,3,FALSE),"")</f>
        <v/>
      </c>
      <c r="I706" s="233" t="str">
        <f>IFERROR($F706/VLOOKUP($E706,'Data Mercado'!$A$7:$F$24,4,FALSE),"")</f>
        <v/>
      </c>
      <c r="J706" s="233" t="str">
        <f>IFERROR($F706/VLOOKUP($E706,'Data Mercado'!$A$7:$F$24,5,FALSE),"")</f>
        <v/>
      </c>
      <c r="K706" s="233" t="str">
        <f>IFERROR($F706/VLOOKUP($E706,'Data Mercado'!$A$7:$F$24,6,FALSE),"")</f>
        <v/>
      </c>
    </row>
    <row r="707" spans="1:11" s="227" customFormat="1" ht="19" customHeight="1">
      <c r="A707" s="228"/>
      <c r="B707" s="232"/>
      <c r="C707" s="183"/>
      <c r="D707" s="183"/>
      <c r="E707" s="183"/>
      <c r="F707" s="229"/>
      <c r="G707" s="233" t="str">
        <f>IFERROR($F707/VLOOKUP($E707,'Data Mercado'!$A$7:$F$24,2,FALSE),"")</f>
        <v/>
      </c>
      <c r="H707" s="233" t="str">
        <f>IFERROR($F707/VLOOKUP($E707,'Data Mercado'!$A$7:$F$24,3,FALSE),"")</f>
        <v/>
      </c>
      <c r="I707" s="233" t="str">
        <f>IFERROR($F707/VLOOKUP($E707,'Data Mercado'!$A$7:$F$24,4,FALSE),"")</f>
        <v/>
      </c>
      <c r="J707" s="233" t="str">
        <f>IFERROR($F707/VLOOKUP($E707,'Data Mercado'!$A$7:$F$24,5,FALSE),"")</f>
        <v/>
      </c>
      <c r="K707" s="233" t="str">
        <f>IFERROR($F707/VLOOKUP($E707,'Data Mercado'!$A$7:$F$24,6,FALSE),"")</f>
        <v/>
      </c>
    </row>
    <row r="708" spans="1:11" s="227" customFormat="1" ht="19" customHeight="1">
      <c r="A708" s="228"/>
      <c r="B708" s="232"/>
      <c r="C708" s="183"/>
      <c r="D708" s="183"/>
      <c r="E708" s="183"/>
      <c r="F708" s="229"/>
      <c r="G708" s="233" t="str">
        <f>IFERROR($F708/VLOOKUP($E708,'Data Mercado'!$A$7:$F$24,2,FALSE),"")</f>
        <v/>
      </c>
      <c r="H708" s="233" t="str">
        <f>IFERROR($F708/VLOOKUP($E708,'Data Mercado'!$A$7:$F$24,3,FALSE),"")</f>
        <v/>
      </c>
      <c r="I708" s="233" t="str">
        <f>IFERROR($F708/VLOOKUP($E708,'Data Mercado'!$A$7:$F$24,4,FALSE),"")</f>
        <v/>
      </c>
      <c r="J708" s="233" t="str">
        <f>IFERROR($F708/VLOOKUP($E708,'Data Mercado'!$A$7:$F$24,5,FALSE),"")</f>
        <v/>
      </c>
      <c r="K708" s="233" t="str">
        <f>IFERROR($F708/VLOOKUP($E708,'Data Mercado'!$A$7:$F$24,6,FALSE),"")</f>
        <v/>
      </c>
    </row>
    <row r="709" spans="1:11" s="227" customFormat="1" ht="19" customHeight="1">
      <c r="A709" s="228"/>
      <c r="B709" s="232"/>
      <c r="C709" s="183"/>
      <c r="D709" s="183"/>
      <c r="E709" s="183"/>
      <c r="F709" s="229"/>
      <c r="G709" s="233" t="str">
        <f>IFERROR($F709/VLOOKUP($E709,'Data Mercado'!$A$7:$F$24,2,FALSE),"")</f>
        <v/>
      </c>
      <c r="H709" s="233" t="str">
        <f>IFERROR($F709/VLOOKUP($E709,'Data Mercado'!$A$7:$F$24,3,FALSE),"")</f>
        <v/>
      </c>
      <c r="I709" s="233" t="str">
        <f>IFERROR($F709/VLOOKUP($E709,'Data Mercado'!$A$7:$F$24,4,FALSE),"")</f>
        <v/>
      </c>
      <c r="J709" s="233" t="str">
        <f>IFERROR($F709/VLOOKUP($E709,'Data Mercado'!$A$7:$F$24,5,FALSE),"")</f>
        <v/>
      </c>
      <c r="K709" s="233" t="str">
        <f>IFERROR($F709/VLOOKUP($E709,'Data Mercado'!$A$7:$F$24,6,FALSE),"")</f>
        <v/>
      </c>
    </row>
    <row r="710" spans="1:11" s="227" customFormat="1" ht="19" customHeight="1">
      <c r="A710" s="228"/>
      <c r="B710" s="232"/>
      <c r="C710" s="183"/>
      <c r="D710" s="183"/>
      <c r="E710" s="183"/>
      <c r="F710" s="229"/>
      <c r="G710" s="233" t="str">
        <f>IFERROR($F710/VLOOKUP($E710,'Data Mercado'!$A$7:$F$24,2,FALSE),"")</f>
        <v/>
      </c>
      <c r="H710" s="233" t="str">
        <f>IFERROR($F710/VLOOKUP($E710,'Data Mercado'!$A$7:$F$24,3,FALSE),"")</f>
        <v/>
      </c>
      <c r="I710" s="233" t="str">
        <f>IFERROR($F710/VLOOKUP($E710,'Data Mercado'!$A$7:$F$24,4,FALSE),"")</f>
        <v/>
      </c>
      <c r="J710" s="233" t="str">
        <f>IFERROR($F710/VLOOKUP($E710,'Data Mercado'!$A$7:$F$24,5,FALSE),"")</f>
        <v/>
      </c>
      <c r="K710" s="233" t="str">
        <f>IFERROR($F710/VLOOKUP($E710,'Data Mercado'!$A$7:$F$24,6,FALSE),"")</f>
        <v/>
      </c>
    </row>
    <row r="711" spans="1:11" s="227" customFormat="1" ht="19" customHeight="1">
      <c r="A711" s="228"/>
      <c r="B711" s="232"/>
      <c r="C711" s="183"/>
      <c r="D711" s="183"/>
      <c r="E711" s="183"/>
      <c r="F711" s="229"/>
      <c r="G711" s="233" t="str">
        <f>IFERROR($F711/VLOOKUP($E711,'Data Mercado'!$A$7:$F$24,2,FALSE),"")</f>
        <v/>
      </c>
      <c r="H711" s="233" t="str">
        <f>IFERROR($F711/VLOOKUP($E711,'Data Mercado'!$A$7:$F$24,3,FALSE),"")</f>
        <v/>
      </c>
      <c r="I711" s="233" t="str">
        <f>IFERROR($F711/VLOOKUP($E711,'Data Mercado'!$A$7:$F$24,4,FALSE),"")</f>
        <v/>
      </c>
      <c r="J711" s="233" t="str">
        <f>IFERROR($F711/VLOOKUP($E711,'Data Mercado'!$A$7:$F$24,5,FALSE),"")</f>
        <v/>
      </c>
      <c r="K711" s="233" t="str">
        <f>IFERROR($F711/VLOOKUP($E711,'Data Mercado'!$A$7:$F$24,6,FALSE),"")</f>
        <v/>
      </c>
    </row>
    <row r="712" spans="1:11" s="227" customFormat="1" ht="19" customHeight="1">
      <c r="A712" s="228"/>
      <c r="B712" s="232"/>
      <c r="C712" s="183"/>
      <c r="D712" s="183"/>
      <c r="E712" s="183"/>
      <c r="F712" s="229"/>
      <c r="G712" s="233" t="str">
        <f>IFERROR($F712/VLOOKUP($E712,'Data Mercado'!$A$7:$F$24,2,FALSE),"")</f>
        <v/>
      </c>
      <c r="H712" s="233" t="str">
        <f>IFERROR($F712/VLOOKUP($E712,'Data Mercado'!$A$7:$F$24,3,FALSE),"")</f>
        <v/>
      </c>
      <c r="I712" s="233" t="str">
        <f>IFERROR($F712/VLOOKUP($E712,'Data Mercado'!$A$7:$F$24,4,FALSE),"")</f>
        <v/>
      </c>
      <c r="J712" s="233" t="str">
        <f>IFERROR($F712/VLOOKUP($E712,'Data Mercado'!$A$7:$F$24,5,FALSE),"")</f>
        <v/>
      </c>
      <c r="K712" s="233" t="str">
        <f>IFERROR($F712/VLOOKUP($E712,'Data Mercado'!$A$7:$F$24,6,FALSE),"")</f>
        <v/>
      </c>
    </row>
    <row r="713" spans="1:11" s="227" customFormat="1" ht="19" customHeight="1">
      <c r="A713" s="228"/>
      <c r="B713" s="232"/>
      <c r="C713" s="183"/>
      <c r="D713" s="183"/>
      <c r="E713" s="183"/>
      <c r="F713" s="229"/>
      <c r="G713" s="233" t="str">
        <f>IFERROR($F713/VLOOKUP($E713,'Data Mercado'!$A$7:$F$24,2,FALSE),"")</f>
        <v/>
      </c>
      <c r="H713" s="233" t="str">
        <f>IFERROR($F713/VLOOKUP($E713,'Data Mercado'!$A$7:$F$24,3,FALSE),"")</f>
        <v/>
      </c>
      <c r="I713" s="233" t="str">
        <f>IFERROR($F713/VLOOKUP($E713,'Data Mercado'!$A$7:$F$24,4,FALSE),"")</f>
        <v/>
      </c>
      <c r="J713" s="233" t="str">
        <f>IFERROR($F713/VLOOKUP($E713,'Data Mercado'!$A$7:$F$24,5,FALSE),"")</f>
        <v/>
      </c>
      <c r="K713" s="233" t="str">
        <f>IFERROR($F713/VLOOKUP($E713,'Data Mercado'!$A$7:$F$24,6,FALSE),"")</f>
        <v/>
      </c>
    </row>
    <row r="714" spans="1:11" s="227" customFormat="1" ht="19" customHeight="1">
      <c r="A714" s="228"/>
      <c r="B714" s="232"/>
      <c r="C714" s="183"/>
      <c r="D714" s="183"/>
      <c r="E714" s="183"/>
      <c r="F714" s="229"/>
      <c r="G714" s="233" t="str">
        <f>IFERROR($F714/VLOOKUP($E714,'Data Mercado'!$A$7:$F$24,2,FALSE),"")</f>
        <v/>
      </c>
      <c r="H714" s="233" t="str">
        <f>IFERROR($F714/VLOOKUP($E714,'Data Mercado'!$A$7:$F$24,3,FALSE),"")</f>
        <v/>
      </c>
      <c r="I714" s="233" t="str">
        <f>IFERROR($F714/VLOOKUP($E714,'Data Mercado'!$A$7:$F$24,4,FALSE),"")</f>
        <v/>
      </c>
      <c r="J714" s="233" t="str">
        <f>IFERROR($F714/VLOOKUP($E714,'Data Mercado'!$A$7:$F$24,5,FALSE),"")</f>
        <v/>
      </c>
      <c r="K714" s="233" t="str">
        <f>IFERROR($F714/VLOOKUP($E714,'Data Mercado'!$A$7:$F$24,6,FALSE),"")</f>
        <v/>
      </c>
    </row>
    <row r="715" spans="1:11" s="227" customFormat="1" ht="19" customHeight="1">
      <c r="A715" s="228"/>
      <c r="B715" s="232"/>
      <c r="C715" s="183"/>
      <c r="D715" s="183"/>
      <c r="E715" s="183"/>
      <c r="F715" s="229"/>
      <c r="G715" s="233" t="str">
        <f>IFERROR($F715/VLOOKUP($E715,'Data Mercado'!$A$7:$F$24,2,FALSE),"")</f>
        <v/>
      </c>
      <c r="H715" s="233" t="str">
        <f>IFERROR($F715/VLOOKUP($E715,'Data Mercado'!$A$7:$F$24,3,FALSE),"")</f>
        <v/>
      </c>
      <c r="I715" s="233" t="str">
        <f>IFERROR($F715/VLOOKUP($E715,'Data Mercado'!$A$7:$F$24,4,FALSE),"")</f>
        <v/>
      </c>
      <c r="J715" s="233" t="str">
        <f>IFERROR($F715/VLOOKUP($E715,'Data Mercado'!$A$7:$F$24,5,FALSE),"")</f>
        <v/>
      </c>
      <c r="K715" s="233" t="str">
        <f>IFERROR($F715/VLOOKUP($E715,'Data Mercado'!$A$7:$F$24,6,FALSE),"")</f>
        <v/>
      </c>
    </row>
    <row r="716" spans="1:11" s="227" customFormat="1" ht="19" customHeight="1">
      <c r="A716" s="228"/>
      <c r="B716" s="232"/>
      <c r="C716" s="183"/>
      <c r="D716" s="183"/>
      <c r="E716" s="183"/>
      <c r="F716" s="229"/>
      <c r="G716" s="233" t="str">
        <f>IFERROR($F716/VLOOKUP($E716,'Data Mercado'!$A$7:$F$24,2,FALSE),"")</f>
        <v/>
      </c>
      <c r="H716" s="233" t="str">
        <f>IFERROR($F716/VLOOKUP($E716,'Data Mercado'!$A$7:$F$24,3,FALSE),"")</f>
        <v/>
      </c>
      <c r="I716" s="233" t="str">
        <f>IFERROR($F716/VLOOKUP($E716,'Data Mercado'!$A$7:$F$24,4,FALSE),"")</f>
        <v/>
      </c>
      <c r="J716" s="233" t="str">
        <f>IFERROR($F716/VLOOKUP($E716,'Data Mercado'!$A$7:$F$24,5,FALSE),"")</f>
        <v/>
      </c>
      <c r="K716" s="233" t="str">
        <f>IFERROR($F716/VLOOKUP($E716,'Data Mercado'!$A$7:$F$24,6,FALSE),"")</f>
        <v/>
      </c>
    </row>
    <row r="717" spans="1:11" s="227" customFormat="1" ht="19" customHeight="1">
      <c r="A717" s="228"/>
      <c r="B717" s="232"/>
      <c r="C717" s="183"/>
      <c r="D717" s="183"/>
      <c r="E717" s="183"/>
      <c r="F717" s="229"/>
      <c r="G717" s="233" t="str">
        <f>IFERROR($F717/VLOOKUP($E717,'Data Mercado'!$A$7:$F$24,2,FALSE),"")</f>
        <v/>
      </c>
      <c r="H717" s="233" t="str">
        <f>IFERROR($F717/VLOOKUP($E717,'Data Mercado'!$A$7:$F$24,3,FALSE),"")</f>
        <v/>
      </c>
      <c r="I717" s="233" t="str">
        <f>IFERROR($F717/VLOOKUP($E717,'Data Mercado'!$A$7:$F$24,4,FALSE),"")</f>
        <v/>
      </c>
      <c r="J717" s="233" t="str">
        <f>IFERROR($F717/VLOOKUP($E717,'Data Mercado'!$A$7:$F$24,5,FALSE),"")</f>
        <v/>
      </c>
      <c r="K717" s="233" t="str">
        <f>IFERROR($F717/VLOOKUP($E717,'Data Mercado'!$A$7:$F$24,6,FALSE),"")</f>
        <v/>
      </c>
    </row>
    <row r="718" spans="1:11" s="227" customFormat="1" ht="19" customHeight="1">
      <c r="A718" s="228"/>
      <c r="B718" s="232"/>
      <c r="C718" s="183"/>
      <c r="D718" s="183"/>
      <c r="E718" s="183"/>
      <c r="F718" s="229"/>
      <c r="G718" s="233" t="str">
        <f>IFERROR($F718/VLOOKUP($E718,'Data Mercado'!$A$7:$F$24,2,FALSE),"")</f>
        <v/>
      </c>
      <c r="H718" s="233" t="str">
        <f>IFERROR($F718/VLOOKUP($E718,'Data Mercado'!$A$7:$F$24,3,FALSE),"")</f>
        <v/>
      </c>
      <c r="I718" s="233" t="str">
        <f>IFERROR($F718/VLOOKUP($E718,'Data Mercado'!$A$7:$F$24,4,FALSE),"")</f>
        <v/>
      </c>
      <c r="J718" s="233" t="str">
        <f>IFERROR($F718/VLOOKUP($E718,'Data Mercado'!$A$7:$F$24,5,FALSE),"")</f>
        <v/>
      </c>
      <c r="K718" s="233" t="str">
        <f>IFERROR($F718/VLOOKUP($E718,'Data Mercado'!$A$7:$F$24,6,FALSE),"")</f>
        <v/>
      </c>
    </row>
    <row r="719" spans="1:11" s="227" customFormat="1" ht="19" customHeight="1">
      <c r="A719" s="228"/>
      <c r="B719" s="232"/>
      <c r="C719" s="183"/>
      <c r="D719" s="183"/>
      <c r="E719" s="183"/>
      <c r="F719" s="229"/>
      <c r="G719" s="233" t="str">
        <f>IFERROR($F719/VLOOKUP($E719,'Data Mercado'!$A$7:$F$24,2,FALSE),"")</f>
        <v/>
      </c>
      <c r="H719" s="233" t="str">
        <f>IFERROR($F719/VLOOKUP($E719,'Data Mercado'!$A$7:$F$24,3,FALSE),"")</f>
        <v/>
      </c>
      <c r="I719" s="233" t="str">
        <f>IFERROR($F719/VLOOKUP($E719,'Data Mercado'!$A$7:$F$24,4,FALSE),"")</f>
        <v/>
      </c>
      <c r="J719" s="233" t="str">
        <f>IFERROR($F719/VLOOKUP($E719,'Data Mercado'!$A$7:$F$24,5,FALSE),"")</f>
        <v/>
      </c>
      <c r="K719" s="233" t="str">
        <f>IFERROR($F719/VLOOKUP($E719,'Data Mercado'!$A$7:$F$24,6,FALSE),"")</f>
        <v/>
      </c>
    </row>
    <row r="720" spans="1:11" s="227" customFormat="1" ht="19" customHeight="1">
      <c r="A720" s="228"/>
      <c r="B720" s="232"/>
      <c r="C720" s="183"/>
      <c r="D720" s="183"/>
      <c r="E720" s="183"/>
      <c r="F720" s="229"/>
      <c r="G720" s="233" t="str">
        <f>IFERROR($F720/VLOOKUP($E720,'Data Mercado'!$A$7:$F$24,2,FALSE),"")</f>
        <v/>
      </c>
      <c r="H720" s="233" t="str">
        <f>IFERROR($F720/VLOOKUP($E720,'Data Mercado'!$A$7:$F$24,3,FALSE),"")</f>
        <v/>
      </c>
      <c r="I720" s="233" t="str">
        <f>IFERROR($F720/VLOOKUP($E720,'Data Mercado'!$A$7:$F$24,4,FALSE),"")</f>
        <v/>
      </c>
      <c r="J720" s="233" t="str">
        <f>IFERROR($F720/VLOOKUP($E720,'Data Mercado'!$A$7:$F$24,5,FALSE),"")</f>
        <v/>
      </c>
      <c r="K720" s="233" t="str">
        <f>IFERROR($F720/VLOOKUP($E720,'Data Mercado'!$A$7:$F$24,6,FALSE),"")</f>
        <v/>
      </c>
    </row>
    <row r="721" spans="1:11" s="227" customFormat="1" ht="19" customHeight="1">
      <c r="A721" s="228"/>
      <c r="B721" s="232"/>
      <c r="C721" s="183"/>
      <c r="D721" s="183"/>
      <c r="E721" s="183"/>
      <c r="F721" s="229"/>
      <c r="G721" s="233" t="str">
        <f>IFERROR($F721/VLOOKUP($E721,'Data Mercado'!$A$7:$F$24,2,FALSE),"")</f>
        <v/>
      </c>
      <c r="H721" s="233" t="str">
        <f>IFERROR($F721/VLOOKUP($E721,'Data Mercado'!$A$7:$F$24,3,FALSE),"")</f>
        <v/>
      </c>
      <c r="I721" s="233" t="str">
        <f>IFERROR($F721/VLOOKUP($E721,'Data Mercado'!$A$7:$F$24,4,FALSE),"")</f>
        <v/>
      </c>
      <c r="J721" s="233" t="str">
        <f>IFERROR($F721/VLOOKUP($E721,'Data Mercado'!$A$7:$F$24,5,FALSE),"")</f>
        <v/>
      </c>
      <c r="K721" s="233" t="str">
        <f>IFERROR($F721/VLOOKUP($E721,'Data Mercado'!$A$7:$F$24,6,FALSE),"")</f>
        <v/>
      </c>
    </row>
    <row r="722" spans="1:11" s="227" customFormat="1" ht="19" customHeight="1">
      <c r="A722" s="228"/>
      <c r="B722" s="232"/>
      <c r="C722" s="183"/>
      <c r="D722" s="183"/>
      <c r="E722" s="183"/>
      <c r="F722" s="229"/>
      <c r="G722" s="233" t="str">
        <f>IFERROR($F722/VLOOKUP($E722,'Data Mercado'!$A$7:$F$24,2,FALSE),"")</f>
        <v/>
      </c>
      <c r="H722" s="233" t="str">
        <f>IFERROR($F722/VLOOKUP($E722,'Data Mercado'!$A$7:$F$24,3,FALSE),"")</f>
        <v/>
      </c>
      <c r="I722" s="233" t="str">
        <f>IFERROR($F722/VLOOKUP($E722,'Data Mercado'!$A$7:$F$24,4,FALSE),"")</f>
        <v/>
      </c>
      <c r="J722" s="233" t="str">
        <f>IFERROR($F722/VLOOKUP($E722,'Data Mercado'!$A$7:$F$24,5,FALSE),"")</f>
        <v/>
      </c>
      <c r="K722" s="233" t="str">
        <f>IFERROR($F722/VLOOKUP($E722,'Data Mercado'!$A$7:$F$24,6,FALSE),"")</f>
        <v/>
      </c>
    </row>
    <row r="723" spans="1:11" s="227" customFormat="1" ht="19" customHeight="1">
      <c r="A723" s="228"/>
      <c r="B723" s="232"/>
      <c r="C723" s="183"/>
      <c r="D723" s="183"/>
      <c r="E723" s="183"/>
      <c r="F723" s="229"/>
      <c r="G723" s="233" t="str">
        <f>IFERROR($F723/VLOOKUP($E723,'Data Mercado'!$A$7:$F$24,2,FALSE),"")</f>
        <v/>
      </c>
      <c r="H723" s="233" t="str">
        <f>IFERROR($F723/VLOOKUP($E723,'Data Mercado'!$A$7:$F$24,3,FALSE),"")</f>
        <v/>
      </c>
      <c r="I723" s="233" t="str">
        <f>IFERROR($F723/VLOOKUP($E723,'Data Mercado'!$A$7:$F$24,4,FALSE),"")</f>
        <v/>
      </c>
      <c r="J723" s="233" t="str">
        <f>IFERROR($F723/VLOOKUP($E723,'Data Mercado'!$A$7:$F$24,5,FALSE),"")</f>
        <v/>
      </c>
      <c r="K723" s="233" t="str">
        <f>IFERROR($F723/VLOOKUP($E723,'Data Mercado'!$A$7:$F$24,6,FALSE),"")</f>
        <v/>
      </c>
    </row>
    <row r="724" spans="1:11" s="227" customFormat="1" ht="19" customHeight="1">
      <c r="A724" s="228"/>
      <c r="B724" s="232"/>
      <c r="C724" s="183"/>
      <c r="D724" s="183"/>
      <c r="E724" s="183"/>
      <c r="F724" s="229"/>
      <c r="G724" s="233" t="str">
        <f>IFERROR($F724/VLOOKUP($E724,'Data Mercado'!$A$7:$F$24,2,FALSE),"")</f>
        <v/>
      </c>
      <c r="H724" s="233" t="str">
        <f>IFERROR($F724/VLOOKUP($E724,'Data Mercado'!$A$7:$F$24,3,FALSE),"")</f>
        <v/>
      </c>
      <c r="I724" s="233" t="str">
        <f>IFERROR($F724/VLOOKUP($E724,'Data Mercado'!$A$7:$F$24,4,FALSE),"")</f>
        <v/>
      </c>
      <c r="J724" s="233" t="str">
        <f>IFERROR($F724/VLOOKUP($E724,'Data Mercado'!$A$7:$F$24,5,FALSE),"")</f>
        <v/>
      </c>
      <c r="K724" s="233" t="str">
        <f>IFERROR($F724/VLOOKUP($E724,'Data Mercado'!$A$7:$F$24,6,FALSE),"")</f>
        <v/>
      </c>
    </row>
    <row r="725" spans="1:11" s="227" customFormat="1" ht="19" customHeight="1">
      <c r="A725" s="228"/>
      <c r="B725" s="232"/>
      <c r="C725" s="183"/>
      <c r="D725" s="183"/>
      <c r="E725" s="183"/>
      <c r="F725" s="229"/>
      <c r="G725" s="233" t="str">
        <f>IFERROR($F725/VLOOKUP($E725,'Data Mercado'!$A$7:$F$24,2,FALSE),"")</f>
        <v/>
      </c>
      <c r="H725" s="233" t="str">
        <f>IFERROR($F725/VLOOKUP($E725,'Data Mercado'!$A$7:$F$24,3,FALSE),"")</f>
        <v/>
      </c>
      <c r="I725" s="233" t="str">
        <f>IFERROR($F725/VLOOKUP($E725,'Data Mercado'!$A$7:$F$24,4,FALSE),"")</f>
        <v/>
      </c>
      <c r="J725" s="233" t="str">
        <f>IFERROR($F725/VLOOKUP($E725,'Data Mercado'!$A$7:$F$24,5,FALSE),"")</f>
        <v/>
      </c>
      <c r="K725" s="233" t="str">
        <f>IFERROR($F725/VLOOKUP($E725,'Data Mercado'!$A$7:$F$24,6,FALSE),"")</f>
        <v/>
      </c>
    </row>
    <row r="726" spans="1:11" s="227" customFormat="1" ht="19" customHeight="1">
      <c r="A726" s="228"/>
      <c r="B726" s="232"/>
      <c r="C726" s="183"/>
      <c r="D726" s="183"/>
      <c r="E726" s="183"/>
      <c r="F726" s="229"/>
      <c r="G726" s="233" t="str">
        <f>IFERROR($F726/VLOOKUP($E726,'Data Mercado'!$A$7:$F$24,2,FALSE),"")</f>
        <v/>
      </c>
      <c r="H726" s="233" t="str">
        <f>IFERROR($F726/VLOOKUP($E726,'Data Mercado'!$A$7:$F$24,3,FALSE),"")</f>
        <v/>
      </c>
      <c r="I726" s="233" t="str">
        <f>IFERROR($F726/VLOOKUP($E726,'Data Mercado'!$A$7:$F$24,4,FALSE),"")</f>
        <v/>
      </c>
      <c r="J726" s="233" t="str">
        <f>IFERROR($F726/VLOOKUP($E726,'Data Mercado'!$A$7:$F$24,5,FALSE),"")</f>
        <v/>
      </c>
      <c r="K726" s="233" t="str">
        <f>IFERROR($F726/VLOOKUP($E726,'Data Mercado'!$A$7:$F$24,6,FALSE),"")</f>
        <v/>
      </c>
    </row>
    <row r="727" spans="1:11" s="227" customFormat="1" ht="19" customHeight="1">
      <c r="A727" s="228"/>
      <c r="B727" s="232"/>
      <c r="C727" s="183"/>
      <c r="D727" s="183"/>
      <c r="E727" s="183"/>
      <c r="F727" s="229"/>
      <c r="G727" s="233" t="str">
        <f>IFERROR($F727/VLOOKUP($E727,'Data Mercado'!$A$7:$F$24,2,FALSE),"")</f>
        <v/>
      </c>
      <c r="H727" s="233" t="str">
        <f>IFERROR($F727/VLOOKUP($E727,'Data Mercado'!$A$7:$F$24,3,FALSE),"")</f>
        <v/>
      </c>
      <c r="I727" s="233" t="str">
        <f>IFERROR($F727/VLOOKUP($E727,'Data Mercado'!$A$7:$F$24,4,FALSE),"")</f>
        <v/>
      </c>
      <c r="J727" s="233" t="str">
        <f>IFERROR($F727/VLOOKUP($E727,'Data Mercado'!$A$7:$F$24,5,FALSE),"")</f>
        <v/>
      </c>
      <c r="K727" s="233" t="str">
        <f>IFERROR($F727/VLOOKUP($E727,'Data Mercado'!$A$7:$F$24,6,FALSE),"")</f>
        <v/>
      </c>
    </row>
    <row r="728" spans="1:11" s="227" customFormat="1" ht="19" customHeight="1">
      <c r="A728" s="228"/>
      <c r="B728" s="232"/>
      <c r="C728" s="183"/>
      <c r="D728" s="183"/>
      <c r="E728" s="183"/>
      <c r="F728" s="229"/>
      <c r="G728" s="233" t="str">
        <f>IFERROR($F728/VLOOKUP($E728,'Data Mercado'!$A$7:$F$24,2,FALSE),"")</f>
        <v/>
      </c>
      <c r="H728" s="233" t="str">
        <f>IFERROR($F728/VLOOKUP($E728,'Data Mercado'!$A$7:$F$24,3,FALSE),"")</f>
        <v/>
      </c>
      <c r="I728" s="233" t="str">
        <f>IFERROR($F728/VLOOKUP($E728,'Data Mercado'!$A$7:$F$24,4,FALSE),"")</f>
        <v/>
      </c>
      <c r="J728" s="233" t="str">
        <f>IFERROR($F728/VLOOKUP($E728,'Data Mercado'!$A$7:$F$24,5,FALSE),"")</f>
        <v/>
      </c>
      <c r="K728" s="233" t="str">
        <f>IFERROR($F728/VLOOKUP($E728,'Data Mercado'!$A$7:$F$24,6,FALSE),"")</f>
        <v/>
      </c>
    </row>
    <row r="729" spans="1:11" s="227" customFormat="1" ht="19" customHeight="1">
      <c r="A729" s="228"/>
      <c r="B729" s="232"/>
      <c r="C729" s="183"/>
      <c r="D729" s="183"/>
      <c r="E729" s="183"/>
      <c r="F729" s="229"/>
      <c r="G729" s="233" t="str">
        <f>IFERROR($F729/VLOOKUP($E729,'Data Mercado'!$A$7:$F$24,2,FALSE),"")</f>
        <v/>
      </c>
      <c r="H729" s="233" t="str">
        <f>IFERROR($F729/VLOOKUP($E729,'Data Mercado'!$A$7:$F$24,3,FALSE),"")</f>
        <v/>
      </c>
      <c r="I729" s="233" t="str">
        <f>IFERROR($F729/VLOOKUP($E729,'Data Mercado'!$A$7:$F$24,4,FALSE),"")</f>
        <v/>
      </c>
      <c r="J729" s="233" t="str">
        <f>IFERROR($F729/VLOOKUP($E729,'Data Mercado'!$A$7:$F$24,5,FALSE),"")</f>
        <v/>
      </c>
      <c r="K729" s="233" t="str">
        <f>IFERROR($F729/VLOOKUP($E729,'Data Mercado'!$A$7:$F$24,6,FALSE),"")</f>
        <v/>
      </c>
    </row>
    <row r="730" spans="1:11" s="227" customFormat="1" ht="19" customHeight="1">
      <c r="A730" s="228"/>
      <c r="B730" s="232"/>
      <c r="C730" s="183"/>
      <c r="D730" s="183"/>
      <c r="E730" s="183"/>
      <c r="F730" s="229"/>
      <c r="G730" s="233" t="str">
        <f>IFERROR($F730/VLOOKUP($E730,'Data Mercado'!$A$7:$F$24,2,FALSE),"")</f>
        <v/>
      </c>
      <c r="H730" s="233" t="str">
        <f>IFERROR($F730/VLOOKUP($E730,'Data Mercado'!$A$7:$F$24,3,FALSE),"")</f>
        <v/>
      </c>
      <c r="I730" s="233" t="str">
        <f>IFERROR($F730/VLOOKUP($E730,'Data Mercado'!$A$7:$F$24,4,FALSE),"")</f>
        <v/>
      </c>
      <c r="J730" s="233" t="str">
        <f>IFERROR($F730/VLOOKUP($E730,'Data Mercado'!$A$7:$F$24,5,FALSE),"")</f>
        <v/>
      </c>
      <c r="K730" s="233" t="str">
        <f>IFERROR($F730/VLOOKUP($E730,'Data Mercado'!$A$7:$F$24,6,FALSE),"")</f>
        <v/>
      </c>
    </row>
    <row r="731" spans="1:11" s="227" customFormat="1" ht="19" customHeight="1">
      <c r="A731" s="228"/>
      <c r="B731" s="232"/>
      <c r="C731" s="183"/>
      <c r="D731" s="183"/>
      <c r="E731" s="183"/>
      <c r="F731" s="229"/>
      <c r="G731" s="233" t="str">
        <f>IFERROR($F731/VLOOKUP($E731,'Data Mercado'!$A$7:$F$24,2,FALSE),"")</f>
        <v/>
      </c>
      <c r="H731" s="233" t="str">
        <f>IFERROR($F731/VLOOKUP($E731,'Data Mercado'!$A$7:$F$24,3,FALSE),"")</f>
        <v/>
      </c>
      <c r="I731" s="233" t="str">
        <f>IFERROR($F731/VLOOKUP($E731,'Data Mercado'!$A$7:$F$24,4,FALSE),"")</f>
        <v/>
      </c>
      <c r="J731" s="233" t="str">
        <f>IFERROR($F731/VLOOKUP($E731,'Data Mercado'!$A$7:$F$24,5,FALSE),"")</f>
        <v/>
      </c>
      <c r="K731" s="233" t="str">
        <f>IFERROR($F731/VLOOKUP($E731,'Data Mercado'!$A$7:$F$24,6,FALSE),"")</f>
        <v/>
      </c>
    </row>
    <row r="732" spans="1:11" s="227" customFormat="1" ht="19" customHeight="1">
      <c r="A732" s="228"/>
      <c r="B732" s="232"/>
      <c r="C732" s="183"/>
      <c r="D732" s="183"/>
      <c r="E732" s="183"/>
      <c r="F732" s="229"/>
      <c r="G732" s="233" t="str">
        <f>IFERROR($F732/VLOOKUP($E732,'Data Mercado'!$A$7:$F$24,2,FALSE),"")</f>
        <v/>
      </c>
      <c r="H732" s="233" t="str">
        <f>IFERROR($F732/VLOOKUP($E732,'Data Mercado'!$A$7:$F$24,3,FALSE),"")</f>
        <v/>
      </c>
      <c r="I732" s="233" t="str">
        <f>IFERROR($F732/VLOOKUP($E732,'Data Mercado'!$A$7:$F$24,4,FALSE),"")</f>
        <v/>
      </c>
      <c r="J732" s="233" t="str">
        <f>IFERROR($F732/VLOOKUP($E732,'Data Mercado'!$A$7:$F$24,5,FALSE),"")</f>
        <v/>
      </c>
      <c r="K732" s="233" t="str">
        <f>IFERROR($F732/VLOOKUP($E732,'Data Mercado'!$A$7:$F$24,6,FALSE),"")</f>
        <v/>
      </c>
    </row>
    <row r="733" spans="1:11" s="227" customFormat="1" ht="19" customHeight="1">
      <c r="A733" s="228"/>
      <c r="B733" s="232"/>
      <c r="C733" s="183"/>
      <c r="D733" s="183"/>
      <c r="E733" s="183"/>
      <c r="F733" s="229"/>
      <c r="G733" s="233" t="str">
        <f>IFERROR($F733/VLOOKUP($E733,'Data Mercado'!$A$7:$F$24,2,FALSE),"")</f>
        <v/>
      </c>
      <c r="H733" s="233" t="str">
        <f>IFERROR($F733/VLOOKUP($E733,'Data Mercado'!$A$7:$F$24,3,FALSE),"")</f>
        <v/>
      </c>
      <c r="I733" s="233" t="str">
        <f>IFERROR($F733/VLOOKUP($E733,'Data Mercado'!$A$7:$F$24,4,FALSE),"")</f>
        <v/>
      </c>
      <c r="J733" s="233" t="str">
        <f>IFERROR($F733/VLOOKUP($E733,'Data Mercado'!$A$7:$F$24,5,FALSE),"")</f>
        <v/>
      </c>
      <c r="K733" s="233" t="str">
        <f>IFERROR($F733/VLOOKUP($E733,'Data Mercado'!$A$7:$F$24,6,FALSE),"")</f>
        <v/>
      </c>
    </row>
    <row r="734" spans="1:11" s="227" customFormat="1" ht="19" customHeight="1">
      <c r="A734" s="228"/>
      <c r="B734" s="232"/>
      <c r="C734" s="183"/>
      <c r="D734" s="183"/>
      <c r="E734" s="183"/>
      <c r="F734" s="229"/>
      <c r="G734" s="233" t="str">
        <f>IFERROR($F734/VLOOKUP($E734,'Data Mercado'!$A$7:$F$24,2,FALSE),"")</f>
        <v/>
      </c>
      <c r="H734" s="233" t="str">
        <f>IFERROR($F734/VLOOKUP($E734,'Data Mercado'!$A$7:$F$24,3,FALSE),"")</f>
        <v/>
      </c>
      <c r="I734" s="233" t="str">
        <f>IFERROR($F734/VLOOKUP($E734,'Data Mercado'!$A$7:$F$24,4,FALSE),"")</f>
        <v/>
      </c>
      <c r="J734" s="233" t="str">
        <f>IFERROR($F734/VLOOKUP($E734,'Data Mercado'!$A$7:$F$24,5,FALSE),"")</f>
        <v/>
      </c>
      <c r="K734" s="233" t="str">
        <f>IFERROR($F734/VLOOKUP($E734,'Data Mercado'!$A$7:$F$24,6,FALSE),"")</f>
        <v/>
      </c>
    </row>
    <row r="735" spans="1:11" s="227" customFormat="1" ht="19" customHeight="1">
      <c r="A735" s="228"/>
      <c r="B735" s="232"/>
      <c r="C735" s="183"/>
      <c r="D735" s="183"/>
      <c r="E735" s="183"/>
      <c r="F735" s="229"/>
      <c r="G735" s="233" t="str">
        <f>IFERROR($F735/VLOOKUP($E735,'Data Mercado'!$A$7:$F$24,2,FALSE),"")</f>
        <v/>
      </c>
      <c r="H735" s="233" t="str">
        <f>IFERROR($F735/VLOOKUP($E735,'Data Mercado'!$A$7:$F$24,3,FALSE),"")</f>
        <v/>
      </c>
      <c r="I735" s="233" t="str">
        <f>IFERROR($F735/VLOOKUP($E735,'Data Mercado'!$A$7:$F$24,4,FALSE),"")</f>
        <v/>
      </c>
      <c r="J735" s="233" t="str">
        <f>IFERROR($F735/VLOOKUP($E735,'Data Mercado'!$A$7:$F$24,5,FALSE),"")</f>
        <v/>
      </c>
      <c r="K735" s="233" t="str">
        <f>IFERROR($F735/VLOOKUP($E735,'Data Mercado'!$A$7:$F$24,6,FALSE),"")</f>
        <v/>
      </c>
    </row>
    <row r="736" spans="1:11" s="227" customFormat="1" ht="19" customHeight="1">
      <c r="A736" s="228"/>
      <c r="B736" s="232"/>
      <c r="C736" s="183"/>
      <c r="D736" s="183"/>
      <c r="E736" s="183"/>
      <c r="F736" s="229"/>
      <c r="G736" s="233" t="str">
        <f>IFERROR($F736/VLOOKUP($E736,'Data Mercado'!$A$7:$F$24,2,FALSE),"")</f>
        <v/>
      </c>
      <c r="H736" s="233" t="str">
        <f>IFERROR($F736/VLOOKUP($E736,'Data Mercado'!$A$7:$F$24,3,FALSE),"")</f>
        <v/>
      </c>
      <c r="I736" s="233" t="str">
        <f>IFERROR($F736/VLOOKUP($E736,'Data Mercado'!$A$7:$F$24,4,FALSE),"")</f>
        <v/>
      </c>
      <c r="J736" s="233" t="str">
        <f>IFERROR($F736/VLOOKUP($E736,'Data Mercado'!$A$7:$F$24,5,FALSE),"")</f>
        <v/>
      </c>
      <c r="K736" s="233" t="str">
        <f>IFERROR($F736/VLOOKUP($E736,'Data Mercado'!$A$7:$F$24,6,FALSE),"")</f>
        <v/>
      </c>
    </row>
    <row r="737" spans="1:11" s="227" customFormat="1" ht="19" customHeight="1">
      <c r="A737" s="228"/>
      <c r="B737" s="232"/>
      <c r="C737" s="183"/>
      <c r="D737" s="183"/>
      <c r="E737" s="183"/>
      <c r="F737" s="229"/>
      <c r="G737" s="233" t="str">
        <f>IFERROR($F737/VLOOKUP($E737,'Data Mercado'!$A$7:$F$24,2,FALSE),"")</f>
        <v/>
      </c>
      <c r="H737" s="233" t="str">
        <f>IFERROR($F737/VLOOKUP($E737,'Data Mercado'!$A$7:$F$24,3,FALSE),"")</f>
        <v/>
      </c>
      <c r="I737" s="233" t="str">
        <f>IFERROR($F737/VLOOKUP($E737,'Data Mercado'!$A$7:$F$24,4,FALSE),"")</f>
        <v/>
      </c>
      <c r="J737" s="233" t="str">
        <f>IFERROR($F737/VLOOKUP($E737,'Data Mercado'!$A$7:$F$24,5,FALSE),"")</f>
        <v/>
      </c>
      <c r="K737" s="233" t="str">
        <f>IFERROR($F737/VLOOKUP($E737,'Data Mercado'!$A$7:$F$24,6,FALSE),"")</f>
        <v/>
      </c>
    </row>
    <row r="738" spans="1:11" s="227" customFormat="1" ht="19" customHeight="1">
      <c r="A738" s="228"/>
      <c r="B738" s="232"/>
      <c r="C738" s="183"/>
      <c r="D738" s="183"/>
      <c r="E738" s="183"/>
      <c r="F738" s="229"/>
      <c r="G738" s="233" t="str">
        <f>IFERROR($F738/VLOOKUP($E738,'Data Mercado'!$A$7:$F$24,2,FALSE),"")</f>
        <v/>
      </c>
      <c r="H738" s="233" t="str">
        <f>IFERROR($F738/VLOOKUP($E738,'Data Mercado'!$A$7:$F$24,3,FALSE),"")</f>
        <v/>
      </c>
      <c r="I738" s="233" t="str">
        <f>IFERROR($F738/VLOOKUP($E738,'Data Mercado'!$A$7:$F$24,4,FALSE),"")</f>
        <v/>
      </c>
      <c r="J738" s="233" t="str">
        <f>IFERROR($F738/VLOOKUP($E738,'Data Mercado'!$A$7:$F$24,5,FALSE),"")</f>
        <v/>
      </c>
      <c r="K738" s="233" t="str">
        <f>IFERROR($F738/VLOOKUP($E738,'Data Mercado'!$A$7:$F$24,6,FALSE),"")</f>
        <v/>
      </c>
    </row>
    <row r="739" spans="1:11" s="227" customFormat="1" ht="19" customHeight="1">
      <c r="A739" s="228"/>
      <c r="B739" s="232"/>
      <c r="C739" s="183"/>
      <c r="D739" s="183"/>
      <c r="E739" s="183"/>
      <c r="F739" s="229"/>
      <c r="G739" s="233" t="str">
        <f>IFERROR($F739/VLOOKUP($E739,'Data Mercado'!$A$7:$F$24,2,FALSE),"")</f>
        <v/>
      </c>
      <c r="H739" s="233" t="str">
        <f>IFERROR($F739/VLOOKUP($E739,'Data Mercado'!$A$7:$F$24,3,FALSE),"")</f>
        <v/>
      </c>
      <c r="I739" s="233" t="str">
        <f>IFERROR($F739/VLOOKUP($E739,'Data Mercado'!$A$7:$F$24,4,FALSE),"")</f>
        <v/>
      </c>
      <c r="J739" s="233" t="str">
        <f>IFERROR($F739/VLOOKUP($E739,'Data Mercado'!$A$7:$F$24,5,FALSE),"")</f>
        <v/>
      </c>
      <c r="K739" s="233" t="str">
        <f>IFERROR($F739/VLOOKUP($E739,'Data Mercado'!$A$7:$F$24,6,FALSE),"")</f>
        <v/>
      </c>
    </row>
    <row r="740" spans="1:11" s="227" customFormat="1" ht="19" customHeight="1">
      <c r="A740" s="228"/>
      <c r="B740" s="232"/>
      <c r="C740" s="183"/>
      <c r="D740" s="183"/>
      <c r="E740" s="183"/>
      <c r="F740" s="229"/>
      <c r="G740" s="233" t="str">
        <f>IFERROR($F740/VLOOKUP($E740,'Data Mercado'!$A$7:$F$24,2,FALSE),"")</f>
        <v/>
      </c>
      <c r="H740" s="233" t="str">
        <f>IFERROR($F740/VLOOKUP($E740,'Data Mercado'!$A$7:$F$24,3,FALSE),"")</f>
        <v/>
      </c>
      <c r="I740" s="233" t="str">
        <f>IFERROR($F740/VLOOKUP($E740,'Data Mercado'!$A$7:$F$24,4,FALSE),"")</f>
        <v/>
      </c>
      <c r="J740" s="233" t="str">
        <f>IFERROR($F740/VLOOKUP($E740,'Data Mercado'!$A$7:$F$24,5,FALSE),"")</f>
        <v/>
      </c>
      <c r="K740" s="233" t="str">
        <f>IFERROR($F740/VLOOKUP($E740,'Data Mercado'!$A$7:$F$24,6,FALSE),"")</f>
        <v/>
      </c>
    </row>
    <row r="741" spans="1:11" s="227" customFormat="1" ht="19" customHeight="1">
      <c r="A741" s="228"/>
      <c r="B741" s="232"/>
      <c r="C741" s="183"/>
      <c r="D741" s="183"/>
      <c r="E741" s="183"/>
      <c r="F741" s="229"/>
      <c r="G741" s="233" t="str">
        <f>IFERROR($F741/VLOOKUP($E741,'Data Mercado'!$A$7:$F$24,2,FALSE),"")</f>
        <v/>
      </c>
      <c r="H741" s="233" t="str">
        <f>IFERROR($F741/VLOOKUP($E741,'Data Mercado'!$A$7:$F$24,3,FALSE),"")</f>
        <v/>
      </c>
      <c r="I741" s="233" t="str">
        <f>IFERROR($F741/VLOOKUP($E741,'Data Mercado'!$A$7:$F$24,4,FALSE),"")</f>
        <v/>
      </c>
      <c r="J741" s="233" t="str">
        <f>IFERROR($F741/VLOOKUP($E741,'Data Mercado'!$A$7:$F$24,5,FALSE),"")</f>
        <v/>
      </c>
      <c r="K741" s="233" t="str">
        <f>IFERROR($F741/VLOOKUP($E741,'Data Mercado'!$A$7:$F$24,6,FALSE),"")</f>
        <v/>
      </c>
    </row>
    <row r="742" spans="1:11" s="227" customFormat="1" ht="19" customHeight="1">
      <c r="A742" s="228"/>
      <c r="B742" s="232"/>
      <c r="C742" s="183"/>
      <c r="D742" s="183"/>
      <c r="E742" s="183"/>
      <c r="F742" s="229"/>
      <c r="G742" s="233" t="str">
        <f>IFERROR($F742/VLOOKUP($E742,'Data Mercado'!$A$7:$F$24,2,FALSE),"")</f>
        <v/>
      </c>
      <c r="H742" s="233" t="str">
        <f>IFERROR($F742/VLOOKUP($E742,'Data Mercado'!$A$7:$F$24,3,FALSE),"")</f>
        <v/>
      </c>
      <c r="I742" s="233" t="str">
        <f>IFERROR($F742/VLOOKUP($E742,'Data Mercado'!$A$7:$F$24,4,FALSE),"")</f>
        <v/>
      </c>
      <c r="J742" s="233" t="str">
        <f>IFERROR($F742/VLOOKUP($E742,'Data Mercado'!$A$7:$F$24,5,FALSE),"")</f>
        <v/>
      </c>
      <c r="K742" s="233" t="str">
        <f>IFERROR($F742/VLOOKUP($E742,'Data Mercado'!$A$7:$F$24,6,FALSE),"")</f>
        <v/>
      </c>
    </row>
    <row r="743" spans="1:11" s="227" customFormat="1" ht="19" customHeight="1">
      <c r="A743" s="228"/>
      <c r="B743" s="232"/>
      <c r="C743" s="183"/>
      <c r="D743" s="183"/>
      <c r="E743" s="183"/>
      <c r="F743" s="229"/>
      <c r="G743" s="233" t="str">
        <f>IFERROR($F743/VLOOKUP($E743,'Data Mercado'!$A$7:$F$24,2,FALSE),"")</f>
        <v/>
      </c>
      <c r="H743" s="233" t="str">
        <f>IFERROR($F743/VLOOKUP($E743,'Data Mercado'!$A$7:$F$24,3,FALSE),"")</f>
        <v/>
      </c>
      <c r="I743" s="233" t="str">
        <f>IFERROR($F743/VLOOKUP($E743,'Data Mercado'!$A$7:$F$24,4,FALSE),"")</f>
        <v/>
      </c>
      <c r="J743" s="233" t="str">
        <f>IFERROR($F743/VLOOKUP($E743,'Data Mercado'!$A$7:$F$24,5,FALSE),"")</f>
        <v/>
      </c>
      <c r="K743" s="233" t="str">
        <f>IFERROR($F743/VLOOKUP($E743,'Data Mercado'!$A$7:$F$24,6,FALSE),"")</f>
        <v/>
      </c>
    </row>
    <row r="744" spans="1:11" s="227" customFormat="1" ht="19" customHeight="1">
      <c r="A744" s="228"/>
      <c r="B744" s="232"/>
      <c r="C744" s="183"/>
      <c r="D744" s="183"/>
      <c r="E744" s="183"/>
      <c r="F744" s="229"/>
      <c r="G744" s="233" t="str">
        <f>IFERROR($F744/VLOOKUP($E744,'Data Mercado'!$A$7:$F$24,2,FALSE),"")</f>
        <v/>
      </c>
      <c r="H744" s="233" t="str">
        <f>IFERROR($F744/VLOOKUP($E744,'Data Mercado'!$A$7:$F$24,3,FALSE),"")</f>
        <v/>
      </c>
      <c r="I744" s="233" t="str">
        <f>IFERROR($F744/VLOOKUP($E744,'Data Mercado'!$A$7:$F$24,4,FALSE),"")</f>
        <v/>
      </c>
      <c r="J744" s="233" t="str">
        <f>IFERROR($F744/VLOOKUP($E744,'Data Mercado'!$A$7:$F$24,5,FALSE),"")</f>
        <v/>
      </c>
      <c r="K744" s="233" t="str">
        <f>IFERROR($F744/VLOOKUP($E744,'Data Mercado'!$A$7:$F$24,6,FALSE),"")</f>
        <v/>
      </c>
    </row>
    <row r="745" spans="1:11" s="227" customFormat="1" ht="19" customHeight="1">
      <c r="A745" s="228"/>
      <c r="B745" s="232"/>
      <c r="C745" s="183"/>
      <c r="D745" s="183"/>
      <c r="E745" s="183"/>
      <c r="F745" s="229"/>
      <c r="G745" s="233" t="str">
        <f>IFERROR($F745/VLOOKUP($E745,'Data Mercado'!$A$7:$F$24,2,FALSE),"")</f>
        <v/>
      </c>
      <c r="H745" s="233" t="str">
        <f>IFERROR($F745/VLOOKUP($E745,'Data Mercado'!$A$7:$F$24,3,FALSE),"")</f>
        <v/>
      </c>
      <c r="I745" s="233" t="str">
        <f>IFERROR($F745/VLOOKUP($E745,'Data Mercado'!$A$7:$F$24,4,FALSE),"")</f>
        <v/>
      </c>
      <c r="J745" s="233" t="str">
        <f>IFERROR($F745/VLOOKUP($E745,'Data Mercado'!$A$7:$F$24,5,FALSE),"")</f>
        <v/>
      </c>
      <c r="K745" s="233" t="str">
        <f>IFERROR($F745/VLOOKUP($E745,'Data Mercado'!$A$7:$F$24,6,FALSE),"")</f>
        <v/>
      </c>
    </row>
    <row r="746" spans="1:11" s="227" customFormat="1" ht="19" customHeight="1">
      <c r="A746" s="228"/>
      <c r="B746" s="232"/>
      <c r="C746" s="183"/>
      <c r="D746" s="183"/>
      <c r="E746" s="183"/>
      <c r="F746" s="229"/>
      <c r="G746" s="233" t="str">
        <f>IFERROR($F746/VLOOKUP($E746,'Data Mercado'!$A$7:$F$24,2,FALSE),"")</f>
        <v/>
      </c>
      <c r="H746" s="233" t="str">
        <f>IFERROR($F746/VLOOKUP($E746,'Data Mercado'!$A$7:$F$24,3,FALSE),"")</f>
        <v/>
      </c>
      <c r="I746" s="233" t="str">
        <f>IFERROR($F746/VLOOKUP($E746,'Data Mercado'!$A$7:$F$24,4,FALSE),"")</f>
        <v/>
      </c>
      <c r="J746" s="233" t="str">
        <f>IFERROR($F746/VLOOKUP($E746,'Data Mercado'!$A$7:$F$24,5,FALSE),"")</f>
        <v/>
      </c>
      <c r="K746" s="233" t="str">
        <f>IFERROR($F746/VLOOKUP($E746,'Data Mercado'!$A$7:$F$24,6,FALSE),"")</f>
        <v/>
      </c>
    </row>
    <row r="747" spans="1:11" s="227" customFormat="1" ht="19" customHeight="1">
      <c r="A747" s="228"/>
      <c r="B747" s="232"/>
      <c r="C747" s="183"/>
      <c r="D747" s="183"/>
      <c r="E747" s="183"/>
      <c r="F747" s="229"/>
      <c r="G747" s="233" t="str">
        <f>IFERROR($F747/VLOOKUP($E747,'Data Mercado'!$A$7:$F$24,2,FALSE),"")</f>
        <v/>
      </c>
      <c r="H747" s="233" t="str">
        <f>IFERROR($F747/VLOOKUP($E747,'Data Mercado'!$A$7:$F$24,3,FALSE),"")</f>
        <v/>
      </c>
      <c r="I747" s="233" t="str">
        <f>IFERROR($F747/VLOOKUP($E747,'Data Mercado'!$A$7:$F$24,4,FALSE),"")</f>
        <v/>
      </c>
      <c r="J747" s="233" t="str">
        <f>IFERROR($F747/VLOOKUP($E747,'Data Mercado'!$A$7:$F$24,5,FALSE),"")</f>
        <v/>
      </c>
      <c r="K747" s="233" t="str">
        <f>IFERROR($F747/VLOOKUP($E747,'Data Mercado'!$A$7:$F$24,6,FALSE),"")</f>
        <v/>
      </c>
    </row>
    <row r="748" spans="1:11" s="227" customFormat="1" ht="19" customHeight="1">
      <c r="A748" s="228"/>
      <c r="B748" s="232"/>
      <c r="C748" s="183"/>
      <c r="D748" s="183"/>
      <c r="E748" s="183"/>
      <c r="F748" s="229"/>
      <c r="G748" s="233" t="str">
        <f>IFERROR($F748/VLOOKUP($E748,'Data Mercado'!$A$7:$F$24,2,FALSE),"")</f>
        <v/>
      </c>
      <c r="H748" s="233" t="str">
        <f>IFERROR($F748/VLOOKUP($E748,'Data Mercado'!$A$7:$F$24,3,FALSE),"")</f>
        <v/>
      </c>
      <c r="I748" s="233" t="str">
        <f>IFERROR($F748/VLOOKUP($E748,'Data Mercado'!$A$7:$F$24,4,FALSE),"")</f>
        <v/>
      </c>
      <c r="J748" s="233" t="str">
        <f>IFERROR($F748/VLOOKUP($E748,'Data Mercado'!$A$7:$F$24,5,FALSE),"")</f>
        <v/>
      </c>
      <c r="K748" s="233" t="str">
        <f>IFERROR($F748/VLOOKUP($E748,'Data Mercado'!$A$7:$F$24,6,FALSE),"")</f>
        <v/>
      </c>
    </row>
    <row r="749" spans="1:11" s="227" customFormat="1" ht="19" customHeight="1">
      <c r="A749" s="228"/>
      <c r="B749" s="232"/>
      <c r="C749" s="183"/>
      <c r="D749" s="183"/>
      <c r="E749" s="183"/>
      <c r="F749" s="229"/>
      <c r="G749" s="233" t="str">
        <f>IFERROR($F749/VLOOKUP($E749,'Data Mercado'!$A$7:$F$24,2,FALSE),"")</f>
        <v/>
      </c>
      <c r="H749" s="233" t="str">
        <f>IFERROR($F749/VLOOKUP($E749,'Data Mercado'!$A$7:$F$24,3,FALSE),"")</f>
        <v/>
      </c>
      <c r="I749" s="233" t="str">
        <f>IFERROR($F749/VLOOKUP($E749,'Data Mercado'!$A$7:$F$24,4,FALSE),"")</f>
        <v/>
      </c>
      <c r="J749" s="233" t="str">
        <f>IFERROR($F749/VLOOKUP($E749,'Data Mercado'!$A$7:$F$24,5,FALSE),"")</f>
        <v/>
      </c>
      <c r="K749" s="233" t="str">
        <f>IFERROR($F749/VLOOKUP($E749,'Data Mercado'!$A$7:$F$24,6,FALSE),"")</f>
        <v/>
      </c>
    </row>
    <row r="750" spans="1:11" s="227" customFormat="1" ht="19" customHeight="1">
      <c r="A750" s="228"/>
      <c r="B750" s="232"/>
      <c r="C750" s="183"/>
      <c r="D750" s="183"/>
      <c r="E750" s="183"/>
      <c r="F750" s="229"/>
      <c r="G750" s="233" t="str">
        <f>IFERROR($F750/VLOOKUP($E750,'Data Mercado'!$A$7:$F$24,2,FALSE),"")</f>
        <v/>
      </c>
      <c r="H750" s="233" t="str">
        <f>IFERROR($F750/VLOOKUP($E750,'Data Mercado'!$A$7:$F$24,3,FALSE),"")</f>
        <v/>
      </c>
      <c r="I750" s="233" t="str">
        <f>IFERROR($F750/VLOOKUP($E750,'Data Mercado'!$A$7:$F$24,4,FALSE),"")</f>
        <v/>
      </c>
      <c r="J750" s="233" t="str">
        <f>IFERROR($F750/VLOOKUP($E750,'Data Mercado'!$A$7:$F$24,5,FALSE),"")</f>
        <v/>
      </c>
      <c r="K750" s="233" t="str">
        <f>IFERROR($F750/VLOOKUP($E750,'Data Mercado'!$A$7:$F$24,6,FALSE),"")</f>
        <v/>
      </c>
    </row>
    <row r="751" spans="1:11" s="227" customFormat="1" ht="19" customHeight="1">
      <c r="A751" s="228"/>
      <c r="B751" s="232"/>
      <c r="C751" s="183"/>
      <c r="D751" s="183"/>
      <c r="E751" s="183"/>
      <c r="F751" s="229"/>
      <c r="G751" s="233" t="str">
        <f>IFERROR($F751/VLOOKUP($E751,'Data Mercado'!$A$7:$F$24,2,FALSE),"")</f>
        <v/>
      </c>
      <c r="H751" s="233" t="str">
        <f>IFERROR($F751/VLOOKUP($E751,'Data Mercado'!$A$7:$F$24,3,FALSE),"")</f>
        <v/>
      </c>
      <c r="I751" s="233" t="str">
        <f>IFERROR($F751/VLOOKUP($E751,'Data Mercado'!$A$7:$F$24,4,FALSE),"")</f>
        <v/>
      </c>
      <c r="J751" s="233" t="str">
        <f>IFERROR($F751/VLOOKUP($E751,'Data Mercado'!$A$7:$F$24,5,FALSE),"")</f>
        <v/>
      </c>
      <c r="K751" s="233" t="str">
        <f>IFERROR($F751/VLOOKUP($E751,'Data Mercado'!$A$7:$F$24,6,FALSE),"")</f>
        <v/>
      </c>
    </row>
    <row r="752" spans="1:11" s="227" customFormat="1" ht="19" customHeight="1">
      <c r="A752" s="228"/>
      <c r="B752" s="232"/>
      <c r="C752" s="183"/>
      <c r="D752" s="183"/>
      <c r="E752" s="183"/>
      <c r="F752" s="229"/>
      <c r="G752" s="233" t="str">
        <f>IFERROR($F752/VLOOKUP($E752,'Data Mercado'!$A$7:$F$24,2,FALSE),"")</f>
        <v/>
      </c>
      <c r="H752" s="233" t="str">
        <f>IFERROR($F752/VLOOKUP($E752,'Data Mercado'!$A$7:$F$24,3,FALSE),"")</f>
        <v/>
      </c>
      <c r="I752" s="233" t="str">
        <f>IFERROR($F752/VLOOKUP($E752,'Data Mercado'!$A$7:$F$24,4,FALSE),"")</f>
        <v/>
      </c>
      <c r="J752" s="233" t="str">
        <f>IFERROR($F752/VLOOKUP($E752,'Data Mercado'!$A$7:$F$24,5,FALSE),"")</f>
        <v/>
      </c>
      <c r="K752" s="233" t="str">
        <f>IFERROR($F752/VLOOKUP($E752,'Data Mercado'!$A$7:$F$24,6,FALSE),"")</f>
        <v/>
      </c>
    </row>
    <row r="753" spans="1:11" s="227" customFormat="1" ht="19" customHeight="1">
      <c r="A753" s="228"/>
      <c r="B753" s="232"/>
      <c r="C753" s="183"/>
      <c r="D753" s="183"/>
      <c r="E753" s="183"/>
      <c r="F753" s="229"/>
      <c r="G753" s="233" t="str">
        <f>IFERROR($F753/VLOOKUP($E753,'Data Mercado'!$A$7:$F$24,2,FALSE),"")</f>
        <v/>
      </c>
      <c r="H753" s="233" t="str">
        <f>IFERROR($F753/VLOOKUP($E753,'Data Mercado'!$A$7:$F$24,3,FALSE),"")</f>
        <v/>
      </c>
      <c r="I753" s="233" t="str">
        <f>IFERROR($F753/VLOOKUP($E753,'Data Mercado'!$A$7:$F$24,4,FALSE),"")</f>
        <v/>
      </c>
      <c r="J753" s="233" t="str">
        <f>IFERROR($F753/VLOOKUP($E753,'Data Mercado'!$A$7:$F$24,5,FALSE),"")</f>
        <v/>
      </c>
      <c r="K753" s="233" t="str">
        <f>IFERROR($F753/VLOOKUP($E753,'Data Mercado'!$A$7:$F$24,6,FALSE),"")</f>
        <v/>
      </c>
    </row>
    <row r="754" spans="1:11" s="227" customFormat="1" ht="19" customHeight="1">
      <c r="A754" s="228"/>
      <c r="B754" s="232"/>
      <c r="C754" s="183"/>
      <c r="D754" s="183"/>
      <c r="E754" s="183"/>
      <c r="F754" s="229"/>
      <c r="G754" s="233" t="str">
        <f>IFERROR($F754/VLOOKUP($E754,'Data Mercado'!$A$7:$F$24,2,FALSE),"")</f>
        <v/>
      </c>
      <c r="H754" s="233" t="str">
        <f>IFERROR($F754/VLOOKUP($E754,'Data Mercado'!$A$7:$F$24,3,FALSE),"")</f>
        <v/>
      </c>
      <c r="I754" s="233" t="str">
        <f>IFERROR($F754/VLOOKUP($E754,'Data Mercado'!$A$7:$F$24,4,FALSE),"")</f>
        <v/>
      </c>
      <c r="J754" s="233" t="str">
        <f>IFERROR($F754/VLOOKUP($E754,'Data Mercado'!$A$7:$F$24,5,FALSE),"")</f>
        <v/>
      </c>
      <c r="K754" s="233" t="str">
        <f>IFERROR($F754/VLOOKUP($E754,'Data Mercado'!$A$7:$F$24,6,FALSE),"")</f>
        <v/>
      </c>
    </row>
    <row r="755" spans="1:11" s="227" customFormat="1" ht="19" customHeight="1">
      <c r="A755" s="228"/>
      <c r="B755" s="232"/>
      <c r="C755" s="183"/>
      <c r="D755" s="183"/>
      <c r="E755" s="183"/>
      <c r="F755" s="229"/>
      <c r="G755" s="233" t="str">
        <f>IFERROR($F755/VLOOKUP($E755,'Data Mercado'!$A$7:$F$24,2,FALSE),"")</f>
        <v/>
      </c>
      <c r="H755" s="233" t="str">
        <f>IFERROR($F755/VLOOKUP($E755,'Data Mercado'!$A$7:$F$24,3,FALSE),"")</f>
        <v/>
      </c>
      <c r="I755" s="233" t="str">
        <f>IFERROR($F755/VLOOKUP($E755,'Data Mercado'!$A$7:$F$24,4,FALSE),"")</f>
        <v/>
      </c>
      <c r="J755" s="233" t="str">
        <f>IFERROR($F755/VLOOKUP($E755,'Data Mercado'!$A$7:$F$24,5,FALSE),"")</f>
        <v/>
      </c>
      <c r="K755" s="233" t="str">
        <f>IFERROR($F755/VLOOKUP($E755,'Data Mercado'!$A$7:$F$24,6,FALSE),"")</f>
        <v/>
      </c>
    </row>
    <row r="756" spans="1:11" s="227" customFormat="1" ht="19" customHeight="1">
      <c r="A756" s="228"/>
      <c r="B756" s="232"/>
      <c r="C756" s="183"/>
      <c r="D756" s="183"/>
      <c r="E756" s="183"/>
      <c r="F756" s="229"/>
      <c r="G756" s="233" t="str">
        <f>IFERROR($F756/VLOOKUP($E756,'Data Mercado'!$A$7:$F$24,2,FALSE),"")</f>
        <v/>
      </c>
      <c r="H756" s="233" t="str">
        <f>IFERROR($F756/VLOOKUP($E756,'Data Mercado'!$A$7:$F$24,3,FALSE),"")</f>
        <v/>
      </c>
      <c r="I756" s="233" t="str">
        <f>IFERROR($F756/VLOOKUP($E756,'Data Mercado'!$A$7:$F$24,4,FALSE),"")</f>
        <v/>
      </c>
      <c r="J756" s="233" t="str">
        <f>IFERROR($F756/VLOOKUP($E756,'Data Mercado'!$A$7:$F$24,5,FALSE),"")</f>
        <v/>
      </c>
      <c r="K756" s="233" t="str">
        <f>IFERROR($F756/VLOOKUP($E756,'Data Mercado'!$A$7:$F$24,6,FALSE),"")</f>
        <v/>
      </c>
    </row>
    <row r="757" spans="1:11" s="227" customFormat="1" ht="19" customHeight="1">
      <c r="A757" s="228"/>
      <c r="B757" s="232"/>
      <c r="C757" s="183"/>
      <c r="D757" s="183"/>
      <c r="E757" s="183"/>
      <c r="F757" s="229"/>
      <c r="G757" s="233" t="str">
        <f>IFERROR($F757/VLOOKUP($E757,'Data Mercado'!$A$7:$F$24,2,FALSE),"")</f>
        <v/>
      </c>
      <c r="H757" s="233" t="str">
        <f>IFERROR($F757/VLOOKUP($E757,'Data Mercado'!$A$7:$F$24,3,FALSE),"")</f>
        <v/>
      </c>
      <c r="I757" s="233" t="str">
        <f>IFERROR($F757/VLOOKUP($E757,'Data Mercado'!$A$7:$F$24,4,FALSE),"")</f>
        <v/>
      </c>
      <c r="J757" s="233" t="str">
        <f>IFERROR($F757/VLOOKUP($E757,'Data Mercado'!$A$7:$F$24,5,FALSE),"")</f>
        <v/>
      </c>
      <c r="K757" s="233" t="str">
        <f>IFERROR($F757/VLOOKUP($E757,'Data Mercado'!$A$7:$F$24,6,FALSE),"")</f>
        <v/>
      </c>
    </row>
    <row r="758" spans="1:11" s="227" customFormat="1" ht="19" customHeight="1">
      <c r="A758" s="228"/>
      <c r="B758" s="232"/>
      <c r="C758" s="183"/>
      <c r="D758" s="183"/>
      <c r="E758" s="183"/>
      <c r="F758" s="229"/>
      <c r="G758" s="233" t="str">
        <f>IFERROR($F758/VLOOKUP($E758,'Data Mercado'!$A$7:$F$24,2,FALSE),"")</f>
        <v/>
      </c>
      <c r="H758" s="233" t="str">
        <f>IFERROR($F758/VLOOKUP($E758,'Data Mercado'!$A$7:$F$24,3,FALSE),"")</f>
        <v/>
      </c>
      <c r="I758" s="233" t="str">
        <f>IFERROR($F758/VLOOKUP($E758,'Data Mercado'!$A$7:$F$24,4,FALSE),"")</f>
        <v/>
      </c>
      <c r="J758" s="233" t="str">
        <f>IFERROR($F758/VLOOKUP($E758,'Data Mercado'!$A$7:$F$24,5,FALSE),"")</f>
        <v/>
      </c>
      <c r="K758" s="233" t="str">
        <f>IFERROR($F758/VLOOKUP($E758,'Data Mercado'!$A$7:$F$24,6,FALSE),"")</f>
        <v/>
      </c>
    </row>
    <row r="759" spans="1:11" s="227" customFormat="1" ht="19" customHeight="1">
      <c r="A759" s="228"/>
      <c r="B759" s="232"/>
      <c r="C759" s="183"/>
      <c r="D759" s="183"/>
      <c r="E759" s="183"/>
      <c r="F759" s="229"/>
      <c r="G759" s="233" t="str">
        <f>IFERROR($F759/VLOOKUP($E759,'Data Mercado'!$A$7:$F$24,2,FALSE),"")</f>
        <v/>
      </c>
      <c r="H759" s="233" t="str">
        <f>IFERROR($F759/VLOOKUP($E759,'Data Mercado'!$A$7:$F$24,3,FALSE),"")</f>
        <v/>
      </c>
      <c r="I759" s="233" t="str">
        <f>IFERROR($F759/VLOOKUP($E759,'Data Mercado'!$A$7:$F$24,4,FALSE),"")</f>
        <v/>
      </c>
      <c r="J759" s="233" t="str">
        <f>IFERROR($F759/VLOOKUP($E759,'Data Mercado'!$A$7:$F$24,5,FALSE),"")</f>
        <v/>
      </c>
      <c r="K759" s="233" t="str">
        <f>IFERROR($F759/VLOOKUP($E759,'Data Mercado'!$A$7:$F$24,6,FALSE),"")</f>
        <v/>
      </c>
    </row>
    <row r="760" spans="1:11" s="227" customFormat="1" ht="19" customHeight="1">
      <c r="A760" s="228"/>
      <c r="B760" s="232"/>
      <c r="C760" s="183"/>
      <c r="D760" s="183"/>
      <c r="E760" s="183"/>
      <c r="F760" s="229"/>
      <c r="G760" s="233" t="str">
        <f>IFERROR($F760/VLOOKUP($E760,'Data Mercado'!$A$7:$F$24,2,FALSE),"")</f>
        <v/>
      </c>
      <c r="H760" s="233" t="str">
        <f>IFERROR($F760/VLOOKUP($E760,'Data Mercado'!$A$7:$F$24,3,FALSE),"")</f>
        <v/>
      </c>
      <c r="I760" s="233" t="str">
        <f>IFERROR($F760/VLOOKUP($E760,'Data Mercado'!$A$7:$F$24,4,FALSE),"")</f>
        <v/>
      </c>
      <c r="J760" s="233" t="str">
        <f>IFERROR($F760/VLOOKUP($E760,'Data Mercado'!$A$7:$F$24,5,FALSE),"")</f>
        <v/>
      </c>
      <c r="K760" s="233" t="str">
        <f>IFERROR($F760/VLOOKUP($E760,'Data Mercado'!$A$7:$F$24,6,FALSE),"")</f>
        <v/>
      </c>
    </row>
    <row r="761" spans="1:11" s="227" customFormat="1" ht="19" customHeight="1">
      <c r="A761" s="228"/>
      <c r="B761" s="232"/>
      <c r="C761" s="183"/>
      <c r="D761" s="183"/>
      <c r="E761" s="183"/>
      <c r="F761" s="229"/>
      <c r="G761" s="233" t="str">
        <f>IFERROR($F761/VLOOKUP($E761,'Data Mercado'!$A$7:$F$24,2,FALSE),"")</f>
        <v/>
      </c>
      <c r="H761" s="233" t="str">
        <f>IFERROR($F761/VLOOKUP($E761,'Data Mercado'!$A$7:$F$24,3,FALSE),"")</f>
        <v/>
      </c>
      <c r="I761" s="233" t="str">
        <f>IFERROR($F761/VLOOKUP($E761,'Data Mercado'!$A$7:$F$24,4,FALSE),"")</f>
        <v/>
      </c>
      <c r="J761" s="233" t="str">
        <f>IFERROR($F761/VLOOKUP($E761,'Data Mercado'!$A$7:$F$24,5,FALSE),"")</f>
        <v/>
      </c>
      <c r="K761" s="233" t="str">
        <f>IFERROR($F761/VLOOKUP($E761,'Data Mercado'!$A$7:$F$24,6,FALSE),"")</f>
        <v/>
      </c>
    </row>
    <row r="762" spans="1:11" s="227" customFormat="1" ht="19" customHeight="1">
      <c r="A762" s="228"/>
      <c r="B762" s="232"/>
      <c r="C762" s="183"/>
      <c r="D762" s="183"/>
      <c r="E762" s="183"/>
      <c r="F762" s="229"/>
      <c r="G762" s="233" t="str">
        <f>IFERROR($F762/VLOOKUP($E762,'Data Mercado'!$A$7:$F$24,2,FALSE),"")</f>
        <v/>
      </c>
      <c r="H762" s="233" t="str">
        <f>IFERROR($F762/VLOOKUP($E762,'Data Mercado'!$A$7:$F$24,3,FALSE),"")</f>
        <v/>
      </c>
      <c r="I762" s="233" t="str">
        <f>IFERROR($F762/VLOOKUP($E762,'Data Mercado'!$A$7:$F$24,4,FALSE),"")</f>
        <v/>
      </c>
      <c r="J762" s="233" t="str">
        <f>IFERROR($F762/VLOOKUP($E762,'Data Mercado'!$A$7:$F$24,5,FALSE),"")</f>
        <v/>
      </c>
      <c r="K762" s="233" t="str">
        <f>IFERROR($F762/VLOOKUP($E762,'Data Mercado'!$A$7:$F$24,6,FALSE),"")</f>
        <v/>
      </c>
    </row>
    <row r="763" spans="1:11" s="227" customFormat="1" ht="19" customHeight="1">
      <c r="A763" s="228"/>
      <c r="B763" s="232"/>
      <c r="C763" s="183"/>
      <c r="D763" s="183"/>
      <c r="E763" s="183"/>
      <c r="F763" s="229"/>
      <c r="G763" s="233" t="str">
        <f>IFERROR($F763/VLOOKUP($E763,'Data Mercado'!$A$7:$F$24,2,FALSE),"")</f>
        <v/>
      </c>
      <c r="H763" s="233" t="str">
        <f>IFERROR($F763/VLOOKUP($E763,'Data Mercado'!$A$7:$F$24,3,FALSE),"")</f>
        <v/>
      </c>
      <c r="I763" s="233" t="str">
        <f>IFERROR($F763/VLOOKUP($E763,'Data Mercado'!$A$7:$F$24,4,FALSE),"")</f>
        <v/>
      </c>
      <c r="J763" s="233" t="str">
        <f>IFERROR($F763/VLOOKUP($E763,'Data Mercado'!$A$7:$F$24,5,FALSE),"")</f>
        <v/>
      </c>
      <c r="K763" s="233" t="str">
        <f>IFERROR($F763/VLOOKUP($E763,'Data Mercado'!$A$7:$F$24,6,FALSE),"")</f>
        <v/>
      </c>
    </row>
    <row r="764" spans="1:11" s="227" customFormat="1" ht="19" customHeight="1">
      <c r="A764" s="228"/>
      <c r="B764" s="232"/>
      <c r="C764" s="183"/>
      <c r="D764" s="183"/>
      <c r="E764" s="183"/>
      <c r="F764" s="229"/>
      <c r="G764" s="233" t="str">
        <f>IFERROR($F764/VLOOKUP($E764,'Data Mercado'!$A$7:$F$24,2,FALSE),"")</f>
        <v/>
      </c>
      <c r="H764" s="233" t="str">
        <f>IFERROR($F764/VLOOKUP($E764,'Data Mercado'!$A$7:$F$24,3,FALSE),"")</f>
        <v/>
      </c>
      <c r="I764" s="233" t="str">
        <f>IFERROR($F764/VLOOKUP($E764,'Data Mercado'!$A$7:$F$24,4,FALSE),"")</f>
        <v/>
      </c>
      <c r="J764" s="233" t="str">
        <f>IFERROR($F764/VLOOKUP($E764,'Data Mercado'!$A$7:$F$24,5,FALSE),"")</f>
        <v/>
      </c>
      <c r="K764" s="233" t="str">
        <f>IFERROR($F764/VLOOKUP($E764,'Data Mercado'!$A$7:$F$24,6,FALSE),"")</f>
        <v/>
      </c>
    </row>
    <row r="765" spans="1:11" s="227" customFormat="1" ht="19" customHeight="1">
      <c r="A765" s="228"/>
      <c r="B765" s="232"/>
      <c r="C765" s="183"/>
      <c r="D765" s="183"/>
      <c r="E765" s="183"/>
      <c r="F765" s="229"/>
      <c r="G765" s="233" t="str">
        <f>IFERROR($F765/VLOOKUP($E765,'Data Mercado'!$A$7:$F$24,2,FALSE),"")</f>
        <v/>
      </c>
      <c r="H765" s="233" t="str">
        <f>IFERROR($F765/VLOOKUP($E765,'Data Mercado'!$A$7:$F$24,3,FALSE),"")</f>
        <v/>
      </c>
      <c r="I765" s="233" t="str">
        <f>IFERROR($F765/VLOOKUP($E765,'Data Mercado'!$A$7:$F$24,4,FALSE),"")</f>
        <v/>
      </c>
      <c r="J765" s="233" t="str">
        <f>IFERROR($F765/VLOOKUP($E765,'Data Mercado'!$A$7:$F$24,5,FALSE),"")</f>
        <v/>
      </c>
      <c r="K765" s="233" t="str">
        <f>IFERROR($F765/VLOOKUP($E765,'Data Mercado'!$A$7:$F$24,6,FALSE),"")</f>
        <v/>
      </c>
    </row>
    <row r="766" spans="1:11" s="227" customFormat="1" ht="19" customHeight="1">
      <c r="A766" s="228"/>
      <c r="B766" s="232"/>
      <c r="C766" s="183"/>
      <c r="D766" s="183"/>
      <c r="E766" s="183"/>
      <c r="F766" s="229"/>
      <c r="G766" s="233" t="str">
        <f>IFERROR($F766/VLOOKUP($E766,'Data Mercado'!$A$7:$F$24,2,FALSE),"")</f>
        <v/>
      </c>
      <c r="H766" s="233" t="str">
        <f>IFERROR($F766/VLOOKUP($E766,'Data Mercado'!$A$7:$F$24,3,FALSE),"")</f>
        <v/>
      </c>
      <c r="I766" s="233" t="str">
        <f>IFERROR($F766/VLOOKUP($E766,'Data Mercado'!$A$7:$F$24,4,FALSE),"")</f>
        <v/>
      </c>
      <c r="J766" s="233" t="str">
        <f>IFERROR($F766/VLOOKUP($E766,'Data Mercado'!$A$7:$F$24,5,FALSE),"")</f>
        <v/>
      </c>
      <c r="K766" s="233" t="str">
        <f>IFERROR($F766/VLOOKUP($E766,'Data Mercado'!$A$7:$F$24,6,FALSE),"")</f>
        <v/>
      </c>
    </row>
    <row r="767" spans="1:11" s="227" customFormat="1" ht="19" customHeight="1">
      <c r="A767" s="228"/>
      <c r="B767" s="232"/>
      <c r="C767" s="183"/>
      <c r="D767" s="183"/>
      <c r="E767" s="183"/>
      <c r="F767" s="229"/>
      <c r="G767" s="233" t="str">
        <f>IFERROR($F767/VLOOKUP($E767,'Data Mercado'!$A$7:$F$24,2,FALSE),"")</f>
        <v/>
      </c>
      <c r="H767" s="233" t="str">
        <f>IFERROR($F767/VLOOKUP($E767,'Data Mercado'!$A$7:$F$24,3,FALSE),"")</f>
        <v/>
      </c>
      <c r="I767" s="233" t="str">
        <f>IFERROR($F767/VLOOKUP($E767,'Data Mercado'!$A$7:$F$24,4,FALSE),"")</f>
        <v/>
      </c>
      <c r="J767" s="233" t="str">
        <f>IFERROR($F767/VLOOKUP($E767,'Data Mercado'!$A$7:$F$24,5,FALSE),"")</f>
        <v/>
      </c>
      <c r="K767" s="233" t="str">
        <f>IFERROR($F767/VLOOKUP($E767,'Data Mercado'!$A$7:$F$24,6,FALSE),"")</f>
        <v/>
      </c>
    </row>
    <row r="768" spans="1:11" s="227" customFormat="1" ht="19" customHeight="1">
      <c r="A768" s="228"/>
      <c r="B768" s="232"/>
      <c r="C768" s="183"/>
      <c r="D768" s="183"/>
      <c r="E768" s="183"/>
      <c r="F768" s="229"/>
      <c r="G768" s="233" t="str">
        <f>IFERROR($F768/VLOOKUP($E768,'Data Mercado'!$A$7:$F$24,2,FALSE),"")</f>
        <v/>
      </c>
      <c r="H768" s="233" t="str">
        <f>IFERROR($F768/VLOOKUP($E768,'Data Mercado'!$A$7:$F$24,3,FALSE),"")</f>
        <v/>
      </c>
      <c r="I768" s="233" t="str">
        <f>IFERROR($F768/VLOOKUP($E768,'Data Mercado'!$A$7:$F$24,4,FALSE),"")</f>
        <v/>
      </c>
      <c r="J768" s="233" t="str">
        <f>IFERROR($F768/VLOOKUP($E768,'Data Mercado'!$A$7:$F$24,5,FALSE),"")</f>
        <v/>
      </c>
      <c r="K768" s="233" t="str">
        <f>IFERROR($F768/VLOOKUP($E768,'Data Mercado'!$A$7:$F$24,6,FALSE),"")</f>
        <v/>
      </c>
    </row>
    <row r="769" spans="1:11" s="227" customFormat="1" ht="19" customHeight="1">
      <c r="A769" s="228"/>
      <c r="B769" s="232"/>
      <c r="C769" s="183"/>
      <c r="D769" s="183"/>
      <c r="E769" s="183"/>
      <c r="F769" s="229"/>
      <c r="G769" s="233" t="str">
        <f>IFERROR($F769/VLOOKUP($E769,'Data Mercado'!$A$7:$F$24,2,FALSE),"")</f>
        <v/>
      </c>
      <c r="H769" s="233" t="str">
        <f>IFERROR($F769/VLOOKUP($E769,'Data Mercado'!$A$7:$F$24,3,FALSE),"")</f>
        <v/>
      </c>
      <c r="I769" s="233" t="str">
        <f>IFERROR($F769/VLOOKUP($E769,'Data Mercado'!$A$7:$F$24,4,FALSE),"")</f>
        <v/>
      </c>
      <c r="J769" s="233" t="str">
        <f>IFERROR($F769/VLOOKUP($E769,'Data Mercado'!$A$7:$F$24,5,FALSE),"")</f>
        <v/>
      </c>
      <c r="K769" s="233" t="str">
        <f>IFERROR($F769/VLOOKUP($E769,'Data Mercado'!$A$7:$F$24,6,FALSE),"")</f>
        <v/>
      </c>
    </row>
    <row r="770" spans="1:11" s="227" customFormat="1" ht="19" customHeight="1">
      <c r="A770" s="228"/>
      <c r="B770" s="232"/>
      <c r="C770" s="183"/>
      <c r="D770" s="183"/>
      <c r="E770" s="183"/>
      <c r="F770" s="229"/>
      <c r="G770" s="233" t="str">
        <f>IFERROR($F770/VLOOKUP($E770,'Data Mercado'!$A$7:$F$24,2,FALSE),"")</f>
        <v/>
      </c>
      <c r="H770" s="233" t="str">
        <f>IFERROR($F770/VLOOKUP($E770,'Data Mercado'!$A$7:$F$24,3,FALSE),"")</f>
        <v/>
      </c>
      <c r="I770" s="233" t="str">
        <f>IFERROR($F770/VLOOKUP($E770,'Data Mercado'!$A$7:$F$24,4,FALSE),"")</f>
        <v/>
      </c>
      <c r="J770" s="233" t="str">
        <f>IFERROR($F770/VLOOKUP($E770,'Data Mercado'!$A$7:$F$24,5,FALSE),"")</f>
        <v/>
      </c>
      <c r="K770" s="233" t="str">
        <f>IFERROR($F770/VLOOKUP($E770,'Data Mercado'!$A$7:$F$24,6,FALSE),"")</f>
        <v/>
      </c>
    </row>
    <row r="771" spans="1:11" s="227" customFormat="1" ht="19" customHeight="1">
      <c r="A771" s="228"/>
      <c r="B771" s="232"/>
      <c r="C771" s="183"/>
      <c r="D771" s="183"/>
      <c r="E771" s="183"/>
      <c r="F771" s="229"/>
      <c r="G771" s="233" t="str">
        <f>IFERROR($F771/VLOOKUP($E771,'Data Mercado'!$A$7:$F$24,2,FALSE),"")</f>
        <v/>
      </c>
      <c r="H771" s="233" t="str">
        <f>IFERROR($F771/VLOOKUP($E771,'Data Mercado'!$A$7:$F$24,3,FALSE),"")</f>
        <v/>
      </c>
      <c r="I771" s="233" t="str">
        <f>IFERROR($F771/VLOOKUP($E771,'Data Mercado'!$A$7:$F$24,4,FALSE),"")</f>
        <v/>
      </c>
      <c r="J771" s="233" t="str">
        <f>IFERROR($F771/VLOOKUP($E771,'Data Mercado'!$A$7:$F$24,5,FALSE),"")</f>
        <v/>
      </c>
      <c r="K771" s="233" t="str">
        <f>IFERROR($F771/VLOOKUP($E771,'Data Mercado'!$A$7:$F$24,6,FALSE),"")</f>
        <v/>
      </c>
    </row>
    <row r="772" spans="1:11" s="227" customFormat="1" ht="19" customHeight="1">
      <c r="A772" s="228"/>
      <c r="B772" s="232"/>
      <c r="C772" s="183"/>
      <c r="D772" s="183"/>
      <c r="E772" s="183"/>
      <c r="F772" s="229"/>
      <c r="G772" s="233" t="str">
        <f>IFERROR($F772/VLOOKUP($E772,'Data Mercado'!$A$7:$F$24,2,FALSE),"")</f>
        <v/>
      </c>
      <c r="H772" s="233" t="str">
        <f>IFERROR($F772/VLOOKUP($E772,'Data Mercado'!$A$7:$F$24,3,FALSE),"")</f>
        <v/>
      </c>
      <c r="I772" s="233" t="str">
        <f>IFERROR($F772/VLOOKUP($E772,'Data Mercado'!$A$7:$F$24,4,FALSE),"")</f>
        <v/>
      </c>
      <c r="J772" s="233" t="str">
        <f>IFERROR($F772/VLOOKUP($E772,'Data Mercado'!$A$7:$F$24,5,FALSE),"")</f>
        <v/>
      </c>
      <c r="K772" s="233" t="str">
        <f>IFERROR($F772/VLOOKUP($E772,'Data Mercado'!$A$7:$F$24,6,FALSE),"")</f>
        <v/>
      </c>
    </row>
    <row r="773" spans="1:11" s="227" customFormat="1" ht="19" customHeight="1">
      <c r="A773" s="228"/>
      <c r="B773" s="232"/>
      <c r="C773" s="183"/>
      <c r="D773" s="183"/>
      <c r="E773" s="183"/>
      <c r="F773" s="229"/>
      <c r="G773" s="233" t="str">
        <f>IFERROR($F773/VLOOKUP($E773,'Data Mercado'!$A$7:$F$24,2,FALSE),"")</f>
        <v/>
      </c>
      <c r="H773" s="233" t="str">
        <f>IFERROR($F773/VLOOKUP($E773,'Data Mercado'!$A$7:$F$24,3,FALSE),"")</f>
        <v/>
      </c>
      <c r="I773" s="233" t="str">
        <f>IFERROR($F773/VLOOKUP($E773,'Data Mercado'!$A$7:$F$24,4,FALSE),"")</f>
        <v/>
      </c>
      <c r="J773" s="233" t="str">
        <f>IFERROR($F773/VLOOKUP($E773,'Data Mercado'!$A$7:$F$24,5,FALSE),"")</f>
        <v/>
      </c>
      <c r="K773" s="233" t="str">
        <f>IFERROR($F773/VLOOKUP($E773,'Data Mercado'!$A$7:$F$24,6,FALSE),"")</f>
        <v/>
      </c>
    </row>
    <row r="774" spans="1:11" s="227" customFormat="1" ht="19" customHeight="1">
      <c r="A774" s="228"/>
      <c r="B774" s="232"/>
      <c r="C774" s="183"/>
      <c r="D774" s="183"/>
      <c r="E774" s="183"/>
      <c r="F774" s="229"/>
      <c r="G774" s="233" t="str">
        <f>IFERROR($F774/VLOOKUP($E774,'Data Mercado'!$A$7:$F$24,2,FALSE),"")</f>
        <v/>
      </c>
      <c r="H774" s="233" t="str">
        <f>IFERROR($F774/VLOOKUP($E774,'Data Mercado'!$A$7:$F$24,3,FALSE),"")</f>
        <v/>
      </c>
      <c r="I774" s="233" t="str">
        <f>IFERROR($F774/VLOOKUP($E774,'Data Mercado'!$A$7:$F$24,4,FALSE),"")</f>
        <v/>
      </c>
      <c r="J774" s="233" t="str">
        <f>IFERROR($F774/VLOOKUP($E774,'Data Mercado'!$A$7:$F$24,5,FALSE),"")</f>
        <v/>
      </c>
      <c r="K774" s="233" t="str">
        <f>IFERROR($F774/VLOOKUP($E774,'Data Mercado'!$A$7:$F$24,6,FALSE),"")</f>
        <v/>
      </c>
    </row>
    <row r="775" spans="1:11" s="227" customFormat="1" ht="19" customHeight="1">
      <c r="A775" s="228"/>
      <c r="B775" s="232"/>
      <c r="C775" s="183"/>
      <c r="D775" s="183"/>
      <c r="E775" s="183"/>
      <c r="F775" s="229"/>
      <c r="G775" s="233" t="str">
        <f>IFERROR($F775/VLOOKUP($E775,'Data Mercado'!$A$7:$F$24,2,FALSE),"")</f>
        <v/>
      </c>
      <c r="H775" s="233" t="str">
        <f>IFERROR($F775/VLOOKUP($E775,'Data Mercado'!$A$7:$F$24,3,FALSE),"")</f>
        <v/>
      </c>
      <c r="I775" s="233" t="str">
        <f>IFERROR($F775/VLOOKUP($E775,'Data Mercado'!$A$7:$F$24,4,FALSE),"")</f>
        <v/>
      </c>
      <c r="J775" s="233" t="str">
        <f>IFERROR($F775/VLOOKUP($E775,'Data Mercado'!$A$7:$F$24,5,FALSE),"")</f>
        <v/>
      </c>
      <c r="K775" s="233" t="str">
        <f>IFERROR($F775/VLOOKUP($E775,'Data Mercado'!$A$7:$F$24,6,FALSE),"")</f>
        <v/>
      </c>
    </row>
    <row r="776" spans="1:11" s="227" customFormat="1" ht="19" customHeight="1">
      <c r="A776" s="228"/>
      <c r="B776" s="232"/>
      <c r="C776" s="183"/>
      <c r="D776" s="183"/>
      <c r="E776" s="183"/>
      <c r="F776" s="229"/>
      <c r="G776" s="233" t="str">
        <f>IFERROR($F776/VLOOKUP($E776,'Data Mercado'!$A$7:$F$24,2,FALSE),"")</f>
        <v/>
      </c>
      <c r="H776" s="233" t="str">
        <f>IFERROR($F776/VLOOKUP($E776,'Data Mercado'!$A$7:$F$24,3,FALSE),"")</f>
        <v/>
      </c>
      <c r="I776" s="233" t="str">
        <f>IFERROR($F776/VLOOKUP($E776,'Data Mercado'!$A$7:$F$24,4,FALSE),"")</f>
        <v/>
      </c>
      <c r="J776" s="233" t="str">
        <f>IFERROR($F776/VLOOKUP($E776,'Data Mercado'!$A$7:$F$24,5,FALSE),"")</f>
        <v/>
      </c>
      <c r="K776" s="233" t="str">
        <f>IFERROR($F776/VLOOKUP($E776,'Data Mercado'!$A$7:$F$24,6,FALSE),"")</f>
        <v/>
      </c>
    </row>
    <row r="777" spans="1:11" s="227" customFormat="1" ht="19" customHeight="1">
      <c r="A777" s="228"/>
      <c r="B777" s="232"/>
      <c r="C777" s="183"/>
      <c r="D777" s="183"/>
      <c r="E777" s="183"/>
      <c r="F777" s="229"/>
      <c r="G777" s="233" t="str">
        <f>IFERROR($F777/VLOOKUP($E777,'Data Mercado'!$A$7:$F$24,2,FALSE),"")</f>
        <v/>
      </c>
      <c r="H777" s="233" t="str">
        <f>IFERROR($F777/VLOOKUP($E777,'Data Mercado'!$A$7:$F$24,3,FALSE),"")</f>
        <v/>
      </c>
      <c r="I777" s="233" t="str">
        <f>IFERROR($F777/VLOOKUP($E777,'Data Mercado'!$A$7:$F$24,4,FALSE),"")</f>
        <v/>
      </c>
      <c r="J777" s="233" t="str">
        <f>IFERROR($F777/VLOOKUP($E777,'Data Mercado'!$A$7:$F$24,5,FALSE),"")</f>
        <v/>
      </c>
      <c r="K777" s="233" t="str">
        <f>IFERROR($F777/VLOOKUP($E777,'Data Mercado'!$A$7:$F$24,6,FALSE),"")</f>
        <v/>
      </c>
    </row>
    <row r="778" spans="1:11" s="227" customFormat="1" ht="19" customHeight="1">
      <c r="A778" s="228"/>
      <c r="B778" s="232"/>
      <c r="C778" s="183"/>
      <c r="D778" s="183"/>
      <c r="E778" s="183"/>
      <c r="F778" s="229"/>
      <c r="G778" s="233" t="str">
        <f>IFERROR($F778/VLOOKUP($E778,'Data Mercado'!$A$7:$F$24,2,FALSE),"")</f>
        <v/>
      </c>
      <c r="H778" s="233" t="str">
        <f>IFERROR($F778/VLOOKUP($E778,'Data Mercado'!$A$7:$F$24,3,FALSE),"")</f>
        <v/>
      </c>
      <c r="I778" s="233" t="str">
        <f>IFERROR($F778/VLOOKUP($E778,'Data Mercado'!$A$7:$F$24,4,FALSE),"")</f>
        <v/>
      </c>
      <c r="J778" s="233" t="str">
        <f>IFERROR($F778/VLOOKUP($E778,'Data Mercado'!$A$7:$F$24,5,FALSE),"")</f>
        <v/>
      </c>
      <c r="K778" s="233" t="str">
        <f>IFERROR($F778/VLOOKUP($E778,'Data Mercado'!$A$7:$F$24,6,FALSE),"")</f>
        <v/>
      </c>
    </row>
    <row r="779" spans="1:11" s="227" customFormat="1" ht="19" customHeight="1">
      <c r="A779" s="228"/>
      <c r="B779" s="232"/>
      <c r="C779" s="183"/>
      <c r="D779" s="183"/>
      <c r="E779" s="183"/>
      <c r="F779" s="229"/>
      <c r="G779" s="233" t="str">
        <f>IFERROR($F779/VLOOKUP($E779,'Data Mercado'!$A$7:$F$24,2,FALSE),"")</f>
        <v/>
      </c>
      <c r="H779" s="233" t="str">
        <f>IFERROR($F779/VLOOKUP($E779,'Data Mercado'!$A$7:$F$24,3,FALSE),"")</f>
        <v/>
      </c>
      <c r="I779" s="233" t="str">
        <f>IFERROR($F779/VLOOKUP($E779,'Data Mercado'!$A$7:$F$24,4,FALSE),"")</f>
        <v/>
      </c>
      <c r="J779" s="233" t="str">
        <f>IFERROR($F779/VLOOKUP($E779,'Data Mercado'!$A$7:$F$24,5,FALSE),"")</f>
        <v/>
      </c>
      <c r="K779" s="233" t="str">
        <f>IFERROR($F779/VLOOKUP($E779,'Data Mercado'!$A$7:$F$24,6,FALSE),"")</f>
        <v/>
      </c>
    </row>
    <row r="780" spans="1:11" s="227" customFormat="1" ht="19" customHeight="1">
      <c r="A780" s="228"/>
      <c r="B780" s="232"/>
      <c r="C780" s="183"/>
      <c r="D780" s="183"/>
      <c r="E780" s="183"/>
      <c r="F780" s="229"/>
      <c r="G780" s="233" t="str">
        <f>IFERROR($F780/VLOOKUP($E780,'Data Mercado'!$A$7:$F$24,2,FALSE),"")</f>
        <v/>
      </c>
      <c r="H780" s="233" t="str">
        <f>IFERROR($F780/VLOOKUP($E780,'Data Mercado'!$A$7:$F$24,3,FALSE),"")</f>
        <v/>
      </c>
      <c r="I780" s="233" t="str">
        <f>IFERROR($F780/VLOOKUP($E780,'Data Mercado'!$A$7:$F$24,4,FALSE),"")</f>
        <v/>
      </c>
      <c r="J780" s="233" t="str">
        <f>IFERROR($F780/VLOOKUP($E780,'Data Mercado'!$A$7:$F$24,5,FALSE),"")</f>
        <v/>
      </c>
      <c r="K780" s="233" t="str">
        <f>IFERROR($F780/VLOOKUP($E780,'Data Mercado'!$A$7:$F$24,6,FALSE),"")</f>
        <v/>
      </c>
    </row>
    <row r="781" spans="1:11" s="227" customFormat="1" ht="19" customHeight="1">
      <c r="A781" s="228"/>
      <c r="B781" s="232"/>
      <c r="C781" s="183"/>
      <c r="D781" s="183"/>
      <c r="E781" s="183"/>
      <c r="F781" s="229"/>
      <c r="G781" s="233" t="str">
        <f>IFERROR($F781/VLOOKUP($E781,'Data Mercado'!$A$7:$F$24,2,FALSE),"")</f>
        <v/>
      </c>
      <c r="H781" s="233" t="str">
        <f>IFERROR($F781/VLOOKUP($E781,'Data Mercado'!$A$7:$F$24,3,FALSE),"")</f>
        <v/>
      </c>
      <c r="I781" s="233" t="str">
        <f>IFERROR($F781/VLOOKUP($E781,'Data Mercado'!$A$7:$F$24,4,FALSE),"")</f>
        <v/>
      </c>
      <c r="J781" s="233" t="str">
        <f>IFERROR($F781/VLOOKUP($E781,'Data Mercado'!$A$7:$F$24,5,FALSE),"")</f>
        <v/>
      </c>
      <c r="K781" s="233" t="str">
        <f>IFERROR($F781/VLOOKUP($E781,'Data Mercado'!$A$7:$F$24,6,FALSE),"")</f>
        <v/>
      </c>
    </row>
    <row r="782" spans="1:11" s="227" customFormat="1" ht="19" customHeight="1">
      <c r="A782" s="228"/>
      <c r="B782" s="232"/>
      <c r="C782" s="183"/>
      <c r="D782" s="183"/>
      <c r="E782" s="183"/>
      <c r="F782" s="229"/>
      <c r="G782" s="233" t="str">
        <f>IFERROR($F782/VLOOKUP($E782,'Data Mercado'!$A$7:$F$24,2,FALSE),"")</f>
        <v/>
      </c>
      <c r="H782" s="233" t="str">
        <f>IFERROR($F782/VLOOKUP($E782,'Data Mercado'!$A$7:$F$24,3,FALSE),"")</f>
        <v/>
      </c>
      <c r="I782" s="233" t="str">
        <f>IFERROR($F782/VLOOKUP($E782,'Data Mercado'!$A$7:$F$24,4,FALSE),"")</f>
        <v/>
      </c>
      <c r="J782" s="233" t="str">
        <f>IFERROR($F782/VLOOKUP($E782,'Data Mercado'!$A$7:$F$24,5,FALSE),"")</f>
        <v/>
      </c>
      <c r="K782" s="233" t="str">
        <f>IFERROR($F782/VLOOKUP($E782,'Data Mercado'!$A$7:$F$24,6,FALSE),"")</f>
        <v/>
      </c>
    </row>
    <row r="783" spans="1:11" s="227" customFormat="1" ht="19" customHeight="1">
      <c r="A783" s="228"/>
      <c r="B783" s="232"/>
      <c r="C783" s="183"/>
      <c r="D783" s="183"/>
      <c r="E783" s="183"/>
      <c r="F783" s="229"/>
      <c r="G783" s="233" t="str">
        <f>IFERROR($F783/VLOOKUP($E783,'Data Mercado'!$A$7:$F$24,2,FALSE),"")</f>
        <v/>
      </c>
      <c r="H783" s="233" t="str">
        <f>IFERROR($F783/VLOOKUP($E783,'Data Mercado'!$A$7:$F$24,3,FALSE),"")</f>
        <v/>
      </c>
      <c r="I783" s="233" t="str">
        <f>IFERROR($F783/VLOOKUP($E783,'Data Mercado'!$A$7:$F$24,4,FALSE),"")</f>
        <v/>
      </c>
      <c r="J783" s="233" t="str">
        <f>IFERROR($F783/VLOOKUP($E783,'Data Mercado'!$A$7:$F$24,5,FALSE),"")</f>
        <v/>
      </c>
      <c r="K783" s="233" t="str">
        <f>IFERROR($F783/VLOOKUP($E783,'Data Mercado'!$A$7:$F$24,6,FALSE),"")</f>
        <v/>
      </c>
    </row>
    <row r="784" spans="1:11" s="227" customFormat="1" ht="19" customHeight="1">
      <c r="A784" s="228"/>
      <c r="B784" s="232"/>
      <c r="C784" s="183"/>
      <c r="D784" s="183"/>
      <c r="E784" s="183"/>
      <c r="F784" s="229"/>
      <c r="G784" s="233" t="str">
        <f>IFERROR($F784/VLOOKUP($E784,'Data Mercado'!$A$7:$F$24,2,FALSE),"")</f>
        <v/>
      </c>
      <c r="H784" s="233" t="str">
        <f>IFERROR($F784/VLOOKUP($E784,'Data Mercado'!$A$7:$F$24,3,FALSE),"")</f>
        <v/>
      </c>
      <c r="I784" s="233" t="str">
        <f>IFERROR($F784/VLOOKUP($E784,'Data Mercado'!$A$7:$F$24,4,FALSE),"")</f>
        <v/>
      </c>
      <c r="J784" s="233" t="str">
        <f>IFERROR($F784/VLOOKUP($E784,'Data Mercado'!$A$7:$F$24,5,FALSE),"")</f>
        <v/>
      </c>
      <c r="K784" s="233" t="str">
        <f>IFERROR($F784/VLOOKUP($E784,'Data Mercado'!$A$7:$F$24,6,FALSE),"")</f>
        <v/>
      </c>
    </row>
    <row r="785" spans="1:11" s="227" customFormat="1" ht="19" customHeight="1">
      <c r="A785" s="228"/>
      <c r="B785" s="232"/>
      <c r="C785" s="183"/>
      <c r="D785" s="183"/>
      <c r="E785" s="183"/>
      <c r="F785" s="229"/>
      <c r="G785" s="233" t="str">
        <f>IFERROR($F785/VLOOKUP($E785,'Data Mercado'!$A$7:$F$24,2,FALSE),"")</f>
        <v/>
      </c>
      <c r="H785" s="233" t="str">
        <f>IFERROR($F785/VLOOKUP($E785,'Data Mercado'!$A$7:$F$24,3,FALSE),"")</f>
        <v/>
      </c>
      <c r="I785" s="233" t="str">
        <f>IFERROR($F785/VLOOKUP($E785,'Data Mercado'!$A$7:$F$24,4,FALSE),"")</f>
        <v/>
      </c>
      <c r="J785" s="233" t="str">
        <f>IFERROR($F785/VLOOKUP($E785,'Data Mercado'!$A$7:$F$24,5,FALSE),"")</f>
        <v/>
      </c>
      <c r="K785" s="233" t="str">
        <f>IFERROR($F785/VLOOKUP($E785,'Data Mercado'!$A$7:$F$24,6,FALSE),"")</f>
        <v/>
      </c>
    </row>
    <row r="786" spans="1:11" s="227" customFormat="1" ht="19" customHeight="1">
      <c r="A786" s="228"/>
      <c r="B786" s="232"/>
      <c r="C786" s="183"/>
      <c r="D786" s="183"/>
      <c r="E786" s="183"/>
      <c r="F786" s="229"/>
      <c r="G786" s="233" t="str">
        <f>IFERROR($F786/VLOOKUP($E786,'Data Mercado'!$A$7:$F$24,2,FALSE),"")</f>
        <v/>
      </c>
      <c r="H786" s="233" t="str">
        <f>IFERROR($F786/VLOOKUP($E786,'Data Mercado'!$A$7:$F$24,3,FALSE),"")</f>
        <v/>
      </c>
      <c r="I786" s="233" t="str">
        <f>IFERROR($F786/VLOOKUP($E786,'Data Mercado'!$A$7:$F$24,4,FALSE),"")</f>
        <v/>
      </c>
      <c r="J786" s="233" t="str">
        <f>IFERROR($F786/VLOOKUP($E786,'Data Mercado'!$A$7:$F$24,5,FALSE),"")</f>
        <v/>
      </c>
      <c r="K786" s="233" t="str">
        <f>IFERROR($F786/VLOOKUP($E786,'Data Mercado'!$A$7:$F$24,6,FALSE),"")</f>
        <v/>
      </c>
    </row>
    <row r="787" spans="1:11" s="227" customFormat="1" ht="19" customHeight="1">
      <c r="A787" s="228"/>
      <c r="B787" s="232"/>
      <c r="C787" s="183"/>
      <c r="D787" s="183"/>
      <c r="E787" s="183"/>
      <c r="F787" s="229"/>
      <c r="G787" s="233" t="str">
        <f>IFERROR($F787/VLOOKUP($E787,'Data Mercado'!$A$7:$F$24,2,FALSE),"")</f>
        <v/>
      </c>
      <c r="H787" s="233" t="str">
        <f>IFERROR($F787/VLOOKUP($E787,'Data Mercado'!$A$7:$F$24,3,FALSE),"")</f>
        <v/>
      </c>
      <c r="I787" s="233" t="str">
        <f>IFERROR($F787/VLOOKUP($E787,'Data Mercado'!$A$7:$F$24,4,FALSE),"")</f>
        <v/>
      </c>
      <c r="J787" s="233" t="str">
        <f>IFERROR($F787/VLOOKUP($E787,'Data Mercado'!$A$7:$F$24,5,FALSE),"")</f>
        <v/>
      </c>
      <c r="K787" s="233" t="str">
        <f>IFERROR($F787/VLOOKUP($E787,'Data Mercado'!$A$7:$F$24,6,FALSE),"")</f>
        <v/>
      </c>
    </row>
    <row r="788" spans="1:11" s="227" customFormat="1" ht="19" customHeight="1">
      <c r="A788" s="228"/>
      <c r="B788" s="232"/>
      <c r="C788" s="183"/>
      <c r="D788" s="183"/>
      <c r="E788" s="183"/>
      <c r="F788" s="229"/>
      <c r="G788" s="233" t="str">
        <f>IFERROR($F788/VLOOKUP($E788,'Data Mercado'!$A$7:$F$24,2,FALSE),"")</f>
        <v/>
      </c>
      <c r="H788" s="233" t="str">
        <f>IFERROR($F788/VLOOKUP($E788,'Data Mercado'!$A$7:$F$24,3,FALSE),"")</f>
        <v/>
      </c>
      <c r="I788" s="233" t="str">
        <f>IFERROR($F788/VLOOKUP($E788,'Data Mercado'!$A$7:$F$24,4,FALSE),"")</f>
        <v/>
      </c>
      <c r="J788" s="233" t="str">
        <f>IFERROR($F788/VLOOKUP($E788,'Data Mercado'!$A$7:$F$24,5,FALSE),"")</f>
        <v/>
      </c>
      <c r="K788" s="233" t="str">
        <f>IFERROR($F788/VLOOKUP($E788,'Data Mercado'!$A$7:$F$24,6,FALSE),"")</f>
        <v/>
      </c>
    </row>
    <row r="789" spans="1:11" s="227" customFormat="1" ht="19" customHeight="1">
      <c r="A789" s="228"/>
      <c r="B789" s="232"/>
      <c r="C789" s="183"/>
      <c r="D789" s="183"/>
      <c r="E789" s="183"/>
      <c r="F789" s="229"/>
      <c r="G789" s="233" t="str">
        <f>IFERROR($F789/VLOOKUP($E789,'Data Mercado'!$A$7:$F$24,2,FALSE),"")</f>
        <v/>
      </c>
      <c r="H789" s="233" t="str">
        <f>IFERROR($F789/VLOOKUP($E789,'Data Mercado'!$A$7:$F$24,3,FALSE),"")</f>
        <v/>
      </c>
      <c r="I789" s="233" t="str">
        <f>IFERROR($F789/VLOOKUP($E789,'Data Mercado'!$A$7:$F$24,4,FALSE),"")</f>
        <v/>
      </c>
      <c r="J789" s="233" t="str">
        <f>IFERROR($F789/VLOOKUP($E789,'Data Mercado'!$A$7:$F$24,5,FALSE),"")</f>
        <v/>
      </c>
      <c r="K789" s="233" t="str">
        <f>IFERROR($F789/VLOOKUP($E789,'Data Mercado'!$A$7:$F$24,6,FALSE),"")</f>
        <v/>
      </c>
    </row>
    <row r="790" spans="1:11" s="227" customFormat="1" ht="19" customHeight="1">
      <c r="A790" s="228"/>
      <c r="B790" s="232"/>
      <c r="C790" s="183"/>
      <c r="D790" s="183"/>
      <c r="E790" s="183"/>
      <c r="F790" s="229"/>
      <c r="G790" s="233" t="str">
        <f>IFERROR($F790/VLOOKUP($E790,'Data Mercado'!$A$7:$F$24,2,FALSE),"")</f>
        <v/>
      </c>
      <c r="H790" s="233" t="str">
        <f>IFERROR($F790/VLOOKUP($E790,'Data Mercado'!$A$7:$F$24,3,FALSE),"")</f>
        <v/>
      </c>
      <c r="I790" s="233" t="str">
        <f>IFERROR($F790/VLOOKUP($E790,'Data Mercado'!$A$7:$F$24,4,FALSE),"")</f>
        <v/>
      </c>
      <c r="J790" s="233" t="str">
        <f>IFERROR($F790/VLOOKUP($E790,'Data Mercado'!$A$7:$F$24,5,FALSE),"")</f>
        <v/>
      </c>
      <c r="K790" s="233" t="str">
        <f>IFERROR($F790/VLOOKUP($E790,'Data Mercado'!$A$7:$F$24,6,FALSE),"")</f>
        <v/>
      </c>
    </row>
    <row r="791" spans="1:11" s="227" customFormat="1" ht="19" customHeight="1">
      <c r="A791" s="228"/>
      <c r="B791" s="232"/>
      <c r="C791" s="183"/>
      <c r="D791" s="183"/>
      <c r="E791" s="183"/>
      <c r="F791" s="229"/>
      <c r="G791" s="233" t="str">
        <f>IFERROR($F791/VLOOKUP($E791,'Data Mercado'!$A$7:$F$24,2,FALSE),"")</f>
        <v/>
      </c>
      <c r="H791" s="233" t="str">
        <f>IFERROR($F791/VLOOKUP($E791,'Data Mercado'!$A$7:$F$24,3,FALSE),"")</f>
        <v/>
      </c>
      <c r="I791" s="233" t="str">
        <f>IFERROR($F791/VLOOKUP($E791,'Data Mercado'!$A$7:$F$24,4,FALSE),"")</f>
        <v/>
      </c>
      <c r="J791" s="233" t="str">
        <f>IFERROR($F791/VLOOKUP($E791,'Data Mercado'!$A$7:$F$24,5,FALSE),"")</f>
        <v/>
      </c>
      <c r="K791" s="233" t="str">
        <f>IFERROR($F791/VLOOKUP($E791,'Data Mercado'!$A$7:$F$24,6,FALSE),"")</f>
        <v/>
      </c>
    </row>
    <row r="792" spans="1:11" s="227" customFormat="1" ht="19" customHeight="1">
      <c r="A792" s="228"/>
      <c r="B792" s="232"/>
      <c r="C792" s="183"/>
      <c r="D792" s="183"/>
      <c r="E792" s="183"/>
      <c r="F792" s="229"/>
      <c r="G792" s="233" t="str">
        <f>IFERROR($F792/VLOOKUP($E792,'Data Mercado'!$A$7:$F$24,2,FALSE),"")</f>
        <v/>
      </c>
      <c r="H792" s="233" t="str">
        <f>IFERROR($F792/VLOOKUP($E792,'Data Mercado'!$A$7:$F$24,3,FALSE),"")</f>
        <v/>
      </c>
      <c r="I792" s="233" t="str">
        <f>IFERROR($F792/VLOOKUP($E792,'Data Mercado'!$A$7:$F$24,4,FALSE),"")</f>
        <v/>
      </c>
      <c r="J792" s="233" t="str">
        <f>IFERROR($F792/VLOOKUP($E792,'Data Mercado'!$A$7:$F$24,5,FALSE),"")</f>
        <v/>
      </c>
      <c r="K792" s="233" t="str">
        <f>IFERROR($F792/VLOOKUP($E792,'Data Mercado'!$A$7:$F$24,6,FALSE),"")</f>
        <v/>
      </c>
    </row>
    <row r="793" spans="1:11" s="227" customFormat="1" ht="19" customHeight="1">
      <c r="A793" s="228"/>
      <c r="B793" s="232"/>
      <c r="C793" s="183"/>
      <c r="D793" s="183"/>
      <c r="E793" s="183"/>
      <c r="F793" s="229"/>
      <c r="G793" s="233" t="str">
        <f>IFERROR($F793/VLOOKUP($E793,'Data Mercado'!$A$7:$F$24,2,FALSE),"")</f>
        <v/>
      </c>
      <c r="H793" s="233" t="str">
        <f>IFERROR($F793/VLOOKUP($E793,'Data Mercado'!$A$7:$F$24,3,FALSE),"")</f>
        <v/>
      </c>
      <c r="I793" s="233" t="str">
        <f>IFERROR($F793/VLOOKUP($E793,'Data Mercado'!$A$7:$F$24,4,FALSE),"")</f>
        <v/>
      </c>
      <c r="J793" s="233" t="str">
        <f>IFERROR($F793/VLOOKUP($E793,'Data Mercado'!$A$7:$F$24,5,FALSE),"")</f>
        <v/>
      </c>
      <c r="K793" s="233" t="str">
        <f>IFERROR($F793/VLOOKUP($E793,'Data Mercado'!$A$7:$F$24,6,FALSE),"")</f>
        <v/>
      </c>
    </row>
    <row r="794" spans="1:11" s="227" customFormat="1" ht="19" customHeight="1">
      <c r="A794" s="228"/>
      <c r="B794" s="232"/>
      <c r="C794" s="183"/>
      <c r="D794" s="183"/>
      <c r="E794" s="183"/>
      <c r="F794" s="229"/>
      <c r="G794" s="233" t="str">
        <f>IFERROR($F794/VLOOKUP($E794,'Data Mercado'!$A$7:$F$24,2,FALSE),"")</f>
        <v/>
      </c>
      <c r="H794" s="233" t="str">
        <f>IFERROR($F794/VLOOKUP($E794,'Data Mercado'!$A$7:$F$24,3,FALSE),"")</f>
        <v/>
      </c>
      <c r="I794" s="233" t="str">
        <f>IFERROR($F794/VLOOKUP($E794,'Data Mercado'!$A$7:$F$24,4,FALSE),"")</f>
        <v/>
      </c>
      <c r="J794" s="233" t="str">
        <f>IFERROR($F794/VLOOKUP($E794,'Data Mercado'!$A$7:$F$24,5,FALSE),"")</f>
        <v/>
      </c>
      <c r="K794" s="233" t="str">
        <f>IFERROR($F794/VLOOKUP($E794,'Data Mercado'!$A$7:$F$24,6,FALSE),"")</f>
        <v/>
      </c>
    </row>
    <row r="795" spans="1:11" s="227" customFormat="1" ht="19" customHeight="1">
      <c r="A795" s="228"/>
      <c r="B795" s="232"/>
      <c r="C795" s="183"/>
      <c r="D795" s="183"/>
      <c r="E795" s="183"/>
      <c r="F795" s="229"/>
      <c r="G795" s="233" t="str">
        <f>IFERROR($F795/VLOOKUP($E795,'Data Mercado'!$A$7:$F$24,2,FALSE),"")</f>
        <v/>
      </c>
      <c r="H795" s="233" t="str">
        <f>IFERROR($F795/VLOOKUP($E795,'Data Mercado'!$A$7:$F$24,3,FALSE),"")</f>
        <v/>
      </c>
      <c r="I795" s="233" t="str">
        <f>IFERROR($F795/VLOOKUP($E795,'Data Mercado'!$A$7:$F$24,4,FALSE),"")</f>
        <v/>
      </c>
      <c r="J795" s="233" t="str">
        <f>IFERROR($F795/VLOOKUP($E795,'Data Mercado'!$A$7:$F$24,5,FALSE),"")</f>
        <v/>
      </c>
      <c r="K795" s="233" t="str">
        <f>IFERROR($F795/VLOOKUP($E795,'Data Mercado'!$A$7:$F$24,6,FALSE),"")</f>
        <v/>
      </c>
    </row>
    <row r="796" spans="1:11" s="227" customFormat="1" ht="19" customHeight="1">
      <c r="A796" s="228"/>
      <c r="B796" s="232"/>
      <c r="C796" s="183"/>
      <c r="D796" s="183"/>
      <c r="E796" s="183"/>
      <c r="F796" s="229"/>
      <c r="G796" s="233" t="str">
        <f>IFERROR($F796/VLOOKUP($E796,'Data Mercado'!$A$7:$F$24,2,FALSE),"")</f>
        <v/>
      </c>
      <c r="H796" s="233" t="str">
        <f>IFERROR($F796/VLOOKUP($E796,'Data Mercado'!$A$7:$F$24,3,FALSE),"")</f>
        <v/>
      </c>
      <c r="I796" s="233" t="str">
        <f>IFERROR($F796/VLOOKUP($E796,'Data Mercado'!$A$7:$F$24,4,FALSE),"")</f>
        <v/>
      </c>
      <c r="J796" s="233" t="str">
        <f>IFERROR($F796/VLOOKUP($E796,'Data Mercado'!$A$7:$F$24,5,FALSE),"")</f>
        <v/>
      </c>
      <c r="K796" s="233" t="str">
        <f>IFERROR($F796/VLOOKUP($E796,'Data Mercado'!$A$7:$F$24,6,FALSE),"")</f>
        <v/>
      </c>
    </row>
    <row r="797" spans="1:11" s="227" customFormat="1" ht="19" customHeight="1">
      <c r="A797" s="228"/>
      <c r="B797" s="232"/>
      <c r="C797" s="183"/>
      <c r="D797" s="183"/>
      <c r="E797" s="183"/>
      <c r="F797" s="229"/>
      <c r="G797" s="233" t="str">
        <f>IFERROR($F797/VLOOKUP($E797,'Data Mercado'!$A$7:$F$24,2,FALSE),"")</f>
        <v/>
      </c>
      <c r="H797" s="233" t="str">
        <f>IFERROR($F797/VLOOKUP($E797,'Data Mercado'!$A$7:$F$24,3,FALSE),"")</f>
        <v/>
      </c>
      <c r="I797" s="233" t="str">
        <f>IFERROR($F797/VLOOKUP($E797,'Data Mercado'!$A$7:$F$24,4,FALSE),"")</f>
        <v/>
      </c>
      <c r="J797" s="233" t="str">
        <f>IFERROR($F797/VLOOKUP($E797,'Data Mercado'!$A$7:$F$24,5,FALSE),"")</f>
        <v/>
      </c>
      <c r="K797" s="233" t="str">
        <f>IFERROR($F797/VLOOKUP($E797,'Data Mercado'!$A$7:$F$24,6,FALSE),"")</f>
        <v/>
      </c>
    </row>
    <row r="798" spans="1:11" s="227" customFormat="1" ht="19" customHeight="1">
      <c r="A798" s="228"/>
      <c r="B798" s="232"/>
      <c r="C798" s="183"/>
      <c r="D798" s="183"/>
      <c r="E798" s="183"/>
      <c r="F798" s="229"/>
      <c r="G798" s="233" t="str">
        <f>IFERROR($F798/VLOOKUP($E798,'Data Mercado'!$A$7:$F$24,2,FALSE),"")</f>
        <v/>
      </c>
      <c r="H798" s="233" t="str">
        <f>IFERROR($F798/VLOOKUP($E798,'Data Mercado'!$A$7:$F$24,3,FALSE),"")</f>
        <v/>
      </c>
      <c r="I798" s="233" t="str">
        <f>IFERROR($F798/VLOOKUP($E798,'Data Mercado'!$A$7:$F$24,4,FALSE),"")</f>
        <v/>
      </c>
      <c r="J798" s="233" t="str">
        <f>IFERROR($F798/VLOOKUP($E798,'Data Mercado'!$A$7:$F$24,5,FALSE),"")</f>
        <v/>
      </c>
      <c r="K798" s="233" t="str">
        <f>IFERROR($F798/VLOOKUP($E798,'Data Mercado'!$A$7:$F$24,6,FALSE),"")</f>
        <v/>
      </c>
    </row>
    <row r="799" spans="1:11" s="227" customFormat="1" ht="19" customHeight="1">
      <c r="A799" s="228"/>
      <c r="B799" s="232"/>
      <c r="C799" s="183"/>
      <c r="D799" s="183"/>
      <c r="E799" s="183"/>
      <c r="F799" s="229"/>
      <c r="G799" s="233" t="str">
        <f>IFERROR($F799/VLOOKUP($E799,'Data Mercado'!$A$7:$F$24,2,FALSE),"")</f>
        <v/>
      </c>
      <c r="H799" s="233" t="str">
        <f>IFERROR($F799/VLOOKUP($E799,'Data Mercado'!$A$7:$F$24,3,FALSE),"")</f>
        <v/>
      </c>
      <c r="I799" s="233" t="str">
        <f>IFERROR($F799/VLOOKUP($E799,'Data Mercado'!$A$7:$F$24,4,FALSE),"")</f>
        <v/>
      </c>
      <c r="J799" s="233" t="str">
        <f>IFERROR($F799/VLOOKUP($E799,'Data Mercado'!$A$7:$F$24,5,FALSE),"")</f>
        <v/>
      </c>
      <c r="K799" s="233" t="str">
        <f>IFERROR($F799/VLOOKUP($E799,'Data Mercado'!$A$7:$F$24,6,FALSE),"")</f>
        <v/>
      </c>
    </row>
    <row r="800" spans="1:11" s="227" customFormat="1" ht="19" customHeight="1">
      <c r="A800" s="228"/>
      <c r="B800" s="232"/>
      <c r="C800" s="183"/>
      <c r="D800" s="183"/>
      <c r="E800" s="183"/>
      <c r="F800" s="229"/>
      <c r="G800" s="233" t="str">
        <f>IFERROR($F800/VLOOKUP($E800,'Data Mercado'!$A$7:$F$24,2,FALSE),"")</f>
        <v/>
      </c>
      <c r="H800" s="233" t="str">
        <f>IFERROR($F800/VLOOKUP($E800,'Data Mercado'!$A$7:$F$24,3,FALSE),"")</f>
        <v/>
      </c>
      <c r="I800" s="233" t="str">
        <f>IFERROR($F800/VLOOKUP($E800,'Data Mercado'!$A$7:$F$24,4,FALSE),"")</f>
        <v/>
      </c>
      <c r="J800" s="233" t="str">
        <f>IFERROR($F800/VLOOKUP($E800,'Data Mercado'!$A$7:$F$24,5,FALSE),"")</f>
        <v/>
      </c>
      <c r="K800" s="233" t="str">
        <f>IFERROR($F800/VLOOKUP($E800,'Data Mercado'!$A$7:$F$24,6,FALSE),"")</f>
        <v/>
      </c>
    </row>
    <row r="801" spans="1:11" s="227" customFormat="1" ht="19" customHeight="1">
      <c r="A801" s="228"/>
      <c r="B801" s="232"/>
      <c r="C801" s="183"/>
      <c r="D801" s="183"/>
      <c r="E801" s="183"/>
      <c r="F801" s="229"/>
      <c r="G801" s="233" t="str">
        <f>IFERROR($F801/VLOOKUP($E801,'Data Mercado'!$A$7:$F$24,2,FALSE),"")</f>
        <v/>
      </c>
      <c r="H801" s="233" t="str">
        <f>IFERROR($F801/VLOOKUP($E801,'Data Mercado'!$A$7:$F$24,3,FALSE),"")</f>
        <v/>
      </c>
      <c r="I801" s="233" t="str">
        <f>IFERROR($F801/VLOOKUP($E801,'Data Mercado'!$A$7:$F$24,4,FALSE),"")</f>
        <v/>
      </c>
      <c r="J801" s="233" t="str">
        <f>IFERROR($F801/VLOOKUP($E801,'Data Mercado'!$A$7:$F$24,5,FALSE),"")</f>
        <v/>
      </c>
      <c r="K801" s="233" t="str">
        <f>IFERROR($F801/VLOOKUP($E801,'Data Mercado'!$A$7:$F$24,6,FALSE),"")</f>
        <v/>
      </c>
    </row>
    <row r="802" spans="1:11" s="227" customFormat="1" ht="19" customHeight="1">
      <c r="A802" s="228"/>
      <c r="B802" s="232"/>
      <c r="C802" s="183"/>
      <c r="D802" s="183"/>
      <c r="E802" s="183"/>
      <c r="F802" s="229"/>
      <c r="G802" s="233" t="str">
        <f>IFERROR($F802/VLOOKUP($E802,'Data Mercado'!$A$7:$F$24,2,FALSE),"")</f>
        <v/>
      </c>
      <c r="H802" s="233" t="str">
        <f>IFERROR($F802/VLOOKUP($E802,'Data Mercado'!$A$7:$F$24,3,FALSE),"")</f>
        <v/>
      </c>
      <c r="I802" s="233" t="str">
        <f>IFERROR($F802/VLOOKUP($E802,'Data Mercado'!$A$7:$F$24,4,FALSE),"")</f>
        <v/>
      </c>
      <c r="J802" s="233" t="str">
        <f>IFERROR($F802/VLOOKUP($E802,'Data Mercado'!$A$7:$F$24,5,FALSE),"")</f>
        <v/>
      </c>
      <c r="K802" s="233" t="str">
        <f>IFERROR($F802/VLOOKUP($E802,'Data Mercado'!$A$7:$F$24,6,FALSE),"")</f>
        <v/>
      </c>
    </row>
    <row r="803" spans="1:11" s="227" customFormat="1" ht="19" customHeight="1">
      <c r="A803" s="228"/>
      <c r="B803" s="232"/>
      <c r="C803" s="183"/>
      <c r="D803" s="183"/>
      <c r="E803" s="183"/>
      <c r="F803" s="229"/>
      <c r="G803" s="233" t="str">
        <f>IFERROR($F803/VLOOKUP($E803,'Data Mercado'!$A$7:$F$24,2,FALSE),"")</f>
        <v/>
      </c>
      <c r="H803" s="233" t="str">
        <f>IFERROR($F803/VLOOKUP($E803,'Data Mercado'!$A$7:$F$24,3,FALSE),"")</f>
        <v/>
      </c>
      <c r="I803" s="233" t="str">
        <f>IFERROR($F803/VLOOKUP($E803,'Data Mercado'!$A$7:$F$24,4,FALSE),"")</f>
        <v/>
      </c>
      <c r="J803" s="233" t="str">
        <f>IFERROR($F803/VLOOKUP($E803,'Data Mercado'!$A$7:$F$24,5,FALSE),"")</f>
        <v/>
      </c>
      <c r="K803" s="233" t="str">
        <f>IFERROR($F803/VLOOKUP($E803,'Data Mercado'!$A$7:$F$24,6,FALSE),"")</f>
        <v/>
      </c>
    </row>
    <row r="804" spans="1:11" s="227" customFormat="1" ht="19" customHeight="1">
      <c r="A804" s="228"/>
      <c r="B804" s="232"/>
      <c r="C804" s="183"/>
      <c r="D804" s="183"/>
      <c r="E804" s="183"/>
      <c r="F804" s="229"/>
      <c r="G804" s="233" t="str">
        <f>IFERROR($F804/VLOOKUP($E804,'Data Mercado'!$A$7:$F$24,2,FALSE),"")</f>
        <v/>
      </c>
      <c r="H804" s="233" t="str">
        <f>IFERROR($F804/VLOOKUP($E804,'Data Mercado'!$A$7:$F$24,3,FALSE),"")</f>
        <v/>
      </c>
      <c r="I804" s="233" t="str">
        <f>IFERROR($F804/VLOOKUP($E804,'Data Mercado'!$A$7:$F$24,4,FALSE),"")</f>
        <v/>
      </c>
      <c r="J804" s="233" t="str">
        <f>IFERROR($F804/VLOOKUP($E804,'Data Mercado'!$A$7:$F$24,5,FALSE),"")</f>
        <v/>
      </c>
      <c r="K804" s="233" t="str">
        <f>IFERROR($F804/VLOOKUP($E804,'Data Mercado'!$A$7:$F$24,6,FALSE),"")</f>
        <v/>
      </c>
    </row>
    <row r="805" spans="1:11" s="227" customFormat="1" ht="19" customHeight="1">
      <c r="A805" s="228"/>
      <c r="B805" s="232"/>
      <c r="C805" s="183"/>
      <c r="D805" s="183"/>
      <c r="E805" s="183"/>
      <c r="F805" s="229"/>
      <c r="G805" s="233" t="str">
        <f>IFERROR($F805/VLOOKUP($E805,'Data Mercado'!$A$7:$F$24,2,FALSE),"")</f>
        <v/>
      </c>
      <c r="H805" s="233" t="str">
        <f>IFERROR($F805/VLOOKUP($E805,'Data Mercado'!$A$7:$F$24,3,FALSE),"")</f>
        <v/>
      </c>
      <c r="I805" s="233" t="str">
        <f>IFERROR($F805/VLOOKUP($E805,'Data Mercado'!$A$7:$F$24,4,FALSE),"")</f>
        <v/>
      </c>
      <c r="J805" s="233" t="str">
        <f>IFERROR($F805/VLOOKUP($E805,'Data Mercado'!$A$7:$F$24,5,FALSE),"")</f>
        <v/>
      </c>
      <c r="K805" s="233" t="str">
        <f>IFERROR($F805/VLOOKUP($E805,'Data Mercado'!$A$7:$F$24,6,FALSE),"")</f>
        <v/>
      </c>
    </row>
    <row r="806" spans="1:11" s="227" customFormat="1" ht="19" customHeight="1">
      <c r="A806" s="228"/>
      <c r="B806" s="232"/>
      <c r="C806" s="183"/>
      <c r="D806" s="183"/>
      <c r="E806" s="183"/>
      <c r="F806" s="229"/>
      <c r="G806" s="233" t="str">
        <f>IFERROR($F806/VLOOKUP($E806,'Data Mercado'!$A$7:$F$24,2,FALSE),"")</f>
        <v/>
      </c>
      <c r="H806" s="233" t="str">
        <f>IFERROR($F806/VLOOKUP($E806,'Data Mercado'!$A$7:$F$24,3,FALSE),"")</f>
        <v/>
      </c>
      <c r="I806" s="233" t="str">
        <f>IFERROR($F806/VLOOKUP($E806,'Data Mercado'!$A$7:$F$24,4,FALSE),"")</f>
        <v/>
      </c>
      <c r="J806" s="233" t="str">
        <f>IFERROR($F806/VLOOKUP($E806,'Data Mercado'!$A$7:$F$24,5,FALSE),"")</f>
        <v/>
      </c>
      <c r="K806" s="233" t="str">
        <f>IFERROR($F806/VLOOKUP($E806,'Data Mercado'!$A$7:$F$24,6,FALSE),"")</f>
        <v/>
      </c>
    </row>
    <row r="807" spans="1:11" s="227" customFormat="1" ht="19" customHeight="1">
      <c r="A807" s="228"/>
      <c r="B807" s="232"/>
      <c r="C807" s="183"/>
      <c r="D807" s="183"/>
      <c r="E807" s="183"/>
      <c r="F807" s="229"/>
      <c r="G807" s="233" t="str">
        <f>IFERROR($F807/VLOOKUP($E807,'Data Mercado'!$A$7:$F$24,2,FALSE),"")</f>
        <v/>
      </c>
      <c r="H807" s="233" t="str">
        <f>IFERROR($F807/VLOOKUP($E807,'Data Mercado'!$A$7:$F$24,3,FALSE),"")</f>
        <v/>
      </c>
      <c r="I807" s="233" t="str">
        <f>IFERROR($F807/VLOOKUP($E807,'Data Mercado'!$A$7:$F$24,4,FALSE),"")</f>
        <v/>
      </c>
      <c r="J807" s="233" t="str">
        <f>IFERROR($F807/VLOOKUP($E807,'Data Mercado'!$A$7:$F$24,5,FALSE),"")</f>
        <v/>
      </c>
      <c r="K807" s="233" t="str">
        <f>IFERROR($F807/VLOOKUP($E807,'Data Mercado'!$A$7:$F$24,6,FALSE),"")</f>
        <v/>
      </c>
    </row>
    <row r="808" spans="1:11" s="227" customFormat="1" ht="19" customHeight="1">
      <c r="A808" s="228"/>
      <c r="B808" s="232"/>
      <c r="C808" s="183"/>
      <c r="D808" s="183"/>
      <c r="E808" s="183"/>
      <c r="F808" s="229"/>
      <c r="G808" s="233" t="str">
        <f>IFERROR($F808/VLOOKUP($E808,'Data Mercado'!$A$7:$F$24,2,FALSE),"")</f>
        <v/>
      </c>
      <c r="H808" s="233" t="str">
        <f>IFERROR($F808/VLOOKUP($E808,'Data Mercado'!$A$7:$F$24,3,FALSE),"")</f>
        <v/>
      </c>
      <c r="I808" s="233" t="str">
        <f>IFERROR($F808/VLOOKUP($E808,'Data Mercado'!$A$7:$F$24,4,FALSE),"")</f>
        <v/>
      </c>
      <c r="J808" s="233" t="str">
        <f>IFERROR($F808/VLOOKUP($E808,'Data Mercado'!$A$7:$F$24,5,FALSE),"")</f>
        <v/>
      </c>
      <c r="K808" s="233" t="str">
        <f>IFERROR($F808/VLOOKUP($E808,'Data Mercado'!$A$7:$F$24,6,FALSE),"")</f>
        <v/>
      </c>
    </row>
    <row r="809" spans="1:11" s="227" customFormat="1" ht="19" customHeight="1">
      <c r="A809" s="228"/>
      <c r="B809" s="232"/>
      <c r="C809" s="183"/>
      <c r="D809" s="183"/>
      <c r="E809" s="183"/>
      <c r="F809" s="229"/>
      <c r="G809" s="233" t="str">
        <f>IFERROR($F809/VLOOKUP($E809,'Data Mercado'!$A$7:$F$24,2,FALSE),"")</f>
        <v/>
      </c>
      <c r="H809" s="233" t="str">
        <f>IFERROR($F809/VLOOKUP($E809,'Data Mercado'!$A$7:$F$24,3,FALSE),"")</f>
        <v/>
      </c>
      <c r="I809" s="233" t="str">
        <f>IFERROR($F809/VLOOKUP($E809,'Data Mercado'!$A$7:$F$24,4,FALSE),"")</f>
        <v/>
      </c>
      <c r="J809" s="233" t="str">
        <f>IFERROR($F809/VLOOKUP($E809,'Data Mercado'!$A$7:$F$24,5,FALSE),"")</f>
        <v/>
      </c>
      <c r="K809" s="233" t="str">
        <f>IFERROR($F809/VLOOKUP($E809,'Data Mercado'!$A$7:$F$24,6,FALSE),"")</f>
        <v/>
      </c>
    </row>
    <row r="810" spans="1:11" s="227" customFormat="1" ht="19" customHeight="1">
      <c r="A810" s="228"/>
      <c r="B810" s="232"/>
      <c r="C810" s="183"/>
      <c r="D810" s="183"/>
      <c r="E810" s="183"/>
      <c r="F810" s="229"/>
      <c r="G810" s="233" t="str">
        <f>IFERROR($F810/VLOOKUP($E810,'Data Mercado'!$A$7:$F$24,2,FALSE),"")</f>
        <v/>
      </c>
      <c r="H810" s="233" t="str">
        <f>IFERROR($F810/VLOOKUP($E810,'Data Mercado'!$A$7:$F$24,3,FALSE),"")</f>
        <v/>
      </c>
      <c r="I810" s="233" t="str">
        <f>IFERROR($F810/VLOOKUP($E810,'Data Mercado'!$A$7:$F$24,4,FALSE),"")</f>
        <v/>
      </c>
      <c r="J810" s="233" t="str">
        <f>IFERROR($F810/VLOOKUP($E810,'Data Mercado'!$A$7:$F$24,5,FALSE),"")</f>
        <v/>
      </c>
      <c r="K810" s="233" t="str">
        <f>IFERROR($F810/VLOOKUP($E810,'Data Mercado'!$A$7:$F$24,6,FALSE),"")</f>
        <v/>
      </c>
    </row>
    <row r="811" spans="1:11" s="227" customFormat="1" ht="19" customHeight="1">
      <c r="A811" s="228"/>
      <c r="B811" s="232"/>
      <c r="C811" s="183"/>
      <c r="D811" s="183"/>
      <c r="E811" s="183"/>
      <c r="F811" s="229"/>
      <c r="G811" s="233" t="str">
        <f>IFERROR($F811/VLOOKUP($E811,'Data Mercado'!$A$7:$F$24,2,FALSE),"")</f>
        <v/>
      </c>
      <c r="H811" s="233" t="str">
        <f>IFERROR($F811/VLOOKUP($E811,'Data Mercado'!$A$7:$F$24,3,FALSE),"")</f>
        <v/>
      </c>
      <c r="I811" s="233" t="str">
        <f>IFERROR($F811/VLOOKUP($E811,'Data Mercado'!$A$7:$F$24,4,FALSE),"")</f>
        <v/>
      </c>
      <c r="J811" s="233" t="str">
        <f>IFERROR($F811/VLOOKUP($E811,'Data Mercado'!$A$7:$F$24,5,FALSE),"")</f>
        <v/>
      </c>
      <c r="K811" s="233" t="str">
        <f>IFERROR($F811/VLOOKUP($E811,'Data Mercado'!$A$7:$F$24,6,FALSE),"")</f>
        <v/>
      </c>
    </row>
    <row r="812" spans="1:11" s="227" customFormat="1" ht="19" customHeight="1">
      <c r="A812" s="228"/>
      <c r="B812" s="232"/>
      <c r="C812" s="183"/>
      <c r="D812" s="183"/>
      <c r="E812" s="183"/>
      <c r="F812" s="229"/>
      <c r="G812" s="233" t="str">
        <f>IFERROR($F812/VLOOKUP($E812,'Data Mercado'!$A$7:$F$24,2,FALSE),"")</f>
        <v/>
      </c>
      <c r="H812" s="233" t="str">
        <f>IFERROR($F812/VLOOKUP($E812,'Data Mercado'!$A$7:$F$24,3,FALSE),"")</f>
        <v/>
      </c>
      <c r="I812" s="233" t="str">
        <f>IFERROR($F812/VLOOKUP($E812,'Data Mercado'!$A$7:$F$24,4,FALSE),"")</f>
        <v/>
      </c>
      <c r="J812" s="233" t="str">
        <f>IFERROR($F812/VLOOKUP($E812,'Data Mercado'!$A$7:$F$24,5,FALSE),"")</f>
        <v/>
      </c>
      <c r="K812" s="233" t="str">
        <f>IFERROR($F812/VLOOKUP($E812,'Data Mercado'!$A$7:$F$24,6,FALSE),"")</f>
        <v/>
      </c>
    </row>
    <row r="813" spans="1:11" s="227" customFormat="1" ht="19" customHeight="1">
      <c r="A813" s="228"/>
      <c r="B813" s="232"/>
      <c r="C813" s="183"/>
      <c r="D813" s="183"/>
      <c r="E813" s="183"/>
      <c r="F813" s="229"/>
      <c r="G813" s="233" t="str">
        <f>IFERROR($F813/VLOOKUP($E813,'Data Mercado'!$A$7:$F$24,2,FALSE),"")</f>
        <v/>
      </c>
      <c r="H813" s="233" t="str">
        <f>IFERROR($F813/VLOOKUP($E813,'Data Mercado'!$A$7:$F$24,3,FALSE),"")</f>
        <v/>
      </c>
      <c r="I813" s="233" t="str">
        <f>IFERROR($F813/VLOOKUP($E813,'Data Mercado'!$A$7:$F$24,4,FALSE),"")</f>
        <v/>
      </c>
      <c r="J813" s="233" t="str">
        <f>IFERROR($F813/VLOOKUP($E813,'Data Mercado'!$A$7:$F$24,5,FALSE),"")</f>
        <v/>
      </c>
      <c r="K813" s="233" t="str">
        <f>IFERROR($F813/VLOOKUP($E813,'Data Mercado'!$A$7:$F$24,6,FALSE),"")</f>
        <v/>
      </c>
    </row>
    <row r="814" spans="1:11" s="227" customFormat="1" ht="19" customHeight="1">
      <c r="A814" s="228"/>
      <c r="B814" s="232"/>
      <c r="C814" s="183"/>
      <c r="D814" s="183"/>
      <c r="E814" s="183"/>
      <c r="F814" s="229"/>
      <c r="G814" s="233" t="str">
        <f>IFERROR($F814/VLOOKUP($E814,'Data Mercado'!$A$7:$F$24,2,FALSE),"")</f>
        <v/>
      </c>
      <c r="H814" s="233" t="str">
        <f>IFERROR($F814/VLOOKUP($E814,'Data Mercado'!$A$7:$F$24,3,FALSE),"")</f>
        <v/>
      </c>
      <c r="I814" s="233" t="str">
        <f>IFERROR($F814/VLOOKUP($E814,'Data Mercado'!$A$7:$F$24,4,FALSE),"")</f>
        <v/>
      </c>
      <c r="J814" s="233" t="str">
        <f>IFERROR($F814/VLOOKUP($E814,'Data Mercado'!$A$7:$F$24,5,FALSE),"")</f>
        <v/>
      </c>
      <c r="K814" s="233" t="str">
        <f>IFERROR($F814/VLOOKUP($E814,'Data Mercado'!$A$7:$F$24,6,FALSE),"")</f>
        <v/>
      </c>
    </row>
    <row r="815" spans="1:11" s="227" customFormat="1" ht="19" customHeight="1">
      <c r="A815" s="228"/>
      <c r="B815" s="232"/>
      <c r="C815" s="183"/>
      <c r="D815" s="183"/>
      <c r="E815" s="183"/>
      <c r="F815" s="229"/>
      <c r="G815" s="233" t="str">
        <f>IFERROR($F815/VLOOKUP($E815,'Data Mercado'!$A$7:$F$24,2,FALSE),"")</f>
        <v/>
      </c>
      <c r="H815" s="233" t="str">
        <f>IFERROR($F815/VLOOKUP($E815,'Data Mercado'!$A$7:$F$24,3,FALSE),"")</f>
        <v/>
      </c>
      <c r="I815" s="233" t="str">
        <f>IFERROR($F815/VLOOKUP($E815,'Data Mercado'!$A$7:$F$24,4,FALSE),"")</f>
        <v/>
      </c>
      <c r="J815" s="233" t="str">
        <f>IFERROR($F815/VLOOKUP($E815,'Data Mercado'!$A$7:$F$24,5,FALSE),"")</f>
        <v/>
      </c>
      <c r="K815" s="233" t="str">
        <f>IFERROR($F815/VLOOKUP($E815,'Data Mercado'!$A$7:$F$24,6,FALSE),"")</f>
        <v/>
      </c>
    </row>
    <row r="816" spans="1:11" s="227" customFormat="1" ht="19" customHeight="1">
      <c r="A816" s="228"/>
      <c r="B816" s="232"/>
      <c r="C816" s="183"/>
      <c r="D816" s="183"/>
      <c r="E816" s="183"/>
      <c r="F816" s="229"/>
      <c r="G816" s="233" t="str">
        <f>IFERROR($F816/VLOOKUP($E816,'Data Mercado'!$A$7:$F$24,2,FALSE),"")</f>
        <v/>
      </c>
      <c r="H816" s="233" t="str">
        <f>IFERROR($F816/VLOOKUP($E816,'Data Mercado'!$A$7:$F$24,3,FALSE),"")</f>
        <v/>
      </c>
      <c r="I816" s="233" t="str">
        <f>IFERROR($F816/VLOOKUP($E816,'Data Mercado'!$A$7:$F$24,4,FALSE),"")</f>
        <v/>
      </c>
      <c r="J816" s="233" t="str">
        <f>IFERROR($F816/VLOOKUP($E816,'Data Mercado'!$A$7:$F$24,5,FALSE),"")</f>
        <v/>
      </c>
      <c r="K816" s="233" t="str">
        <f>IFERROR($F816/VLOOKUP($E816,'Data Mercado'!$A$7:$F$24,6,FALSE),"")</f>
        <v/>
      </c>
    </row>
    <row r="817" spans="1:11" s="227" customFormat="1" ht="19" customHeight="1">
      <c r="A817" s="228"/>
      <c r="B817" s="232"/>
      <c r="C817" s="183"/>
      <c r="D817" s="183"/>
      <c r="E817" s="183"/>
      <c r="F817" s="229"/>
      <c r="G817" s="233" t="str">
        <f>IFERROR($F817/VLOOKUP($E817,'Data Mercado'!$A$7:$F$24,2,FALSE),"")</f>
        <v/>
      </c>
      <c r="H817" s="233" t="str">
        <f>IFERROR($F817/VLOOKUP($E817,'Data Mercado'!$A$7:$F$24,3,FALSE),"")</f>
        <v/>
      </c>
      <c r="I817" s="233" t="str">
        <f>IFERROR($F817/VLOOKUP($E817,'Data Mercado'!$A$7:$F$24,4,FALSE),"")</f>
        <v/>
      </c>
      <c r="J817" s="233" t="str">
        <f>IFERROR($F817/VLOOKUP($E817,'Data Mercado'!$A$7:$F$24,5,FALSE),"")</f>
        <v/>
      </c>
      <c r="K817" s="233" t="str">
        <f>IFERROR($F817/VLOOKUP($E817,'Data Mercado'!$A$7:$F$24,6,FALSE),"")</f>
        <v/>
      </c>
    </row>
    <row r="818" spans="1:11" s="227" customFormat="1" ht="19" customHeight="1">
      <c r="A818" s="228"/>
      <c r="B818" s="232"/>
      <c r="C818" s="183"/>
      <c r="D818" s="183"/>
      <c r="E818" s="183"/>
      <c r="F818" s="229"/>
      <c r="G818" s="233" t="str">
        <f>IFERROR($F818/VLOOKUP($E818,'Data Mercado'!$A$7:$F$24,2,FALSE),"")</f>
        <v/>
      </c>
      <c r="H818" s="233" t="str">
        <f>IFERROR($F818/VLOOKUP($E818,'Data Mercado'!$A$7:$F$24,3,FALSE),"")</f>
        <v/>
      </c>
      <c r="I818" s="233" t="str">
        <f>IFERROR($F818/VLOOKUP($E818,'Data Mercado'!$A$7:$F$24,4,FALSE),"")</f>
        <v/>
      </c>
      <c r="J818" s="233" t="str">
        <f>IFERROR($F818/VLOOKUP($E818,'Data Mercado'!$A$7:$F$24,5,FALSE),"")</f>
        <v/>
      </c>
      <c r="K818" s="233" t="str">
        <f>IFERROR($F818/VLOOKUP($E818,'Data Mercado'!$A$7:$F$24,6,FALSE),"")</f>
        <v/>
      </c>
    </row>
    <row r="819" spans="1:11" s="227" customFormat="1" ht="19" customHeight="1">
      <c r="A819" s="228"/>
      <c r="B819" s="232"/>
      <c r="C819" s="183"/>
      <c r="D819" s="183"/>
      <c r="E819" s="183"/>
      <c r="F819" s="229"/>
      <c r="G819" s="233" t="str">
        <f>IFERROR($F819/VLOOKUP($E819,'Data Mercado'!$A$7:$F$24,2,FALSE),"")</f>
        <v/>
      </c>
      <c r="H819" s="233" t="str">
        <f>IFERROR($F819/VLOOKUP($E819,'Data Mercado'!$A$7:$F$24,3,FALSE),"")</f>
        <v/>
      </c>
      <c r="I819" s="233" t="str">
        <f>IFERROR($F819/VLOOKUP($E819,'Data Mercado'!$A$7:$F$24,4,FALSE),"")</f>
        <v/>
      </c>
      <c r="J819" s="233" t="str">
        <f>IFERROR($F819/VLOOKUP($E819,'Data Mercado'!$A$7:$F$24,5,FALSE),"")</f>
        <v/>
      </c>
      <c r="K819" s="233" t="str">
        <f>IFERROR($F819/VLOOKUP($E819,'Data Mercado'!$A$7:$F$24,6,FALSE),"")</f>
        <v/>
      </c>
    </row>
    <row r="820" spans="1:11" s="227" customFormat="1" ht="19" customHeight="1">
      <c r="A820" s="228"/>
      <c r="B820" s="232"/>
      <c r="C820" s="183"/>
      <c r="D820" s="183"/>
      <c r="E820" s="183"/>
      <c r="F820" s="229"/>
      <c r="G820" s="233" t="str">
        <f>IFERROR($F820/VLOOKUP($E820,'Data Mercado'!$A$7:$F$24,2,FALSE),"")</f>
        <v/>
      </c>
      <c r="H820" s="233" t="str">
        <f>IFERROR($F820/VLOOKUP($E820,'Data Mercado'!$A$7:$F$24,3,FALSE),"")</f>
        <v/>
      </c>
      <c r="I820" s="233" t="str">
        <f>IFERROR($F820/VLOOKUP($E820,'Data Mercado'!$A$7:$F$24,4,FALSE),"")</f>
        <v/>
      </c>
      <c r="J820" s="233" t="str">
        <f>IFERROR($F820/VLOOKUP($E820,'Data Mercado'!$A$7:$F$24,5,FALSE),"")</f>
        <v/>
      </c>
      <c r="K820" s="233" t="str">
        <f>IFERROR($F820/VLOOKUP($E820,'Data Mercado'!$A$7:$F$24,6,FALSE),"")</f>
        <v/>
      </c>
    </row>
    <row r="821" spans="1:11" s="227" customFormat="1" ht="19" customHeight="1">
      <c r="A821" s="228"/>
      <c r="B821" s="232"/>
      <c r="C821" s="183"/>
      <c r="D821" s="183"/>
      <c r="E821" s="183"/>
      <c r="F821" s="229"/>
      <c r="G821" s="233" t="str">
        <f>IFERROR($F821/VLOOKUP($E821,'Data Mercado'!$A$7:$F$24,2,FALSE),"")</f>
        <v/>
      </c>
      <c r="H821" s="233" t="str">
        <f>IFERROR($F821/VLOOKUP($E821,'Data Mercado'!$A$7:$F$24,3,FALSE),"")</f>
        <v/>
      </c>
      <c r="I821" s="233" t="str">
        <f>IFERROR($F821/VLOOKUP($E821,'Data Mercado'!$A$7:$F$24,4,FALSE),"")</f>
        <v/>
      </c>
      <c r="J821" s="233" t="str">
        <f>IFERROR($F821/VLOOKUP($E821,'Data Mercado'!$A$7:$F$24,5,FALSE),"")</f>
        <v/>
      </c>
      <c r="K821" s="233" t="str">
        <f>IFERROR($F821/VLOOKUP($E821,'Data Mercado'!$A$7:$F$24,6,FALSE),"")</f>
        <v/>
      </c>
    </row>
    <row r="822" spans="1:11" s="227" customFormat="1" ht="19" customHeight="1">
      <c r="A822" s="228"/>
      <c r="B822" s="232"/>
      <c r="C822" s="183"/>
      <c r="D822" s="183"/>
      <c r="E822" s="183"/>
      <c r="F822" s="229"/>
      <c r="G822" s="233" t="str">
        <f>IFERROR($F822/VLOOKUP($E822,'Data Mercado'!$A$7:$F$24,2,FALSE),"")</f>
        <v/>
      </c>
      <c r="H822" s="233" t="str">
        <f>IFERROR($F822/VLOOKUP($E822,'Data Mercado'!$A$7:$F$24,3,FALSE),"")</f>
        <v/>
      </c>
      <c r="I822" s="233" t="str">
        <f>IFERROR($F822/VLOOKUP($E822,'Data Mercado'!$A$7:$F$24,4,FALSE),"")</f>
        <v/>
      </c>
      <c r="J822" s="233" t="str">
        <f>IFERROR($F822/VLOOKUP($E822,'Data Mercado'!$A$7:$F$24,5,FALSE),"")</f>
        <v/>
      </c>
      <c r="K822" s="233" t="str">
        <f>IFERROR($F822/VLOOKUP($E822,'Data Mercado'!$A$7:$F$24,6,FALSE),"")</f>
        <v/>
      </c>
    </row>
    <row r="823" spans="1:11" s="227" customFormat="1" ht="19" customHeight="1">
      <c r="A823" s="228"/>
      <c r="B823" s="232"/>
      <c r="C823" s="183"/>
      <c r="D823" s="183"/>
      <c r="E823" s="183"/>
      <c r="F823" s="229"/>
      <c r="G823" s="233" t="str">
        <f>IFERROR($F823/VLOOKUP($E823,'Data Mercado'!$A$7:$F$24,2,FALSE),"")</f>
        <v/>
      </c>
      <c r="H823" s="233" t="str">
        <f>IFERROR($F823/VLOOKUP($E823,'Data Mercado'!$A$7:$F$24,3,FALSE),"")</f>
        <v/>
      </c>
      <c r="I823" s="233" t="str">
        <f>IFERROR($F823/VLOOKUP($E823,'Data Mercado'!$A$7:$F$24,4,FALSE),"")</f>
        <v/>
      </c>
      <c r="J823" s="233" t="str">
        <f>IFERROR($F823/VLOOKUP($E823,'Data Mercado'!$A$7:$F$24,5,FALSE),"")</f>
        <v/>
      </c>
      <c r="K823" s="233" t="str">
        <f>IFERROR($F823/VLOOKUP($E823,'Data Mercado'!$A$7:$F$24,6,FALSE),"")</f>
        <v/>
      </c>
    </row>
    <row r="824" spans="1:11" s="227" customFormat="1" ht="19" customHeight="1">
      <c r="A824" s="228"/>
      <c r="B824" s="232"/>
      <c r="C824" s="183"/>
      <c r="D824" s="183"/>
      <c r="E824" s="183"/>
      <c r="F824" s="229"/>
      <c r="G824" s="233" t="str">
        <f>IFERROR($F824/VLOOKUP($E824,'Data Mercado'!$A$7:$F$24,2,FALSE),"")</f>
        <v/>
      </c>
      <c r="H824" s="233" t="str">
        <f>IFERROR($F824/VLOOKUP($E824,'Data Mercado'!$A$7:$F$24,3,FALSE),"")</f>
        <v/>
      </c>
      <c r="I824" s="233" t="str">
        <f>IFERROR($F824/VLOOKUP($E824,'Data Mercado'!$A$7:$F$24,4,FALSE),"")</f>
        <v/>
      </c>
      <c r="J824" s="233" t="str">
        <f>IFERROR($F824/VLOOKUP($E824,'Data Mercado'!$A$7:$F$24,5,FALSE),"")</f>
        <v/>
      </c>
      <c r="K824" s="233" t="str">
        <f>IFERROR($F824/VLOOKUP($E824,'Data Mercado'!$A$7:$F$24,6,FALSE),"")</f>
        <v/>
      </c>
    </row>
    <row r="825" spans="1:11" s="227" customFormat="1" ht="19" customHeight="1">
      <c r="A825" s="228"/>
      <c r="B825" s="232"/>
      <c r="C825" s="183"/>
      <c r="D825" s="183"/>
      <c r="E825" s="183"/>
      <c r="F825" s="229"/>
      <c r="G825" s="233" t="str">
        <f>IFERROR($F825/VLOOKUP($E825,'Data Mercado'!$A$7:$F$24,2,FALSE),"")</f>
        <v/>
      </c>
      <c r="H825" s="233" t="str">
        <f>IFERROR($F825/VLOOKUP($E825,'Data Mercado'!$A$7:$F$24,3,FALSE),"")</f>
        <v/>
      </c>
      <c r="I825" s="233" t="str">
        <f>IFERROR($F825/VLOOKUP($E825,'Data Mercado'!$A$7:$F$24,4,FALSE),"")</f>
        <v/>
      </c>
      <c r="J825" s="233" t="str">
        <f>IFERROR($F825/VLOOKUP($E825,'Data Mercado'!$A$7:$F$24,5,FALSE),"")</f>
        <v/>
      </c>
      <c r="K825" s="233" t="str">
        <f>IFERROR($F825/VLOOKUP($E825,'Data Mercado'!$A$7:$F$24,6,FALSE),"")</f>
        <v/>
      </c>
    </row>
    <row r="826" spans="1:11" s="227" customFormat="1" ht="19" customHeight="1">
      <c r="A826" s="228"/>
      <c r="B826" s="232"/>
      <c r="C826" s="183"/>
      <c r="D826" s="183"/>
      <c r="E826" s="183"/>
      <c r="F826" s="229"/>
      <c r="G826" s="233" t="str">
        <f>IFERROR($F826/VLOOKUP($E826,'Data Mercado'!$A$7:$F$24,2,FALSE),"")</f>
        <v/>
      </c>
      <c r="H826" s="233" t="str">
        <f>IFERROR($F826/VLOOKUP($E826,'Data Mercado'!$A$7:$F$24,3,FALSE),"")</f>
        <v/>
      </c>
      <c r="I826" s="233" t="str">
        <f>IFERROR($F826/VLOOKUP($E826,'Data Mercado'!$A$7:$F$24,4,FALSE),"")</f>
        <v/>
      </c>
      <c r="J826" s="233" t="str">
        <f>IFERROR($F826/VLOOKUP($E826,'Data Mercado'!$A$7:$F$24,5,FALSE),"")</f>
        <v/>
      </c>
      <c r="K826" s="233" t="str">
        <f>IFERROR($F826/VLOOKUP($E826,'Data Mercado'!$A$7:$F$24,6,FALSE),"")</f>
        <v/>
      </c>
    </row>
    <row r="827" spans="1:11" s="227" customFormat="1" ht="19" customHeight="1">
      <c r="A827" s="228"/>
      <c r="B827" s="232"/>
      <c r="C827" s="183"/>
      <c r="D827" s="183"/>
      <c r="E827" s="183"/>
      <c r="F827" s="229"/>
      <c r="G827" s="233" t="str">
        <f>IFERROR($F827/VLOOKUP($E827,'Data Mercado'!$A$7:$F$24,2,FALSE),"")</f>
        <v/>
      </c>
      <c r="H827" s="233" t="str">
        <f>IFERROR($F827/VLOOKUP($E827,'Data Mercado'!$A$7:$F$24,3,FALSE),"")</f>
        <v/>
      </c>
      <c r="I827" s="233" t="str">
        <f>IFERROR($F827/VLOOKUP($E827,'Data Mercado'!$A$7:$F$24,4,FALSE),"")</f>
        <v/>
      </c>
      <c r="J827" s="233" t="str">
        <f>IFERROR($F827/VLOOKUP($E827,'Data Mercado'!$A$7:$F$24,5,FALSE),"")</f>
        <v/>
      </c>
      <c r="K827" s="233" t="str">
        <f>IFERROR($F827/VLOOKUP($E827,'Data Mercado'!$A$7:$F$24,6,FALSE),"")</f>
        <v/>
      </c>
    </row>
    <row r="828" spans="1:11" s="227" customFormat="1" ht="19" customHeight="1">
      <c r="A828" s="228"/>
      <c r="B828" s="232"/>
      <c r="C828" s="183"/>
      <c r="D828" s="183"/>
      <c r="E828" s="183"/>
      <c r="F828" s="229"/>
      <c r="G828" s="233" t="str">
        <f>IFERROR($F828/VLOOKUP($E828,'Data Mercado'!$A$7:$F$24,2,FALSE),"")</f>
        <v/>
      </c>
      <c r="H828" s="233" t="str">
        <f>IFERROR($F828/VLOOKUP($E828,'Data Mercado'!$A$7:$F$24,3,FALSE),"")</f>
        <v/>
      </c>
      <c r="I828" s="233" t="str">
        <f>IFERROR($F828/VLOOKUP($E828,'Data Mercado'!$A$7:$F$24,4,FALSE),"")</f>
        <v/>
      </c>
      <c r="J828" s="233" t="str">
        <f>IFERROR($F828/VLOOKUP($E828,'Data Mercado'!$A$7:$F$24,5,FALSE),"")</f>
        <v/>
      </c>
      <c r="K828" s="233" t="str">
        <f>IFERROR($F828/VLOOKUP($E828,'Data Mercado'!$A$7:$F$24,6,FALSE),"")</f>
        <v/>
      </c>
    </row>
    <row r="829" spans="1:11" s="227" customFormat="1" ht="19" customHeight="1">
      <c r="A829" s="228"/>
      <c r="B829" s="232"/>
      <c r="C829" s="183"/>
      <c r="D829" s="183"/>
      <c r="E829" s="183"/>
      <c r="F829" s="229"/>
      <c r="G829" s="233" t="str">
        <f>IFERROR($F829/VLOOKUP($E829,'Data Mercado'!$A$7:$F$24,2,FALSE),"")</f>
        <v/>
      </c>
      <c r="H829" s="233" t="str">
        <f>IFERROR($F829/VLOOKUP($E829,'Data Mercado'!$A$7:$F$24,3,FALSE),"")</f>
        <v/>
      </c>
      <c r="I829" s="233" t="str">
        <f>IFERROR($F829/VLOOKUP($E829,'Data Mercado'!$A$7:$F$24,4,FALSE),"")</f>
        <v/>
      </c>
      <c r="J829" s="233" t="str">
        <f>IFERROR($F829/VLOOKUP($E829,'Data Mercado'!$A$7:$F$24,5,FALSE),"")</f>
        <v/>
      </c>
      <c r="K829" s="233" t="str">
        <f>IFERROR($F829/VLOOKUP($E829,'Data Mercado'!$A$7:$F$24,6,FALSE),"")</f>
        <v/>
      </c>
    </row>
    <row r="830" spans="1:11" s="227" customFormat="1" ht="19" customHeight="1">
      <c r="A830" s="228"/>
      <c r="B830" s="232"/>
      <c r="C830" s="183"/>
      <c r="D830" s="183"/>
      <c r="E830" s="183"/>
      <c r="F830" s="229"/>
      <c r="G830" s="233" t="str">
        <f>IFERROR($F830/VLOOKUP($E830,'Data Mercado'!$A$7:$F$24,2,FALSE),"")</f>
        <v/>
      </c>
      <c r="H830" s="233" t="str">
        <f>IFERROR($F830/VLOOKUP($E830,'Data Mercado'!$A$7:$F$24,3,FALSE),"")</f>
        <v/>
      </c>
      <c r="I830" s="233" t="str">
        <f>IFERROR($F830/VLOOKUP($E830,'Data Mercado'!$A$7:$F$24,4,FALSE),"")</f>
        <v/>
      </c>
      <c r="J830" s="233" t="str">
        <f>IFERROR($F830/VLOOKUP($E830,'Data Mercado'!$A$7:$F$24,5,FALSE),"")</f>
        <v/>
      </c>
      <c r="K830" s="233" t="str">
        <f>IFERROR($F830/VLOOKUP($E830,'Data Mercado'!$A$7:$F$24,6,FALSE),"")</f>
        <v/>
      </c>
    </row>
    <row r="831" spans="1:11" s="227" customFormat="1" ht="19" customHeight="1">
      <c r="A831" s="228"/>
      <c r="B831" s="232"/>
      <c r="C831" s="183"/>
      <c r="D831" s="183"/>
      <c r="E831" s="183"/>
      <c r="F831" s="229"/>
      <c r="G831" s="233" t="str">
        <f>IFERROR($F831/VLOOKUP($E831,'Data Mercado'!$A$7:$F$24,2,FALSE),"")</f>
        <v/>
      </c>
      <c r="H831" s="233" t="str">
        <f>IFERROR($F831/VLOOKUP($E831,'Data Mercado'!$A$7:$F$24,3,FALSE),"")</f>
        <v/>
      </c>
      <c r="I831" s="233" t="str">
        <f>IFERROR($F831/VLOOKUP($E831,'Data Mercado'!$A$7:$F$24,4,FALSE),"")</f>
        <v/>
      </c>
      <c r="J831" s="233" t="str">
        <f>IFERROR($F831/VLOOKUP($E831,'Data Mercado'!$A$7:$F$24,5,FALSE),"")</f>
        <v/>
      </c>
      <c r="K831" s="233" t="str">
        <f>IFERROR($F831/VLOOKUP($E831,'Data Mercado'!$A$7:$F$24,6,FALSE),"")</f>
        <v/>
      </c>
    </row>
    <row r="832" spans="1:11" s="227" customFormat="1" ht="19" customHeight="1">
      <c r="A832" s="228"/>
      <c r="B832" s="232"/>
      <c r="C832" s="183"/>
      <c r="D832" s="183"/>
      <c r="E832" s="183"/>
      <c r="F832" s="229"/>
      <c r="G832" s="233" t="str">
        <f>IFERROR($F832/VLOOKUP($E832,'Data Mercado'!$A$7:$F$24,2,FALSE),"")</f>
        <v/>
      </c>
      <c r="H832" s="233" t="str">
        <f>IFERROR($F832/VLOOKUP($E832,'Data Mercado'!$A$7:$F$24,3,FALSE),"")</f>
        <v/>
      </c>
      <c r="I832" s="233" t="str">
        <f>IFERROR($F832/VLOOKUP($E832,'Data Mercado'!$A$7:$F$24,4,FALSE),"")</f>
        <v/>
      </c>
      <c r="J832" s="233" t="str">
        <f>IFERROR($F832/VLOOKUP($E832,'Data Mercado'!$A$7:$F$24,5,FALSE),"")</f>
        <v/>
      </c>
      <c r="K832" s="233" t="str">
        <f>IFERROR($F832/VLOOKUP($E832,'Data Mercado'!$A$7:$F$24,6,FALSE),"")</f>
        <v/>
      </c>
    </row>
    <row r="833" spans="1:11" s="227" customFormat="1" ht="19" customHeight="1">
      <c r="A833" s="228"/>
      <c r="B833" s="232"/>
      <c r="C833" s="183"/>
      <c r="D833" s="183"/>
      <c r="E833" s="183"/>
      <c r="F833" s="229"/>
      <c r="G833" s="233" t="str">
        <f>IFERROR($F833/VLOOKUP($E833,'Data Mercado'!$A$7:$F$24,2,FALSE),"")</f>
        <v/>
      </c>
      <c r="H833" s="233" t="str">
        <f>IFERROR($F833/VLOOKUP($E833,'Data Mercado'!$A$7:$F$24,3,FALSE),"")</f>
        <v/>
      </c>
      <c r="I833" s="233" t="str">
        <f>IFERROR($F833/VLOOKUP($E833,'Data Mercado'!$A$7:$F$24,4,FALSE),"")</f>
        <v/>
      </c>
      <c r="J833" s="233" t="str">
        <f>IFERROR($F833/VLOOKUP($E833,'Data Mercado'!$A$7:$F$24,5,FALSE),"")</f>
        <v/>
      </c>
      <c r="K833" s="233" t="str">
        <f>IFERROR($F833/VLOOKUP($E833,'Data Mercado'!$A$7:$F$24,6,FALSE),"")</f>
        <v/>
      </c>
    </row>
    <row r="834" spans="1:11" s="227" customFormat="1" ht="19" customHeight="1">
      <c r="A834" s="228"/>
      <c r="B834" s="232"/>
      <c r="C834" s="183"/>
      <c r="D834" s="183"/>
      <c r="E834" s="183"/>
      <c r="F834" s="229"/>
      <c r="G834" s="233" t="str">
        <f>IFERROR($F834/VLOOKUP($E834,'Data Mercado'!$A$7:$F$24,2,FALSE),"")</f>
        <v/>
      </c>
      <c r="H834" s="233" t="str">
        <f>IFERROR($F834/VLOOKUP($E834,'Data Mercado'!$A$7:$F$24,3,FALSE),"")</f>
        <v/>
      </c>
      <c r="I834" s="233" t="str">
        <f>IFERROR($F834/VLOOKUP($E834,'Data Mercado'!$A$7:$F$24,4,FALSE),"")</f>
        <v/>
      </c>
      <c r="J834" s="233" t="str">
        <f>IFERROR($F834/VLOOKUP($E834,'Data Mercado'!$A$7:$F$24,5,FALSE),"")</f>
        <v/>
      </c>
      <c r="K834" s="233" t="str">
        <f>IFERROR($F834/VLOOKUP($E834,'Data Mercado'!$A$7:$F$24,6,FALSE),"")</f>
        <v/>
      </c>
    </row>
    <row r="835" spans="1:11" s="227" customFormat="1" ht="19" customHeight="1">
      <c r="A835" s="228"/>
      <c r="B835" s="232"/>
      <c r="C835" s="183"/>
      <c r="D835" s="183"/>
      <c r="E835" s="183"/>
      <c r="F835" s="229"/>
      <c r="G835" s="233" t="str">
        <f>IFERROR($F835/VLOOKUP($E835,'Data Mercado'!$A$7:$F$24,2,FALSE),"")</f>
        <v/>
      </c>
      <c r="H835" s="233" t="str">
        <f>IFERROR($F835/VLOOKUP($E835,'Data Mercado'!$A$7:$F$24,3,FALSE),"")</f>
        <v/>
      </c>
      <c r="I835" s="233" t="str">
        <f>IFERROR($F835/VLOOKUP($E835,'Data Mercado'!$A$7:$F$24,4,FALSE),"")</f>
        <v/>
      </c>
      <c r="J835" s="233" t="str">
        <f>IFERROR($F835/VLOOKUP($E835,'Data Mercado'!$A$7:$F$24,5,FALSE),"")</f>
        <v/>
      </c>
      <c r="K835" s="233" t="str">
        <f>IFERROR($F835/VLOOKUP($E835,'Data Mercado'!$A$7:$F$24,6,FALSE),"")</f>
        <v/>
      </c>
    </row>
    <row r="836" spans="1:11" s="227" customFormat="1" ht="19" customHeight="1">
      <c r="A836" s="228"/>
      <c r="B836" s="232"/>
      <c r="C836" s="183"/>
      <c r="D836" s="183"/>
      <c r="E836" s="183"/>
      <c r="F836" s="229"/>
      <c r="G836" s="233" t="str">
        <f>IFERROR($F836/VLOOKUP($E836,'Data Mercado'!$A$7:$F$24,2,FALSE),"")</f>
        <v/>
      </c>
      <c r="H836" s="233" t="str">
        <f>IFERROR($F836/VLOOKUP($E836,'Data Mercado'!$A$7:$F$24,3,FALSE),"")</f>
        <v/>
      </c>
      <c r="I836" s="233" t="str">
        <f>IFERROR($F836/VLOOKUP($E836,'Data Mercado'!$A$7:$F$24,4,FALSE),"")</f>
        <v/>
      </c>
      <c r="J836" s="233" t="str">
        <f>IFERROR($F836/VLOOKUP($E836,'Data Mercado'!$A$7:$F$24,5,FALSE),"")</f>
        <v/>
      </c>
      <c r="K836" s="233" t="str">
        <f>IFERROR($F836/VLOOKUP($E836,'Data Mercado'!$A$7:$F$24,6,FALSE),"")</f>
        <v/>
      </c>
    </row>
    <row r="837" spans="1:11" s="227" customFormat="1" ht="19" customHeight="1">
      <c r="A837" s="228"/>
      <c r="B837" s="232"/>
      <c r="C837" s="183"/>
      <c r="D837" s="183"/>
      <c r="E837" s="183"/>
      <c r="F837" s="229"/>
      <c r="G837" s="233" t="str">
        <f>IFERROR($F837/VLOOKUP($E837,'Data Mercado'!$A$7:$F$24,2,FALSE),"")</f>
        <v/>
      </c>
      <c r="H837" s="233" t="str">
        <f>IFERROR($F837/VLOOKUP($E837,'Data Mercado'!$A$7:$F$24,3,FALSE),"")</f>
        <v/>
      </c>
      <c r="I837" s="233" t="str">
        <f>IFERROR($F837/VLOOKUP($E837,'Data Mercado'!$A$7:$F$24,4,FALSE),"")</f>
        <v/>
      </c>
      <c r="J837" s="233" t="str">
        <f>IFERROR($F837/VLOOKUP($E837,'Data Mercado'!$A$7:$F$24,5,FALSE),"")</f>
        <v/>
      </c>
      <c r="K837" s="233" t="str">
        <f>IFERROR($F837/VLOOKUP($E837,'Data Mercado'!$A$7:$F$24,6,FALSE),"")</f>
        <v/>
      </c>
    </row>
    <row r="838" spans="1:11" s="227" customFormat="1" ht="19" customHeight="1">
      <c r="A838" s="228"/>
      <c r="B838" s="232"/>
      <c r="C838" s="183"/>
      <c r="D838" s="183"/>
      <c r="E838" s="183"/>
      <c r="F838" s="229"/>
      <c r="G838" s="233" t="str">
        <f>IFERROR($F838/VLOOKUP($E838,'Data Mercado'!$A$7:$F$24,2,FALSE),"")</f>
        <v/>
      </c>
      <c r="H838" s="233" t="str">
        <f>IFERROR($F838/VLOOKUP($E838,'Data Mercado'!$A$7:$F$24,3,FALSE),"")</f>
        <v/>
      </c>
      <c r="I838" s="233" t="str">
        <f>IFERROR($F838/VLOOKUP($E838,'Data Mercado'!$A$7:$F$24,4,FALSE),"")</f>
        <v/>
      </c>
      <c r="J838" s="233" t="str">
        <f>IFERROR($F838/VLOOKUP($E838,'Data Mercado'!$A$7:$F$24,5,FALSE),"")</f>
        <v/>
      </c>
      <c r="K838" s="233" t="str">
        <f>IFERROR($F838/VLOOKUP($E838,'Data Mercado'!$A$7:$F$24,6,FALSE),"")</f>
        <v/>
      </c>
    </row>
    <row r="839" spans="1:11" s="227" customFormat="1" ht="19" customHeight="1">
      <c r="A839" s="228"/>
      <c r="B839" s="232"/>
      <c r="C839" s="183"/>
      <c r="D839" s="183"/>
      <c r="E839" s="183"/>
      <c r="F839" s="229"/>
      <c r="G839" s="233" t="str">
        <f>IFERROR($F839/VLOOKUP($E839,'Data Mercado'!$A$7:$F$24,2,FALSE),"")</f>
        <v/>
      </c>
      <c r="H839" s="233" t="str">
        <f>IFERROR($F839/VLOOKUP($E839,'Data Mercado'!$A$7:$F$24,3,FALSE),"")</f>
        <v/>
      </c>
      <c r="I839" s="233" t="str">
        <f>IFERROR($F839/VLOOKUP($E839,'Data Mercado'!$A$7:$F$24,4,FALSE),"")</f>
        <v/>
      </c>
      <c r="J839" s="233" t="str">
        <f>IFERROR($F839/VLOOKUP($E839,'Data Mercado'!$A$7:$F$24,5,FALSE),"")</f>
        <v/>
      </c>
      <c r="K839" s="233" t="str">
        <f>IFERROR($F839/VLOOKUP($E839,'Data Mercado'!$A$7:$F$24,6,FALSE),"")</f>
        <v/>
      </c>
    </row>
    <row r="840" spans="1:11" s="227" customFormat="1" ht="19" customHeight="1">
      <c r="A840" s="228"/>
      <c r="B840" s="232"/>
      <c r="C840" s="183"/>
      <c r="D840" s="183"/>
      <c r="E840" s="183"/>
      <c r="F840" s="229"/>
      <c r="G840" s="233" t="str">
        <f>IFERROR($F840/VLOOKUP($E840,'Data Mercado'!$A$7:$F$24,2,FALSE),"")</f>
        <v/>
      </c>
      <c r="H840" s="233" t="str">
        <f>IFERROR($F840/VLOOKUP($E840,'Data Mercado'!$A$7:$F$24,3,FALSE),"")</f>
        <v/>
      </c>
      <c r="I840" s="233" t="str">
        <f>IFERROR($F840/VLOOKUP($E840,'Data Mercado'!$A$7:$F$24,4,FALSE),"")</f>
        <v/>
      </c>
      <c r="J840" s="233" t="str">
        <f>IFERROR($F840/VLOOKUP($E840,'Data Mercado'!$A$7:$F$24,5,FALSE),"")</f>
        <v/>
      </c>
      <c r="K840" s="233" t="str">
        <f>IFERROR($F840/VLOOKUP($E840,'Data Mercado'!$A$7:$F$24,6,FALSE),"")</f>
        <v/>
      </c>
    </row>
    <row r="841" spans="1:11" s="227" customFormat="1" ht="19" customHeight="1">
      <c r="A841" s="228"/>
      <c r="B841" s="232"/>
      <c r="C841" s="183"/>
      <c r="D841" s="183"/>
      <c r="E841" s="183"/>
      <c r="F841" s="229"/>
      <c r="G841" s="233" t="str">
        <f>IFERROR($F841/VLOOKUP($E841,'Data Mercado'!$A$7:$F$24,2,FALSE),"")</f>
        <v/>
      </c>
      <c r="H841" s="233" t="str">
        <f>IFERROR($F841/VLOOKUP($E841,'Data Mercado'!$A$7:$F$24,3,FALSE),"")</f>
        <v/>
      </c>
      <c r="I841" s="233" t="str">
        <f>IFERROR($F841/VLOOKUP($E841,'Data Mercado'!$A$7:$F$24,4,FALSE),"")</f>
        <v/>
      </c>
      <c r="J841" s="233" t="str">
        <f>IFERROR($F841/VLOOKUP($E841,'Data Mercado'!$A$7:$F$24,5,FALSE),"")</f>
        <v/>
      </c>
      <c r="K841" s="233" t="str">
        <f>IFERROR($F841/VLOOKUP($E841,'Data Mercado'!$A$7:$F$24,6,FALSE),"")</f>
        <v/>
      </c>
    </row>
    <row r="842" spans="1:11" s="227" customFormat="1" ht="19" customHeight="1">
      <c r="A842" s="228"/>
      <c r="B842" s="232"/>
      <c r="C842" s="183"/>
      <c r="D842" s="183"/>
      <c r="E842" s="183"/>
      <c r="F842" s="229"/>
      <c r="G842" s="233" t="str">
        <f>IFERROR($F842/VLOOKUP($E842,'Data Mercado'!$A$7:$F$24,2,FALSE),"")</f>
        <v/>
      </c>
      <c r="H842" s="233" t="str">
        <f>IFERROR($F842/VLOOKUP($E842,'Data Mercado'!$A$7:$F$24,3,FALSE),"")</f>
        <v/>
      </c>
      <c r="I842" s="233" t="str">
        <f>IFERROR($F842/VLOOKUP($E842,'Data Mercado'!$A$7:$F$24,4,FALSE),"")</f>
        <v/>
      </c>
      <c r="J842" s="233" t="str">
        <f>IFERROR($F842/VLOOKUP($E842,'Data Mercado'!$A$7:$F$24,5,FALSE),"")</f>
        <v/>
      </c>
      <c r="K842" s="233" t="str">
        <f>IFERROR($F842/VLOOKUP($E842,'Data Mercado'!$A$7:$F$24,6,FALSE),"")</f>
        <v/>
      </c>
    </row>
    <row r="843" spans="1:11" s="227" customFormat="1" ht="19" customHeight="1">
      <c r="A843" s="228"/>
      <c r="B843" s="232"/>
      <c r="C843" s="183"/>
      <c r="D843" s="183"/>
      <c r="E843" s="183"/>
      <c r="F843" s="229"/>
      <c r="G843" s="233" t="str">
        <f>IFERROR($F843/VLOOKUP($E843,'Data Mercado'!$A$7:$F$24,2,FALSE),"")</f>
        <v/>
      </c>
      <c r="H843" s="233" t="str">
        <f>IFERROR($F843/VLOOKUP($E843,'Data Mercado'!$A$7:$F$24,3,FALSE),"")</f>
        <v/>
      </c>
      <c r="I843" s="233" t="str">
        <f>IFERROR($F843/VLOOKUP($E843,'Data Mercado'!$A$7:$F$24,4,FALSE),"")</f>
        <v/>
      </c>
      <c r="J843" s="233" t="str">
        <f>IFERROR($F843/VLOOKUP($E843,'Data Mercado'!$A$7:$F$24,5,FALSE),"")</f>
        <v/>
      </c>
      <c r="K843" s="233" t="str">
        <f>IFERROR($F843/VLOOKUP($E843,'Data Mercado'!$A$7:$F$24,6,FALSE),"")</f>
        <v/>
      </c>
    </row>
    <row r="844" spans="1:11" s="227" customFormat="1" ht="19" customHeight="1">
      <c r="A844" s="228"/>
      <c r="B844" s="232"/>
      <c r="C844" s="183"/>
      <c r="D844" s="183"/>
      <c r="E844" s="183"/>
      <c r="F844" s="229"/>
      <c r="G844" s="233" t="str">
        <f>IFERROR($F844/VLOOKUP($E844,'Data Mercado'!$A$7:$F$24,2,FALSE),"")</f>
        <v/>
      </c>
      <c r="H844" s="233" t="str">
        <f>IFERROR($F844/VLOOKUP($E844,'Data Mercado'!$A$7:$F$24,3,FALSE),"")</f>
        <v/>
      </c>
      <c r="I844" s="233" t="str">
        <f>IFERROR($F844/VLOOKUP($E844,'Data Mercado'!$A$7:$F$24,4,FALSE),"")</f>
        <v/>
      </c>
      <c r="J844" s="233" t="str">
        <f>IFERROR($F844/VLOOKUP($E844,'Data Mercado'!$A$7:$F$24,5,FALSE),"")</f>
        <v/>
      </c>
      <c r="K844" s="233" t="str">
        <f>IFERROR($F844/VLOOKUP($E844,'Data Mercado'!$A$7:$F$24,6,FALSE),"")</f>
        <v/>
      </c>
    </row>
    <row r="845" spans="1:11" s="227" customFormat="1" ht="19" customHeight="1">
      <c r="A845" s="228"/>
      <c r="B845" s="232"/>
      <c r="C845" s="183"/>
      <c r="D845" s="183"/>
      <c r="E845" s="183"/>
      <c r="F845" s="229"/>
      <c r="G845" s="233" t="str">
        <f>IFERROR($F845/VLOOKUP($E845,'Data Mercado'!$A$7:$F$24,2,FALSE),"")</f>
        <v/>
      </c>
      <c r="H845" s="233" t="str">
        <f>IFERROR($F845/VLOOKUP($E845,'Data Mercado'!$A$7:$F$24,3,FALSE),"")</f>
        <v/>
      </c>
      <c r="I845" s="233" t="str">
        <f>IFERROR($F845/VLOOKUP($E845,'Data Mercado'!$A$7:$F$24,4,FALSE),"")</f>
        <v/>
      </c>
      <c r="J845" s="233" t="str">
        <f>IFERROR($F845/VLOOKUP($E845,'Data Mercado'!$A$7:$F$24,5,FALSE),"")</f>
        <v/>
      </c>
      <c r="K845" s="233" t="str">
        <f>IFERROR($F845/VLOOKUP($E845,'Data Mercado'!$A$7:$F$24,6,FALSE),"")</f>
        <v/>
      </c>
    </row>
    <row r="846" spans="1:11" s="227" customFormat="1" ht="19" customHeight="1">
      <c r="A846" s="228"/>
      <c r="B846" s="232"/>
      <c r="C846" s="183"/>
      <c r="D846" s="183"/>
      <c r="E846" s="183"/>
      <c r="F846" s="229"/>
      <c r="G846" s="233" t="str">
        <f>IFERROR($F846/VLOOKUP($E846,'Data Mercado'!$A$7:$F$24,2,FALSE),"")</f>
        <v/>
      </c>
      <c r="H846" s="233" t="str">
        <f>IFERROR($F846/VLOOKUP($E846,'Data Mercado'!$A$7:$F$24,3,FALSE),"")</f>
        <v/>
      </c>
      <c r="I846" s="233" t="str">
        <f>IFERROR($F846/VLOOKUP($E846,'Data Mercado'!$A$7:$F$24,4,FALSE),"")</f>
        <v/>
      </c>
      <c r="J846" s="233" t="str">
        <f>IFERROR($F846/VLOOKUP($E846,'Data Mercado'!$A$7:$F$24,5,FALSE),"")</f>
        <v/>
      </c>
      <c r="K846" s="233" t="str">
        <f>IFERROR($F846/VLOOKUP($E846,'Data Mercado'!$A$7:$F$24,6,FALSE),"")</f>
        <v/>
      </c>
    </row>
    <row r="847" spans="1:11" s="227" customFormat="1" ht="19" customHeight="1">
      <c r="A847" s="228"/>
      <c r="B847" s="232"/>
      <c r="C847" s="183"/>
      <c r="D847" s="183"/>
      <c r="E847" s="183"/>
      <c r="F847" s="229"/>
      <c r="G847" s="233" t="str">
        <f>IFERROR($F847/VLOOKUP($E847,'Data Mercado'!$A$7:$F$24,2,FALSE),"")</f>
        <v/>
      </c>
      <c r="H847" s="233" t="str">
        <f>IFERROR($F847/VLOOKUP($E847,'Data Mercado'!$A$7:$F$24,3,FALSE),"")</f>
        <v/>
      </c>
      <c r="I847" s="233" t="str">
        <f>IFERROR($F847/VLOOKUP($E847,'Data Mercado'!$A$7:$F$24,4,FALSE),"")</f>
        <v/>
      </c>
      <c r="J847" s="233" t="str">
        <f>IFERROR($F847/VLOOKUP($E847,'Data Mercado'!$A$7:$F$24,5,FALSE),"")</f>
        <v/>
      </c>
      <c r="K847" s="233" t="str">
        <f>IFERROR($F847/VLOOKUP($E847,'Data Mercado'!$A$7:$F$24,6,FALSE),"")</f>
        <v/>
      </c>
    </row>
    <row r="848" spans="1:11" s="227" customFormat="1" ht="19" customHeight="1">
      <c r="A848" s="228"/>
      <c r="B848" s="232"/>
      <c r="C848" s="183"/>
      <c r="D848" s="183"/>
      <c r="E848" s="183"/>
      <c r="F848" s="229"/>
      <c r="G848" s="233" t="str">
        <f>IFERROR($F848/VLOOKUP($E848,'Data Mercado'!$A$7:$F$24,2,FALSE),"")</f>
        <v/>
      </c>
      <c r="H848" s="233" t="str">
        <f>IFERROR($F848/VLOOKUP($E848,'Data Mercado'!$A$7:$F$24,3,FALSE),"")</f>
        <v/>
      </c>
      <c r="I848" s="233" t="str">
        <f>IFERROR($F848/VLOOKUP($E848,'Data Mercado'!$A$7:$F$24,4,FALSE),"")</f>
        <v/>
      </c>
      <c r="J848" s="233" t="str">
        <f>IFERROR($F848/VLOOKUP($E848,'Data Mercado'!$A$7:$F$24,5,FALSE),"")</f>
        <v/>
      </c>
      <c r="K848" s="233" t="str">
        <f>IFERROR($F848/VLOOKUP($E848,'Data Mercado'!$A$7:$F$24,6,FALSE),"")</f>
        <v/>
      </c>
    </row>
    <row r="849" spans="1:11" s="227" customFormat="1" ht="19" customHeight="1">
      <c r="A849" s="228"/>
      <c r="B849" s="232"/>
      <c r="C849" s="183"/>
      <c r="D849" s="183"/>
      <c r="E849" s="183"/>
      <c r="F849" s="229"/>
      <c r="G849" s="233" t="str">
        <f>IFERROR($F849/VLOOKUP($E849,'Data Mercado'!$A$7:$F$24,2,FALSE),"")</f>
        <v/>
      </c>
      <c r="H849" s="233" t="str">
        <f>IFERROR($F849/VLOOKUP($E849,'Data Mercado'!$A$7:$F$24,3,FALSE),"")</f>
        <v/>
      </c>
      <c r="I849" s="233" t="str">
        <f>IFERROR($F849/VLOOKUP($E849,'Data Mercado'!$A$7:$F$24,4,FALSE),"")</f>
        <v/>
      </c>
      <c r="J849" s="233" t="str">
        <f>IFERROR($F849/VLOOKUP($E849,'Data Mercado'!$A$7:$F$24,5,FALSE),"")</f>
        <v/>
      </c>
      <c r="K849" s="233" t="str">
        <f>IFERROR($F849/VLOOKUP($E849,'Data Mercado'!$A$7:$F$24,6,FALSE),"")</f>
        <v/>
      </c>
    </row>
    <row r="850" spans="1:11" s="227" customFormat="1" ht="19" customHeight="1">
      <c r="A850" s="228"/>
      <c r="B850" s="232"/>
      <c r="C850" s="183"/>
      <c r="D850" s="183"/>
      <c r="E850" s="183"/>
      <c r="F850" s="229"/>
      <c r="G850" s="233" t="str">
        <f>IFERROR($F850/VLOOKUP($E850,'Data Mercado'!$A$7:$F$24,2,FALSE),"")</f>
        <v/>
      </c>
      <c r="H850" s="233" t="str">
        <f>IFERROR($F850/VLOOKUP($E850,'Data Mercado'!$A$7:$F$24,3,FALSE),"")</f>
        <v/>
      </c>
      <c r="I850" s="233" t="str">
        <f>IFERROR($F850/VLOOKUP($E850,'Data Mercado'!$A$7:$F$24,4,FALSE),"")</f>
        <v/>
      </c>
      <c r="J850" s="233" t="str">
        <f>IFERROR($F850/VLOOKUP($E850,'Data Mercado'!$A$7:$F$24,5,FALSE),"")</f>
        <v/>
      </c>
      <c r="K850" s="233" t="str">
        <f>IFERROR($F850/VLOOKUP($E850,'Data Mercado'!$A$7:$F$24,6,FALSE),"")</f>
        <v/>
      </c>
    </row>
    <row r="851" spans="1:11" s="227" customFormat="1" ht="19" customHeight="1">
      <c r="A851" s="228"/>
      <c r="B851" s="232"/>
      <c r="C851" s="183"/>
      <c r="D851" s="183"/>
      <c r="E851" s="183"/>
      <c r="F851" s="229"/>
      <c r="G851" s="233" t="str">
        <f>IFERROR($F851/VLOOKUP($E851,'Data Mercado'!$A$7:$F$24,2,FALSE),"")</f>
        <v/>
      </c>
      <c r="H851" s="233" t="str">
        <f>IFERROR($F851/VLOOKUP($E851,'Data Mercado'!$A$7:$F$24,3,FALSE),"")</f>
        <v/>
      </c>
      <c r="I851" s="233" t="str">
        <f>IFERROR($F851/VLOOKUP($E851,'Data Mercado'!$A$7:$F$24,4,FALSE),"")</f>
        <v/>
      </c>
      <c r="J851" s="233" t="str">
        <f>IFERROR($F851/VLOOKUP($E851,'Data Mercado'!$A$7:$F$24,5,FALSE),"")</f>
        <v/>
      </c>
      <c r="K851" s="233" t="str">
        <f>IFERROR($F851/VLOOKUP($E851,'Data Mercado'!$A$7:$F$24,6,FALSE),"")</f>
        <v/>
      </c>
    </row>
    <row r="852" spans="1:11" s="227" customFormat="1" ht="19" customHeight="1">
      <c r="A852" s="228"/>
      <c r="B852" s="232"/>
      <c r="C852" s="183"/>
      <c r="D852" s="183"/>
      <c r="E852" s="183"/>
      <c r="F852" s="229"/>
      <c r="G852" s="233" t="str">
        <f>IFERROR($F852/VLOOKUP($E852,'Data Mercado'!$A$7:$F$24,2,FALSE),"")</f>
        <v/>
      </c>
      <c r="H852" s="233" t="str">
        <f>IFERROR($F852/VLOOKUP($E852,'Data Mercado'!$A$7:$F$24,3,FALSE),"")</f>
        <v/>
      </c>
      <c r="I852" s="233" t="str">
        <f>IFERROR($F852/VLOOKUP($E852,'Data Mercado'!$A$7:$F$24,4,FALSE),"")</f>
        <v/>
      </c>
      <c r="J852" s="233" t="str">
        <f>IFERROR($F852/VLOOKUP($E852,'Data Mercado'!$A$7:$F$24,5,FALSE),"")</f>
        <v/>
      </c>
      <c r="K852" s="233" t="str">
        <f>IFERROR($F852/VLOOKUP($E852,'Data Mercado'!$A$7:$F$24,6,FALSE),"")</f>
        <v/>
      </c>
    </row>
    <row r="853" spans="1:11" s="227" customFormat="1" ht="19" customHeight="1">
      <c r="A853" s="228"/>
      <c r="B853" s="232"/>
      <c r="C853" s="183"/>
      <c r="D853" s="183"/>
      <c r="E853" s="183"/>
      <c r="F853" s="229"/>
      <c r="G853" s="233" t="str">
        <f>IFERROR($F853/VLOOKUP($E853,'Data Mercado'!$A$7:$F$24,2,FALSE),"")</f>
        <v/>
      </c>
      <c r="H853" s="233" t="str">
        <f>IFERROR($F853/VLOOKUP($E853,'Data Mercado'!$A$7:$F$24,3,FALSE),"")</f>
        <v/>
      </c>
      <c r="I853" s="233" t="str">
        <f>IFERROR($F853/VLOOKUP($E853,'Data Mercado'!$A$7:$F$24,4,FALSE),"")</f>
        <v/>
      </c>
      <c r="J853" s="233" t="str">
        <f>IFERROR($F853/VLOOKUP($E853,'Data Mercado'!$A$7:$F$24,5,FALSE),"")</f>
        <v/>
      </c>
      <c r="K853" s="233" t="str">
        <f>IFERROR($F853/VLOOKUP($E853,'Data Mercado'!$A$7:$F$24,6,FALSE),"")</f>
        <v/>
      </c>
    </row>
    <row r="854" spans="1:11" s="227" customFormat="1" ht="19" customHeight="1">
      <c r="A854" s="228"/>
      <c r="B854" s="232"/>
      <c r="C854" s="183"/>
      <c r="D854" s="183"/>
      <c r="E854" s="183"/>
      <c r="F854" s="229"/>
      <c r="G854" s="233" t="str">
        <f>IFERROR($F854/VLOOKUP($E854,'Data Mercado'!$A$7:$F$24,2,FALSE),"")</f>
        <v/>
      </c>
      <c r="H854" s="233" t="str">
        <f>IFERROR($F854/VLOOKUP($E854,'Data Mercado'!$A$7:$F$24,3,FALSE),"")</f>
        <v/>
      </c>
      <c r="I854" s="233" t="str">
        <f>IFERROR($F854/VLOOKUP($E854,'Data Mercado'!$A$7:$F$24,4,FALSE),"")</f>
        <v/>
      </c>
      <c r="J854" s="233" t="str">
        <f>IFERROR($F854/VLOOKUP($E854,'Data Mercado'!$A$7:$F$24,5,FALSE),"")</f>
        <v/>
      </c>
      <c r="K854" s="233" t="str">
        <f>IFERROR($F854/VLOOKUP($E854,'Data Mercado'!$A$7:$F$24,6,FALSE),"")</f>
        <v/>
      </c>
    </row>
    <row r="855" spans="1:11" s="227" customFormat="1" ht="19" customHeight="1">
      <c r="A855" s="228"/>
      <c r="B855" s="232"/>
      <c r="C855" s="183"/>
      <c r="D855" s="183"/>
      <c r="E855" s="183"/>
      <c r="F855" s="229"/>
      <c r="G855" s="233" t="str">
        <f>IFERROR($F855/VLOOKUP($E855,'Data Mercado'!$A$7:$F$24,2,FALSE),"")</f>
        <v/>
      </c>
      <c r="H855" s="233" t="str">
        <f>IFERROR($F855/VLOOKUP($E855,'Data Mercado'!$A$7:$F$24,3,FALSE),"")</f>
        <v/>
      </c>
      <c r="I855" s="233" t="str">
        <f>IFERROR($F855/VLOOKUP($E855,'Data Mercado'!$A$7:$F$24,4,FALSE),"")</f>
        <v/>
      </c>
      <c r="J855" s="233" t="str">
        <f>IFERROR($F855/VLOOKUP($E855,'Data Mercado'!$A$7:$F$24,5,FALSE),"")</f>
        <v/>
      </c>
      <c r="K855" s="233" t="str">
        <f>IFERROR($F855/VLOOKUP($E855,'Data Mercado'!$A$7:$F$24,6,FALSE),"")</f>
        <v/>
      </c>
    </row>
    <row r="856" spans="1:11" s="227" customFormat="1" ht="19" customHeight="1">
      <c r="A856" s="228"/>
      <c r="B856" s="232"/>
      <c r="C856" s="183"/>
      <c r="D856" s="183"/>
      <c r="E856" s="183"/>
      <c r="F856" s="229"/>
      <c r="G856" s="233" t="str">
        <f>IFERROR($F856/VLOOKUP($E856,'Data Mercado'!$A$7:$F$24,2,FALSE),"")</f>
        <v/>
      </c>
      <c r="H856" s="233" t="str">
        <f>IFERROR($F856/VLOOKUP($E856,'Data Mercado'!$A$7:$F$24,3,FALSE),"")</f>
        <v/>
      </c>
      <c r="I856" s="233" t="str">
        <f>IFERROR($F856/VLOOKUP($E856,'Data Mercado'!$A$7:$F$24,4,FALSE),"")</f>
        <v/>
      </c>
      <c r="J856" s="233" t="str">
        <f>IFERROR($F856/VLOOKUP($E856,'Data Mercado'!$A$7:$F$24,5,FALSE),"")</f>
        <v/>
      </c>
      <c r="K856" s="233" t="str">
        <f>IFERROR($F856/VLOOKUP($E856,'Data Mercado'!$A$7:$F$24,6,FALSE),"")</f>
        <v/>
      </c>
    </row>
    <row r="857" spans="1:11" s="227" customFormat="1" ht="19" customHeight="1">
      <c r="A857" s="228"/>
      <c r="B857" s="232"/>
      <c r="C857" s="183"/>
      <c r="D857" s="183"/>
      <c r="E857" s="183"/>
      <c r="F857" s="229"/>
      <c r="G857" s="233" t="str">
        <f>IFERROR($F857/VLOOKUP($E857,'Data Mercado'!$A$7:$F$24,2,FALSE),"")</f>
        <v/>
      </c>
      <c r="H857" s="233" t="str">
        <f>IFERROR($F857/VLOOKUP($E857,'Data Mercado'!$A$7:$F$24,3,FALSE),"")</f>
        <v/>
      </c>
      <c r="I857" s="233" t="str">
        <f>IFERROR($F857/VLOOKUP($E857,'Data Mercado'!$A$7:$F$24,4,FALSE),"")</f>
        <v/>
      </c>
      <c r="J857" s="233" t="str">
        <f>IFERROR($F857/VLOOKUP($E857,'Data Mercado'!$A$7:$F$24,5,FALSE),"")</f>
        <v/>
      </c>
      <c r="K857" s="233" t="str">
        <f>IFERROR($F857/VLOOKUP($E857,'Data Mercado'!$A$7:$F$24,6,FALSE),"")</f>
        <v/>
      </c>
    </row>
    <row r="858" spans="1:11" s="227" customFormat="1" ht="19" customHeight="1">
      <c r="A858" s="228"/>
      <c r="B858" s="232"/>
      <c r="C858" s="183"/>
      <c r="D858" s="183"/>
      <c r="E858" s="183"/>
      <c r="F858" s="229"/>
      <c r="G858" s="233" t="str">
        <f>IFERROR($F858/VLOOKUP($E858,'Data Mercado'!$A$7:$F$24,2,FALSE),"")</f>
        <v/>
      </c>
      <c r="H858" s="233" t="str">
        <f>IFERROR($F858/VLOOKUP($E858,'Data Mercado'!$A$7:$F$24,3,FALSE),"")</f>
        <v/>
      </c>
      <c r="I858" s="233" t="str">
        <f>IFERROR($F858/VLOOKUP($E858,'Data Mercado'!$A$7:$F$24,4,FALSE),"")</f>
        <v/>
      </c>
      <c r="J858" s="233" t="str">
        <f>IFERROR($F858/VLOOKUP($E858,'Data Mercado'!$A$7:$F$24,5,FALSE),"")</f>
        <v/>
      </c>
      <c r="K858" s="233" t="str">
        <f>IFERROR($F858/VLOOKUP($E858,'Data Mercado'!$A$7:$F$24,6,FALSE),"")</f>
        <v/>
      </c>
    </row>
    <row r="859" spans="1:11" s="227" customFormat="1" ht="19" customHeight="1">
      <c r="A859" s="228"/>
      <c r="B859" s="232"/>
      <c r="C859" s="183"/>
      <c r="D859" s="183"/>
      <c r="E859" s="183"/>
      <c r="F859" s="229"/>
      <c r="G859" s="233" t="str">
        <f>IFERROR($F859/VLOOKUP($E859,'Data Mercado'!$A$7:$F$24,2,FALSE),"")</f>
        <v/>
      </c>
      <c r="H859" s="233" t="str">
        <f>IFERROR($F859/VLOOKUP($E859,'Data Mercado'!$A$7:$F$24,3,FALSE),"")</f>
        <v/>
      </c>
      <c r="I859" s="233" t="str">
        <f>IFERROR($F859/VLOOKUP($E859,'Data Mercado'!$A$7:$F$24,4,FALSE),"")</f>
        <v/>
      </c>
      <c r="J859" s="233" t="str">
        <f>IFERROR($F859/VLOOKUP($E859,'Data Mercado'!$A$7:$F$24,5,FALSE),"")</f>
        <v/>
      </c>
      <c r="K859" s="233" t="str">
        <f>IFERROR($F859/VLOOKUP($E859,'Data Mercado'!$A$7:$F$24,6,FALSE),"")</f>
        <v/>
      </c>
    </row>
    <row r="860" spans="1:11" s="227" customFormat="1" ht="19" customHeight="1">
      <c r="A860" s="228"/>
      <c r="B860" s="232"/>
      <c r="C860" s="183"/>
      <c r="D860" s="183"/>
      <c r="E860" s="183"/>
      <c r="F860" s="229"/>
      <c r="G860" s="233" t="str">
        <f>IFERROR($F860/VLOOKUP($E860,'Data Mercado'!$A$7:$F$24,2,FALSE),"")</f>
        <v/>
      </c>
      <c r="H860" s="233" t="str">
        <f>IFERROR($F860/VLOOKUP($E860,'Data Mercado'!$A$7:$F$24,3,FALSE),"")</f>
        <v/>
      </c>
      <c r="I860" s="233" t="str">
        <f>IFERROR($F860/VLOOKUP($E860,'Data Mercado'!$A$7:$F$24,4,FALSE),"")</f>
        <v/>
      </c>
      <c r="J860" s="233" t="str">
        <f>IFERROR($F860/VLOOKUP($E860,'Data Mercado'!$A$7:$F$24,5,FALSE),"")</f>
        <v/>
      </c>
      <c r="K860" s="233" t="str">
        <f>IFERROR($F860/VLOOKUP($E860,'Data Mercado'!$A$7:$F$24,6,FALSE),"")</f>
        <v/>
      </c>
    </row>
    <row r="861" spans="1:11" s="227" customFormat="1" ht="19" customHeight="1">
      <c r="A861" s="228"/>
      <c r="B861" s="232"/>
      <c r="C861" s="183"/>
      <c r="D861" s="183"/>
      <c r="E861" s="183"/>
      <c r="F861" s="229"/>
      <c r="G861" s="233" t="str">
        <f>IFERROR($F861/VLOOKUP($E861,'Data Mercado'!$A$7:$F$24,2,FALSE),"")</f>
        <v/>
      </c>
      <c r="H861" s="233" t="str">
        <f>IFERROR($F861/VLOOKUP($E861,'Data Mercado'!$A$7:$F$24,3,FALSE),"")</f>
        <v/>
      </c>
      <c r="I861" s="233" t="str">
        <f>IFERROR($F861/VLOOKUP($E861,'Data Mercado'!$A$7:$F$24,4,FALSE),"")</f>
        <v/>
      </c>
      <c r="J861" s="233" t="str">
        <f>IFERROR($F861/VLOOKUP($E861,'Data Mercado'!$A$7:$F$24,5,FALSE),"")</f>
        <v/>
      </c>
      <c r="K861" s="233" t="str">
        <f>IFERROR($F861/VLOOKUP($E861,'Data Mercado'!$A$7:$F$24,6,FALSE),"")</f>
        <v/>
      </c>
    </row>
    <row r="862" spans="1:11" s="227" customFormat="1" ht="19" customHeight="1">
      <c r="A862" s="228"/>
      <c r="B862" s="232"/>
      <c r="C862" s="183"/>
      <c r="D862" s="183"/>
      <c r="E862" s="183"/>
      <c r="F862" s="229"/>
      <c r="G862" s="233" t="str">
        <f>IFERROR($F862/VLOOKUP($E862,'Data Mercado'!$A$7:$F$24,2,FALSE),"")</f>
        <v/>
      </c>
      <c r="H862" s="233" t="str">
        <f>IFERROR($F862/VLOOKUP($E862,'Data Mercado'!$A$7:$F$24,3,FALSE),"")</f>
        <v/>
      </c>
      <c r="I862" s="233" t="str">
        <f>IFERROR($F862/VLOOKUP($E862,'Data Mercado'!$A$7:$F$24,4,FALSE),"")</f>
        <v/>
      </c>
      <c r="J862" s="233" t="str">
        <f>IFERROR($F862/VLOOKUP($E862,'Data Mercado'!$A$7:$F$24,5,FALSE),"")</f>
        <v/>
      </c>
      <c r="K862" s="233" t="str">
        <f>IFERROR($F862/VLOOKUP($E862,'Data Mercado'!$A$7:$F$24,6,FALSE),"")</f>
        <v/>
      </c>
    </row>
    <row r="863" spans="1:11" s="227" customFormat="1" ht="19" customHeight="1">
      <c r="A863" s="228"/>
      <c r="B863" s="232"/>
      <c r="C863" s="183"/>
      <c r="D863" s="183"/>
      <c r="E863" s="183"/>
      <c r="F863" s="229"/>
      <c r="G863" s="233" t="str">
        <f>IFERROR($F863/VLOOKUP($E863,'Data Mercado'!$A$7:$F$24,2,FALSE),"")</f>
        <v/>
      </c>
      <c r="H863" s="233" t="str">
        <f>IFERROR($F863/VLOOKUP($E863,'Data Mercado'!$A$7:$F$24,3,FALSE),"")</f>
        <v/>
      </c>
      <c r="I863" s="233" t="str">
        <f>IFERROR($F863/VLOOKUP($E863,'Data Mercado'!$A$7:$F$24,4,FALSE),"")</f>
        <v/>
      </c>
      <c r="J863" s="233" t="str">
        <f>IFERROR($F863/VLOOKUP($E863,'Data Mercado'!$A$7:$F$24,5,FALSE),"")</f>
        <v/>
      </c>
      <c r="K863" s="233" t="str">
        <f>IFERROR($F863/VLOOKUP($E863,'Data Mercado'!$A$7:$F$24,6,FALSE),"")</f>
        <v/>
      </c>
    </row>
    <row r="864" spans="1:11" s="227" customFormat="1" ht="19" customHeight="1">
      <c r="A864" s="228"/>
      <c r="B864" s="232"/>
      <c r="C864" s="183"/>
      <c r="D864" s="183"/>
      <c r="E864" s="183"/>
      <c r="F864" s="229"/>
      <c r="G864" s="233" t="str">
        <f>IFERROR($F864/VLOOKUP($E864,'Data Mercado'!$A$7:$F$24,2,FALSE),"")</f>
        <v/>
      </c>
      <c r="H864" s="233" t="str">
        <f>IFERROR($F864/VLOOKUP($E864,'Data Mercado'!$A$7:$F$24,3,FALSE),"")</f>
        <v/>
      </c>
      <c r="I864" s="233" t="str">
        <f>IFERROR($F864/VLOOKUP($E864,'Data Mercado'!$A$7:$F$24,4,FALSE),"")</f>
        <v/>
      </c>
      <c r="J864" s="233" t="str">
        <f>IFERROR($F864/VLOOKUP($E864,'Data Mercado'!$A$7:$F$24,5,FALSE),"")</f>
        <v/>
      </c>
      <c r="K864" s="233" t="str">
        <f>IFERROR($F864/VLOOKUP($E864,'Data Mercado'!$A$7:$F$24,6,FALSE),"")</f>
        <v/>
      </c>
    </row>
    <row r="865" spans="1:11" s="227" customFormat="1" ht="19" customHeight="1">
      <c r="A865" s="228"/>
      <c r="B865" s="232"/>
      <c r="C865" s="183"/>
      <c r="D865" s="183"/>
      <c r="E865" s="183"/>
      <c r="F865" s="229"/>
      <c r="G865" s="233" t="str">
        <f>IFERROR($F865/VLOOKUP($E865,'Data Mercado'!$A$7:$F$24,2,FALSE),"")</f>
        <v/>
      </c>
      <c r="H865" s="233" t="str">
        <f>IFERROR($F865/VLOOKUP($E865,'Data Mercado'!$A$7:$F$24,3,FALSE),"")</f>
        <v/>
      </c>
      <c r="I865" s="233" t="str">
        <f>IFERROR($F865/VLOOKUP($E865,'Data Mercado'!$A$7:$F$24,4,FALSE),"")</f>
        <v/>
      </c>
      <c r="J865" s="233" t="str">
        <f>IFERROR($F865/VLOOKUP($E865,'Data Mercado'!$A$7:$F$24,5,FALSE),"")</f>
        <v/>
      </c>
      <c r="K865" s="233" t="str">
        <f>IFERROR($F865/VLOOKUP($E865,'Data Mercado'!$A$7:$F$24,6,FALSE),"")</f>
        <v/>
      </c>
    </row>
    <row r="866" spans="1:11" s="227" customFormat="1" ht="19" customHeight="1">
      <c r="A866" s="228"/>
      <c r="B866" s="232"/>
      <c r="C866" s="183"/>
      <c r="D866" s="183"/>
      <c r="E866" s="183"/>
      <c r="F866" s="229"/>
      <c r="G866" s="233" t="str">
        <f>IFERROR($F866/VLOOKUP($E866,'Data Mercado'!$A$7:$F$24,2,FALSE),"")</f>
        <v/>
      </c>
      <c r="H866" s="233" t="str">
        <f>IFERROR($F866/VLOOKUP($E866,'Data Mercado'!$A$7:$F$24,3,FALSE),"")</f>
        <v/>
      </c>
      <c r="I866" s="233" t="str">
        <f>IFERROR($F866/VLOOKUP($E866,'Data Mercado'!$A$7:$F$24,4,FALSE),"")</f>
        <v/>
      </c>
      <c r="J866" s="233" t="str">
        <f>IFERROR($F866/VLOOKUP($E866,'Data Mercado'!$A$7:$F$24,5,FALSE),"")</f>
        <v/>
      </c>
      <c r="K866" s="233" t="str">
        <f>IFERROR($F866/VLOOKUP($E866,'Data Mercado'!$A$7:$F$24,6,FALSE),"")</f>
        <v/>
      </c>
    </row>
    <row r="867" spans="1:11" s="227" customFormat="1" ht="19" customHeight="1">
      <c r="A867" s="228"/>
      <c r="B867" s="232"/>
      <c r="C867" s="183"/>
      <c r="D867" s="183"/>
      <c r="E867" s="183"/>
      <c r="F867" s="229"/>
      <c r="G867" s="233" t="str">
        <f>IFERROR($F867/VLOOKUP($E867,'Data Mercado'!$A$7:$F$24,2,FALSE),"")</f>
        <v/>
      </c>
      <c r="H867" s="233" t="str">
        <f>IFERROR($F867/VLOOKUP($E867,'Data Mercado'!$A$7:$F$24,3,FALSE),"")</f>
        <v/>
      </c>
      <c r="I867" s="233" t="str">
        <f>IFERROR($F867/VLOOKUP($E867,'Data Mercado'!$A$7:$F$24,4,FALSE),"")</f>
        <v/>
      </c>
      <c r="J867" s="233" t="str">
        <f>IFERROR($F867/VLOOKUP($E867,'Data Mercado'!$A$7:$F$24,5,FALSE),"")</f>
        <v/>
      </c>
      <c r="K867" s="233" t="str">
        <f>IFERROR($F867/VLOOKUP($E867,'Data Mercado'!$A$7:$F$24,6,FALSE),"")</f>
        <v/>
      </c>
    </row>
    <row r="868" spans="1:11" s="227" customFormat="1" ht="19" customHeight="1">
      <c r="A868" s="228"/>
      <c r="B868" s="232"/>
      <c r="C868" s="183"/>
      <c r="D868" s="183"/>
      <c r="E868" s="183"/>
      <c r="F868" s="229"/>
      <c r="G868" s="233" t="str">
        <f>IFERROR($F868/VLOOKUP($E868,'Data Mercado'!$A$7:$F$24,2,FALSE),"")</f>
        <v/>
      </c>
      <c r="H868" s="233" t="str">
        <f>IFERROR($F868/VLOOKUP($E868,'Data Mercado'!$A$7:$F$24,3,FALSE),"")</f>
        <v/>
      </c>
      <c r="I868" s="233" t="str">
        <f>IFERROR($F868/VLOOKUP($E868,'Data Mercado'!$A$7:$F$24,4,FALSE),"")</f>
        <v/>
      </c>
      <c r="J868" s="233" t="str">
        <f>IFERROR($F868/VLOOKUP($E868,'Data Mercado'!$A$7:$F$24,5,FALSE),"")</f>
        <v/>
      </c>
      <c r="K868" s="233" t="str">
        <f>IFERROR($F868/VLOOKUP($E868,'Data Mercado'!$A$7:$F$24,6,FALSE),"")</f>
        <v/>
      </c>
    </row>
    <row r="869" spans="1:11" s="227" customFormat="1" ht="19" customHeight="1">
      <c r="A869" s="228"/>
      <c r="B869" s="232"/>
      <c r="C869" s="183"/>
      <c r="D869" s="183"/>
      <c r="E869" s="183"/>
      <c r="F869" s="229"/>
      <c r="G869" s="233" t="str">
        <f>IFERROR($F869/VLOOKUP($E869,'Data Mercado'!$A$7:$F$24,2,FALSE),"")</f>
        <v/>
      </c>
      <c r="H869" s="233" t="str">
        <f>IFERROR($F869/VLOOKUP($E869,'Data Mercado'!$A$7:$F$24,3,FALSE),"")</f>
        <v/>
      </c>
      <c r="I869" s="233" t="str">
        <f>IFERROR($F869/VLOOKUP($E869,'Data Mercado'!$A$7:$F$24,4,FALSE),"")</f>
        <v/>
      </c>
      <c r="J869" s="233" t="str">
        <f>IFERROR($F869/VLOOKUP($E869,'Data Mercado'!$A$7:$F$24,5,FALSE),"")</f>
        <v/>
      </c>
      <c r="K869" s="233" t="str">
        <f>IFERROR($F869/VLOOKUP($E869,'Data Mercado'!$A$7:$F$24,6,FALSE),"")</f>
        <v/>
      </c>
    </row>
    <row r="870" spans="1:11" s="227" customFormat="1" ht="19" customHeight="1">
      <c r="A870" s="228"/>
      <c r="B870" s="232"/>
      <c r="C870" s="183"/>
      <c r="D870" s="183"/>
      <c r="E870" s="183"/>
      <c r="F870" s="229"/>
      <c r="G870" s="233" t="str">
        <f>IFERROR($F870/VLOOKUP($E870,'Data Mercado'!$A$7:$F$24,2,FALSE),"")</f>
        <v/>
      </c>
      <c r="H870" s="233" t="str">
        <f>IFERROR($F870/VLOOKUP($E870,'Data Mercado'!$A$7:$F$24,3,FALSE),"")</f>
        <v/>
      </c>
      <c r="I870" s="233" t="str">
        <f>IFERROR($F870/VLOOKUP($E870,'Data Mercado'!$A$7:$F$24,4,FALSE),"")</f>
        <v/>
      </c>
      <c r="J870" s="233" t="str">
        <f>IFERROR($F870/VLOOKUP($E870,'Data Mercado'!$A$7:$F$24,5,FALSE),"")</f>
        <v/>
      </c>
      <c r="K870" s="233" t="str">
        <f>IFERROR($F870/VLOOKUP($E870,'Data Mercado'!$A$7:$F$24,6,FALSE),"")</f>
        <v/>
      </c>
    </row>
    <row r="871" spans="1:11" s="227" customFormat="1" ht="19" customHeight="1">
      <c r="A871" s="228"/>
      <c r="B871" s="232"/>
      <c r="C871" s="183"/>
      <c r="D871" s="183"/>
      <c r="E871" s="183"/>
      <c r="F871" s="229"/>
      <c r="G871" s="233" t="str">
        <f>IFERROR($F871/VLOOKUP($E871,'Data Mercado'!$A$7:$F$24,2,FALSE),"")</f>
        <v/>
      </c>
      <c r="H871" s="233" t="str">
        <f>IFERROR($F871/VLOOKUP($E871,'Data Mercado'!$A$7:$F$24,3,FALSE),"")</f>
        <v/>
      </c>
      <c r="I871" s="233" t="str">
        <f>IFERROR($F871/VLOOKUP($E871,'Data Mercado'!$A$7:$F$24,4,FALSE),"")</f>
        <v/>
      </c>
      <c r="J871" s="233" t="str">
        <f>IFERROR($F871/VLOOKUP($E871,'Data Mercado'!$A$7:$F$24,5,FALSE),"")</f>
        <v/>
      </c>
      <c r="K871" s="233" t="str">
        <f>IFERROR($F871/VLOOKUP($E871,'Data Mercado'!$A$7:$F$24,6,FALSE),"")</f>
        <v/>
      </c>
    </row>
    <row r="872" spans="1:11" s="227" customFormat="1" ht="19" customHeight="1">
      <c r="A872" s="228"/>
      <c r="B872" s="232"/>
      <c r="C872" s="183"/>
      <c r="D872" s="183"/>
      <c r="E872" s="183"/>
      <c r="F872" s="229"/>
      <c r="G872" s="233" t="str">
        <f>IFERROR($F872/VLOOKUP($E872,'Data Mercado'!$A$7:$F$24,2,FALSE),"")</f>
        <v/>
      </c>
      <c r="H872" s="233" t="str">
        <f>IFERROR($F872/VLOOKUP($E872,'Data Mercado'!$A$7:$F$24,3,FALSE),"")</f>
        <v/>
      </c>
      <c r="I872" s="233" t="str">
        <f>IFERROR($F872/VLOOKUP($E872,'Data Mercado'!$A$7:$F$24,4,FALSE),"")</f>
        <v/>
      </c>
      <c r="J872" s="233" t="str">
        <f>IFERROR($F872/VLOOKUP($E872,'Data Mercado'!$A$7:$F$24,5,FALSE),"")</f>
        <v/>
      </c>
      <c r="K872" s="233" t="str">
        <f>IFERROR($F872/VLOOKUP($E872,'Data Mercado'!$A$7:$F$24,6,FALSE),"")</f>
        <v/>
      </c>
    </row>
    <row r="873" spans="1:11" s="227" customFormat="1" ht="19" customHeight="1">
      <c r="A873" s="228"/>
      <c r="B873" s="232"/>
      <c r="C873" s="183"/>
      <c r="D873" s="183"/>
      <c r="E873" s="183"/>
      <c r="F873" s="229"/>
      <c r="G873" s="233" t="str">
        <f>IFERROR($F873/VLOOKUP($E873,'Data Mercado'!$A$7:$F$24,2,FALSE),"")</f>
        <v/>
      </c>
      <c r="H873" s="233" t="str">
        <f>IFERROR($F873/VLOOKUP($E873,'Data Mercado'!$A$7:$F$24,3,FALSE),"")</f>
        <v/>
      </c>
      <c r="I873" s="233" t="str">
        <f>IFERROR($F873/VLOOKUP($E873,'Data Mercado'!$A$7:$F$24,4,FALSE),"")</f>
        <v/>
      </c>
      <c r="J873" s="233" t="str">
        <f>IFERROR($F873/VLOOKUP($E873,'Data Mercado'!$A$7:$F$24,5,FALSE),"")</f>
        <v/>
      </c>
      <c r="K873" s="233" t="str">
        <f>IFERROR($F873/VLOOKUP($E873,'Data Mercado'!$A$7:$F$24,6,FALSE),"")</f>
        <v/>
      </c>
    </row>
    <row r="874" spans="1:11" s="227" customFormat="1" ht="19" customHeight="1">
      <c r="A874" s="228"/>
      <c r="B874" s="232"/>
      <c r="C874" s="183"/>
      <c r="D874" s="183"/>
      <c r="E874" s="183"/>
      <c r="F874" s="229"/>
      <c r="G874" s="233" t="str">
        <f>IFERROR($F874/VLOOKUP($E874,'Data Mercado'!$A$7:$F$24,2,FALSE),"")</f>
        <v/>
      </c>
      <c r="H874" s="233" t="str">
        <f>IFERROR($F874/VLOOKUP($E874,'Data Mercado'!$A$7:$F$24,3,FALSE),"")</f>
        <v/>
      </c>
      <c r="I874" s="233" t="str">
        <f>IFERROR($F874/VLOOKUP($E874,'Data Mercado'!$A$7:$F$24,4,FALSE),"")</f>
        <v/>
      </c>
      <c r="J874" s="233" t="str">
        <f>IFERROR($F874/VLOOKUP($E874,'Data Mercado'!$A$7:$F$24,5,FALSE),"")</f>
        <v/>
      </c>
      <c r="K874" s="233" t="str">
        <f>IFERROR($F874/VLOOKUP($E874,'Data Mercado'!$A$7:$F$24,6,FALSE),"")</f>
        <v/>
      </c>
    </row>
    <row r="875" spans="1:11" s="227" customFormat="1" ht="19" customHeight="1">
      <c r="A875" s="228"/>
      <c r="B875" s="232"/>
      <c r="C875" s="183"/>
      <c r="D875" s="183"/>
      <c r="E875" s="183"/>
      <c r="F875" s="229"/>
      <c r="G875" s="233" t="str">
        <f>IFERROR($F875/VLOOKUP($E875,'Data Mercado'!$A$7:$F$24,2,FALSE),"")</f>
        <v/>
      </c>
      <c r="H875" s="233" t="str">
        <f>IFERROR($F875/VLOOKUP($E875,'Data Mercado'!$A$7:$F$24,3,FALSE),"")</f>
        <v/>
      </c>
      <c r="I875" s="233" t="str">
        <f>IFERROR($F875/VLOOKUP($E875,'Data Mercado'!$A$7:$F$24,4,FALSE),"")</f>
        <v/>
      </c>
      <c r="J875" s="233" t="str">
        <f>IFERROR($F875/VLOOKUP($E875,'Data Mercado'!$A$7:$F$24,5,FALSE),"")</f>
        <v/>
      </c>
      <c r="K875" s="233" t="str">
        <f>IFERROR($F875/VLOOKUP($E875,'Data Mercado'!$A$7:$F$24,6,FALSE),"")</f>
        <v/>
      </c>
    </row>
    <row r="876" spans="1:11" s="227" customFormat="1" ht="19" customHeight="1">
      <c r="A876" s="228"/>
      <c r="B876" s="232"/>
      <c r="C876" s="183"/>
      <c r="D876" s="183"/>
      <c r="E876" s="183"/>
      <c r="F876" s="229"/>
      <c r="G876" s="233" t="str">
        <f>IFERROR($F876/VLOOKUP($E876,'Data Mercado'!$A$7:$F$24,2,FALSE),"")</f>
        <v/>
      </c>
      <c r="H876" s="233" t="str">
        <f>IFERROR($F876/VLOOKUP($E876,'Data Mercado'!$A$7:$F$24,3,FALSE),"")</f>
        <v/>
      </c>
      <c r="I876" s="233" t="str">
        <f>IFERROR($F876/VLOOKUP($E876,'Data Mercado'!$A$7:$F$24,4,FALSE),"")</f>
        <v/>
      </c>
      <c r="J876" s="233" t="str">
        <f>IFERROR($F876/VLOOKUP($E876,'Data Mercado'!$A$7:$F$24,5,FALSE),"")</f>
        <v/>
      </c>
      <c r="K876" s="233" t="str">
        <f>IFERROR($F876/VLOOKUP($E876,'Data Mercado'!$A$7:$F$24,6,FALSE),"")</f>
        <v/>
      </c>
    </row>
    <row r="877" spans="1:11" s="227" customFormat="1" ht="19" customHeight="1">
      <c r="A877" s="228"/>
      <c r="B877" s="232"/>
      <c r="C877" s="183"/>
      <c r="D877" s="183"/>
      <c r="E877" s="183"/>
      <c r="F877" s="229"/>
      <c r="G877" s="233" t="str">
        <f>IFERROR($F877/VLOOKUP($E877,'Data Mercado'!$A$7:$F$24,2,FALSE),"")</f>
        <v/>
      </c>
      <c r="H877" s="233" t="str">
        <f>IFERROR($F877/VLOOKUP($E877,'Data Mercado'!$A$7:$F$24,3,FALSE),"")</f>
        <v/>
      </c>
      <c r="I877" s="233" t="str">
        <f>IFERROR($F877/VLOOKUP($E877,'Data Mercado'!$A$7:$F$24,4,FALSE),"")</f>
        <v/>
      </c>
      <c r="J877" s="233" t="str">
        <f>IFERROR($F877/VLOOKUP($E877,'Data Mercado'!$A$7:$F$24,5,FALSE),"")</f>
        <v/>
      </c>
      <c r="K877" s="233" t="str">
        <f>IFERROR($F877/VLOOKUP($E877,'Data Mercado'!$A$7:$F$24,6,FALSE),"")</f>
        <v/>
      </c>
    </row>
    <row r="878" spans="1:11" s="227" customFormat="1" ht="19" customHeight="1">
      <c r="A878" s="228"/>
      <c r="B878" s="232"/>
      <c r="C878" s="183"/>
      <c r="D878" s="183"/>
      <c r="E878" s="183"/>
      <c r="F878" s="229"/>
      <c r="G878" s="233" t="str">
        <f>IFERROR($F878/VLOOKUP($E878,'Data Mercado'!$A$7:$F$24,2,FALSE),"")</f>
        <v/>
      </c>
      <c r="H878" s="233" t="str">
        <f>IFERROR($F878/VLOOKUP($E878,'Data Mercado'!$A$7:$F$24,3,FALSE),"")</f>
        <v/>
      </c>
      <c r="I878" s="233" t="str">
        <f>IFERROR($F878/VLOOKUP($E878,'Data Mercado'!$A$7:$F$24,4,FALSE),"")</f>
        <v/>
      </c>
      <c r="J878" s="233" t="str">
        <f>IFERROR($F878/VLOOKUP($E878,'Data Mercado'!$A$7:$F$24,5,FALSE),"")</f>
        <v/>
      </c>
      <c r="K878" s="233" t="str">
        <f>IFERROR($F878/VLOOKUP($E878,'Data Mercado'!$A$7:$F$24,6,FALSE),"")</f>
        <v/>
      </c>
    </row>
    <row r="879" spans="1:11" s="227" customFormat="1" ht="19" customHeight="1">
      <c r="A879" s="228"/>
      <c r="B879" s="232"/>
      <c r="C879" s="183"/>
      <c r="D879" s="183"/>
      <c r="E879" s="183"/>
      <c r="F879" s="229"/>
      <c r="G879" s="233" t="str">
        <f>IFERROR($F879/VLOOKUP($E879,'Data Mercado'!$A$7:$F$24,2,FALSE),"")</f>
        <v/>
      </c>
      <c r="H879" s="233" t="str">
        <f>IFERROR($F879/VLOOKUP($E879,'Data Mercado'!$A$7:$F$24,3,FALSE),"")</f>
        <v/>
      </c>
      <c r="I879" s="233" t="str">
        <f>IFERROR($F879/VLOOKUP($E879,'Data Mercado'!$A$7:$F$24,4,FALSE),"")</f>
        <v/>
      </c>
      <c r="J879" s="233" t="str">
        <f>IFERROR($F879/VLOOKUP($E879,'Data Mercado'!$A$7:$F$24,5,FALSE),"")</f>
        <v/>
      </c>
      <c r="K879" s="233" t="str">
        <f>IFERROR($F879/VLOOKUP($E879,'Data Mercado'!$A$7:$F$24,6,FALSE),"")</f>
        <v/>
      </c>
    </row>
    <row r="880" spans="1:11" s="227" customFormat="1" ht="19" customHeight="1">
      <c r="A880" s="228"/>
      <c r="B880" s="232"/>
      <c r="C880" s="183"/>
      <c r="D880" s="183"/>
      <c r="E880" s="183"/>
      <c r="F880" s="229"/>
      <c r="G880" s="233" t="str">
        <f>IFERROR($F880/VLOOKUP($E880,'Data Mercado'!$A$7:$F$24,2,FALSE),"")</f>
        <v/>
      </c>
      <c r="H880" s="233" t="str">
        <f>IFERROR($F880/VLOOKUP($E880,'Data Mercado'!$A$7:$F$24,3,FALSE),"")</f>
        <v/>
      </c>
      <c r="I880" s="233" t="str">
        <f>IFERROR($F880/VLOOKUP($E880,'Data Mercado'!$A$7:$F$24,4,FALSE),"")</f>
        <v/>
      </c>
      <c r="J880" s="233" t="str">
        <f>IFERROR($F880/VLOOKUP($E880,'Data Mercado'!$A$7:$F$24,5,FALSE),"")</f>
        <v/>
      </c>
      <c r="K880" s="233" t="str">
        <f>IFERROR($F880/VLOOKUP($E880,'Data Mercado'!$A$7:$F$24,6,FALSE),"")</f>
        <v/>
      </c>
    </row>
    <row r="881" spans="1:11" s="227" customFormat="1" ht="19" customHeight="1">
      <c r="A881" s="228"/>
      <c r="B881" s="232"/>
      <c r="C881" s="183"/>
      <c r="D881" s="183"/>
      <c r="E881" s="183"/>
      <c r="F881" s="229"/>
      <c r="G881" s="233" t="str">
        <f>IFERROR($F881/VLOOKUP($E881,'Data Mercado'!$A$7:$F$24,2,FALSE),"")</f>
        <v/>
      </c>
      <c r="H881" s="233" t="str">
        <f>IFERROR($F881/VLOOKUP($E881,'Data Mercado'!$A$7:$F$24,3,FALSE),"")</f>
        <v/>
      </c>
      <c r="I881" s="233" t="str">
        <f>IFERROR($F881/VLOOKUP($E881,'Data Mercado'!$A$7:$F$24,4,FALSE),"")</f>
        <v/>
      </c>
      <c r="J881" s="233" t="str">
        <f>IFERROR($F881/VLOOKUP($E881,'Data Mercado'!$A$7:$F$24,5,FALSE),"")</f>
        <v/>
      </c>
      <c r="K881" s="233" t="str">
        <f>IFERROR($F881/VLOOKUP($E881,'Data Mercado'!$A$7:$F$24,6,FALSE),"")</f>
        <v/>
      </c>
    </row>
    <row r="882" spans="1:11" s="227" customFormat="1" ht="19" customHeight="1">
      <c r="A882" s="228"/>
      <c r="B882" s="232"/>
      <c r="C882" s="183"/>
      <c r="D882" s="183"/>
      <c r="E882" s="183"/>
      <c r="F882" s="229"/>
      <c r="G882" s="233" t="str">
        <f>IFERROR($F882/VLOOKUP($E882,'Data Mercado'!$A$7:$F$24,2,FALSE),"")</f>
        <v/>
      </c>
      <c r="H882" s="233" t="str">
        <f>IFERROR($F882/VLOOKUP($E882,'Data Mercado'!$A$7:$F$24,3,FALSE),"")</f>
        <v/>
      </c>
      <c r="I882" s="233" t="str">
        <f>IFERROR($F882/VLOOKUP($E882,'Data Mercado'!$A$7:$F$24,4,FALSE),"")</f>
        <v/>
      </c>
      <c r="J882" s="233" t="str">
        <f>IFERROR($F882/VLOOKUP($E882,'Data Mercado'!$A$7:$F$24,5,FALSE),"")</f>
        <v/>
      </c>
      <c r="K882" s="233" t="str">
        <f>IFERROR($F882/VLOOKUP($E882,'Data Mercado'!$A$7:$F$24,6,FALSE),"")</f>
        <v/>
      </c>
    </row>
    <row r="883" spans="1:11" s="227" customFormat="1" ht="19" customHeight="1">
      <c r="A883" s="228"/>
      <c r="B883" s="232"/>
      <c r="C883" s="183"/>
      <c r="D883" s="183"/>
      <c r="E883" s="183"/>
      <c r="F883" s="229"/>
      <c r="G883" s="233" t="str">
        <f>IFERROR($F883/VLOOKUP($E883,'Data Mercado'!$A$7:$F$24,2,FALSE),"")</f>
        <v/>
      </c>
      <c r="H883" s="233" t="str">
        <f>IFERROR($F883/VLOOKUP($E883,'Data Mercado'!$A$7:$F$24,3,FALSE),"")</f>
        <v/>
      </c>
      <c r="I883" s="233" t="str">
        <f>IFERROR($F883/VLOOKUP($E883,'Data Mercado'!$A$7:$F$24,4,FALSE),"")</f>
        <v/>
      </c>
      <c r="J883" s="233" t="str">
        <f>IFERROR($F883/VLOOKUP($E883,'Data Mercado'!$A$7:$F$24,5,FALSE),"")</f>
        <v/>
      </c>
      <c r="K883" s="233" t="str">
        <f>IFERROR($F883/VLOOKUP($E883,'Data Mercado'!$A$7:$F$24,6,FALSE),"")</f>
        <v/>
      </c>
    </row>
    <row r="884" spans="1:11" s="227" customFormat="1" ht="19" customHeight="1">
      <c r="A884" s="228"/>
      <c r="B884" s="232"/>
      <c r="C884" s="183"/>
      <c r="D884" s="183"/>
      <c r="E884" s="183"/>
      <c r="F884" s="229"/>
      <c r="G884" s="233" t="str">
        <f>IFERROR($F884/VLOOKUP($E884,'Data Mercado'!$A$7:$F$24,2,FALSE),"")</f>
        <v/>
      </c>
      <c r="H884" s="233" t="str">
        <f>IFERROR($F884/VLOOKUP($E884,'Data Mercado'!$A$7:$F$24,3,FALSE),"")</f>
        <v/>
      </c>
      <c r="I884" s="233" t="str">
        <f>IFERROR($F884/VLOOKUP($E884,'Data Mercado'!$A$7:$F$24,4,FALSE),"")</f>
        <v/>
      </c>
      <c r="J884" s="233" t="str">
        <f>IFERROR($F884/VLOOKUP($E884,'Data Mercado'!$A$7:$F$24,5,FALSE),"")</f>
        <v/>
      </c>
      <c r="K884" s="233" t="str">
        <f>IFERROR($F884/VLOOKUP($E884,'Data Mercado'!$A$7:$F$24,6,FALSE),"")</f>
        <v/>
      </c>
    </row>
    <row r="885" spans="1:11" s="227" customFormat="1" ht="19" customHeight="1">
      <c r="A885" s="228"/>
      <c r="B885" s="232"/>
      <c r="C885" s="183"/>
      <c r="D885" s="183"/>
      <c r="E885" s="183"/>
      <c r="F885" s="229"/>
      <c r="G885" s="233" t="str">
        <f>IFERROR($F885/VLOOKUP($E885,'Data Mercado'!$A$7:$F$24,2,FALSE),"")</f>
        <v/>
      </c>
      <c r="H885" s="233" t="str">
        <f>IFERROR($F885/VLOOKUP($E885,'Data Mercado'!$A$7:$F$24,3,FALSE),"")</f>
        <v/>
      </c>
      <c r="I885" s="233" t="str">
        <f>IFERROR($F885/VLOOKUP($E885,'Data Mercado'!$A$7:$F$24,4,FALSE),"")</f>
        <v/>
      </c>
      <c r="J885" s="233" t="str">
        <f>IFERROR($F885/VLOOKUP($E885,'Data Mercado'!$A$7:$F$24,5,FALSE),"")</f>
        <v/>
      </c>
      <c r="K885" s="233" t="str">
        <f>IFERROR($F885/VLOOKUP($E885,'Data Mercado'!$A$7:$F$24,6,FALSE),"")</f>
        <v/>
      </c>
    </row>
    <row r="886" spans="1:11" s="227" customFormat="1" ht="19" customHeight="1">
      <c r="A886" s="228"/>
      <c r="B886" s="232"/>
      <c r="C886" s="183"/>
      <c r="D886" s="183"/>
      <c r="E886" s="183"/>
      <c r="F886" s="229"/>
      <c r="G886" s="233" t="str">
        <f>IFERROR($F886/VLOOKUP($E886,'Data Mercado'!$A$7:$F$24,2,FALSE),"")</f>
        <v/>
      </c>
      <c r="H886" s="233" t="str">
        <f>IFERROR($F886/VLOOKUP($E886,'Data Mercado'!$A$7:$F$24,3,FALSE),"")</f>
        <v/>
      </c>
      <c r="I886" s="233" t="str">
        <f>IFERROR($F886/VLOOKUP($E886,'Data Mercado'!$A$7:$F$24,4,FALSE),"")</f>
        <v/>
      </c>
      <c r="J886" s="233" t="str">
        <f>IFERROR($F886/VLOOKUP($E886,'Data Mercado'!$A$7:$F$24,5,FALSE),"")</f>
        <v/>
      </c>
      <c r="K886" s="233" t="str">
        <f>IFERROR($F886/VLOOKUP($E886,'Data Mercado'!$A$7:$F$24,6,FALSE),"")</f>
        <v/>
      </c>
    </row>
    <row r="887" spans="1:11" s="227" customFormat="1" ht="19" customHeight="1">
      <c r="A887" s="228"/>
      <c r="B887" s="232"/>
      <c r="C887" s="183"/>
      <c r="D887" s="183"/>
      <c r="E887" s="183"/>
      <c r="F887" s="229"/>
      <c r="G887" s="233" t="str">
        <f>IFERROR($F887/VLOOKUP($E887,'Data Mercado'!$A$7:$F$24,2,FALSE),"")</f>
        <v/>
      </c>
      <c r="H887" s="233" t="str">
        <f>IFERROR($F887/VLOOKUP($E887,'Data Mercado'!$A$7:$F$24,3,FALSE),"")</f>
        <v/>
      </c>
      <c r="I887" s="233" t="str">
        <f>IFERROR($F887/VLOOKUP($E887,'Data Mercado'!$A$7:$F$24,4,FALSE),"")</f>
        <v/>
      </c>
      <c r="J887" s="233" t="str">
        <f>IFERROR($F887/VLOOKUP($E887,'Data Mercado'!$A$7:$F$24,5,FALSE),"")</f>
        <v/>
      </c>
      <c r="K887" s="233" t="str">
        <f>IFERROR($F887/VLOOKUP($E887,'Data Mercado'!$A$7:$F$24,6,FALSE),"")</f>
        <v/>
      </c>
    </row>
    <row r="888" spans="1:11" s="227" customFormat="1" ht="19" customHeight="1">
      <c r="A888" s="228"/>
      <c r="B888" s="232"/>
      <c r="C888" s="183"/>
      <c r="D888" s="183"/>
      <c r="E888" s="183"/>
      <c r="F888" s="229"/>
      <c r="G888" s="233" t="str">
        <f>IFERROR($F888/VLOOKUP($E888,'Data Mercado'!$A$7:$F$24,2,FALSE),"")</f>
        <v/>
      </c>
      <c r="H888" s="233" t="str">
        <f>IFERROR($F888/VLOOKUP($E888,'Data Mercado'!$A$7:$F$24,3,FALSE),"")</f>
        <v/>
      </c>
      <c r="I888" s="233" t="str">
        <f>IFERROR($F888/VLOOKUP($E888,'Data Mercado'!$A$7:$F$24,4,FALSE),"")</f>
        <v/>
      </c>
      <c r="J888" s="233" t="str">
        <f>IFERROR($F888/VLOOKUP($E888,'Data Mercado'!$A$7:$F$24,5,FALSE),"")</f>
        <v/>
      </c>
      <c r="K888" s="233" t="str">
        <f>IFERROR($F888/VLOOKUP($E888,'Data Mercado'!$A$7:$F$24,6,FALSE),"")</f>
        <v/>
      </c>
    </row>
    <row r="889" spans="1:11" s="227" customFormat="1" ht="19" customHeight="1">
      <c r="A889" s="228"/>
      <c r="B889" s="232"/>
      <c r="C889" s="183"/>
      <c r="D889" s="183"/>
      <c r="E889" s="183"/>
      <c r="F889" s="229"/>
      <c r="G889" s="233" t="str">
        <f>IFERROR($F889/VLOOKUP($E889,'Data Mercado'!$A$7:$F$24,2,FALSE),"")</f>
        <v/>
      </c>
      <c r="H889" s="233" t="str">
        <f>IFERROR($F889/VLOOKUP($E889,'Data Mercado'!$A$7:$F$24,3,FALSE),"")</f>
        <v/>
      </c>
      <c r="I889" s="233" t="str">
        <f>IFERROR($F889/VLOOKUP($E889,'Data Mercado'!$A$7:$F$24,4,FALSE),"")</f>
        <v/>
      </c>
      <c r="J889" s="233" t="str">
        <f>IFERROR($F889/VLOOKUP($E889,'Data Mercado'!$A$7:$F$24,5,FALSE),"")</f>
        <v/>
      </c>
      <c r="K889" s="233" t="str">
        <f>IFERROR($F889/VLOOKUP($E889,'Data Mercado'!$A$7:$F$24,6,FALSE),"")</f>
        <v/>
      </c>
    </row>
    <row r="890" spans="1:11" s="227" customFormat="1" ht="19" customHeight="1">
      <c r="A890" s="228"/>
      <c r="B890" s="232"/>
      <c r="C890" s="183"/>
      <c r="D890" s="183"/>
      <c r="E890" s="183"/>
      <c r="F890" s="229"/>
      <c r="G890" s="233" t="str">
        <f>IFERROR($F890/VLOOKUP($E890,'Data Mercado'!$A$7:$F$24,2,FALSE),"")</f>
        <v/>
      </c>
      <c r="H890" s="233" t="str">
        <f>IFERROR($F890/VLOOKUP($E890,'Data Mercado'!$A$7:$F$24,3,FALSE),"")</f>
        <v/>
      </c>
      <c r="I890" s="233" t="str">
        <f>IFERROR($F890/VLOOKUP($E890,'Data Mercado'!$A$7:$F$24,4,FALSE),"")</f>
        <v/>
      </c>
      <c r="J890" s="233" t="str">
        <f>IFERROR($F890/VLOOKUP($E890,'Data Mercado'!$A$7:$F$24,5,FALSE),"")</f>
        <v/>
      </c>
      <c r="K890" s="233" t="str">
        <f>IFERROR($F890/VLOOKUP($E890,'Data Mercado'!$A$7:$F$24,6,FALSE),"")</f>
        <v/>
      </c>
    </row>
    <row r="891" spans="1:11" s="227" customFormat="1" ht="19" customHeight="1">
      <c r="A891" s="228"/>
      <c r="B891" s="232"/>
      <c r="C891" s="183"/>
      <c r="D891" s="183"/>
      <c r="E891" s="183"/>
      <c r="F891" s="229"/>
      <c r="G891" s="233" t="str">
        <f>IFERROR($F891/VLOOKUP($E891,'Data Mercado'!$A$7:$F$24,2,FALSE),"")</f>
        <v/>
      </c>
      <c r="H891" s="233" t="str">
        <f>IFERROR($F891/VLOOKUP($E891,'Data Mercado'!$A$7:$F$24,3,FALSE),"")</f>
        <v/>
      </c>
      <c r="I891" s="233" t="str">
        <f>IFERROR($F891/VLOOKUP($E891,'Data Mercado'!$A$7:$F$24,4,FALSE),"")</f>
        <v/>
      </c>
      <c r="J891" s="233" t="str">
        <f>IFERROR($F891/VLOOKUP($E891,'Data Mercado'!$A$7:$F$24,5,FALSE),"")</f>
        <v/>
      </c>
      <c r="K891" s="233" t="str">
        <f>IFERROR($F891/VLOOKUP($E891,'Data Mercado'!$A$7:$F$24,6,FALSE),"")</f>
        <v/>
      </c>
    </row>
    <row r="892" spans="1:11" s="227" customFormat="1" ht="19" customHeight="1">
      <c r="A892" s="228"/>
      <c r="B892" s="232"/>
      <c r="C892" s="183"/>
      <c r="D892" s="183"/>
      <c r="E892" s="183"/>
      <c r="F892" s="229"/>
      <c r="G892" s="233" t="str">
        <f>IFERROR($F892/VLOOKUP($E892,'Data Mercado'!$A$7:$F$24,2,FALSE),"")</f>
        <v/>
      </c>
      <c r="H892" s="233" t="str">
        <f>IFERROR($F892/VLOOKUP($E892,'Data Mercado'!$A$7:$F$24,3,FALSE),"")</f>
        <v/>
      </c>
      <c r="I892" s="233" t="str">
        <f>IFERROR($F892/VLOOKUP($E892,'Data Mercado'!$A$7:$F$24,4,FALSE),"")</f>
        <v/>
      </c>
      <c r="J892" s="233" t="str">
        <f>IFERROR($F892/VLOOKUP($E892,'Data Mercado'!$A$7:$F$24,5,FALSE),"")</f>
        <v/>
      </c>
      <c r="K892" s="233" t="str">
        <f>IFERROR($F892/VLOOKUP($E892,'Data Mercado'!$A$7:$F$24,6,FALSE),"")</f>
        <v/>
      </c>
    </row>
    <row r="893" spans="1:11" s="227" customFormat="1" ht="19" customHeight="1">
      <c r="A893" s="228"/>
      <c r="B893" s="232"/>
      <c r="C893" s="183"/>
      <c r="D893" s="183"/>
      <c r="E893" s="183"/>
      <c r="F893" s="229"/>
      <c r="G893" s="233" t="str">
        <f>IFERROR($F893/VLOOKUP($E893,'Data Mercado'!$A$7:$F$24,2,FALSE),"")</f>
        <v/>
      </c>
      <c r="H893" s="233" t="str">
        <f>IFERROR($F893/VLOOKUP($E893,'Data Mercado'!$A$7:$F$24,3,FALSE),"")</f>
        <v/>
      </c>
      <c r="I893" s="233" t="str">
        <f>IFERROR($F893/VLOOKUP($E893,'Data Mercado'!$A$7:$F$24,4,FALSE),"")</f>
        <v/>
      </c>
      <c r="J893" s="233" t="str">
        <f>IFERROR($F893/VLOOKUP($E893,'Data Mercado'!$A$7:$F$24,5,FALSE),"")</f>
        <v/>
      </c>
      <c r="K893" s="233" t="str">
        <f>IFERROR($F893/VLOOKUP($E893,'Data Mercado'!$A$7:$F$24,6,FALSE),"")</f>
        <v/>
      </c>
    </row>
    <row r="894" spans="1:11" s="227" customFormat="1" ht="19" customHeight="1">
      <c r="A894" s="228"/>
      <c r="B894" s="232"/>
      <c r="C894" s="183"/>
      <c r="D894" s="183"/>
      <c r="E894" s="183"/>
      <c r="F894" s="229"/>
      <c r="G894" s="233" t="str">
        <f>IFERROR($F894/VLOOKUP($E894,'Data Mercado'!$A$7:$F$24,2,FALSE),"")</f>
        <v/>
      </c>
      <c r="H894" s="233" t="str">
        <f>IFERROR($F894/VLOOKUP($E894,'Data Mercado'!$A$7:$F$24,3,FALSE),"")</f>
        <v/>
      </c>
      <c r="I894" s="233" t="str">
        <f>IFERROR($F894/VLOOKUP($E894,'Data Mercado'!$A$7:$F$24,4,FALSE),"")</f>
        <v/>
      </c>
      <c r="J894" s="233" t="str">
        <f>IFERROR($F894/VLOOKUP($E894,'Data Mercado'!$A$7:$F$24,5,FALSE),"")</f>
        <v/>
      </c>
      <c r="K894" s="233" t="str">
        <f>IFERROR($F894/VLOOKUP($E894,'Data Mercado'!$A$7:$F$24,6,FALSE),"")</f>
        <v/>
      </c>
    </row>
    <row r="895" spans="1:11" s="227" customFormat="1" ht="19" customHeight="1">
      <c r="A895" s="228"/>
      <c r="B895" s="232"/>
      <c r="C895" s="183"/>
      <c r="D895" s="183"/>
      <c r="E895" s="183"/>
      <c r="F895" s="229"/>
      <c r="G895" s="233" t="str">
        <f>IFERROR($F895/VLOOKUP($E895,'Data Mercado'!$A$7:$F$24,2,FALSE),"")</f>
        <v/>
      </c>
      <c r="H895" s="233" t="str">
        <f>IFERROR($F895/VLOOKUP($E895,'Data Mercado'!$A$7:$F$24,3,FALSE),"")</f>
        <v/>
      </c>
      <c r="I895" s="233" t="str">
        <f>IFERROR($F895/VLOOKUP($E895,'Data Mercado'!$A$7:$F$24,4,FALSE),"")</f>
        <v/>
      </c>
      <c r="J895" s="233" t="str">
        <f>IFERROR($F895/VLOOKUP($E895,'Data Mercado'!$A$7:$F$24,5,FALSE),"")</f>
        <v/>
      </c>
      <c r="K895" s="233" t="str">
        <f>IFERROR($F895/VLOOKUP($E895,'Data Mercado'!$A$7:$F$24,6,FALSE),"")</f>
        <v/>
      </c>
    </row>
    <row r="896" spans="1:11" s="227" customFormat="1" ht="19" customHeight="1">
      <c r="A896" s="228"/>
      <c r="B896" s="232"/>
      <c r="C896" s="183"/>
      <c r="D896" s="183"/>
      <c r="E896" s="183"/>
      <c r="F896" s="229"/>
      <c r="G896" s="233" t="str">
        <f>IFERROR($F896/VLOOKUP($E896,'Data Mercado'!$A$7:$F$24,2,FALSE),"")</f>
        <v/>
      </c>
      <c r="H896" s="233" t="str">
        <f>IFERROR($F896/VLOOKUP($E896,'Data Mercado'!$A$7:$F$24,3,FALSE),"")</f>
        <v/>
      </c>
      <c r="I896" s="233" t="str">
        <f>IFERROR($F896/VLOOKUP($E896,'Data Mercado'!$A$7:$F$24,4,FALSE),"")</f>
        <v/>
      </c>
      <c r="J896" s="233" t="str">
        <f>IFERROR($F896/VLOOKUP($E896,'Data Mercado'!$A$7:$F$24,5,FALSE),"")</f>
        <v/>
      </c>
      <c r="K896" s="233" t="str">
        <f>IFERROR($F896/VLOOKUP($E896,'Data Mercado'!$A$7:$F$24,6,FALSE),"")</f>
        <v/>
      </c>
    </row>
    <row r="897" spans="1:11" s="227" customFormat="1" ht="19" customHeight="1">
      <c r="A897" s="228"/>
      <c r="B897" s="232"/>
      <c r="C897" s="183"/>
      <c r="D897" s="183"/>
      <c r="E897" s="183"/>
      <c r="F897" s="229"/>
      <c r="G897" s="233" t="str">
        <f>IFERROR($F897/VLOOKUP($E897,'Data Mercado'!$A$7:$F$24,2,FALSE),"")</f>
        <v/>
      </c>
      <c r="H897" s="233" t="str">
        <f>IFERROR($F897/VLOOKUP($E897,'Data Mercado'!$A$7:$F$24,3,FALSE),"")</f>
        <v/>
      </c>
      <c r="I897" s="233" t="str">
        <f>IFERROR($F897/VLOOKUP($E897,'Data Mercado'!$A$7:$F$24,4,FALSE),"")</f>
        <v/>
      </c>
      <c r="J897" s="233" t="str">
        <f>IFERROR($F897/VLOOKUP($E897,'Data Mercado'!$A$7:$F$24,5,FALSE),"")</f>
        <v/>
      </c>
      <c r="K897" s="233" t="str">
        <f>IFERROR($F897/VLOOKUP($E897,'Data Mercado'!$A$7:$F$24,6,FALSE),"")</f>
        <v/>
      </c>
    </row>
    <row r="898" spans="1:11" s="227" customFormat="1" ht="19" customHeight="1">
      <c r="A898" s="228"/>
      <c r="B898" s="232"/>
      <c r="C898" s="183"/>
      <c r="D898" s="183"/>
      <c r="E898" s="183"/>
      <c r="F898" s="229"/>
      <c r="G898" s="233" t="str">
        <f>IFERROR($F898/VLOOKUP($E898,'Data Mercado'!$A$7:$F$24,2,FALSE),"")</f>
        <v/>
      </c>
      <c r="H898" s="233" t="str">
        <f>IFERROR($F898/VLOOKUP($E898,'Data Mercado'!$A$7:$F$24,3,FALSE),"")</f>
        <v/>
      </c>
      <c r="I898" s="233" t="str">
        <f>IFERROR($F898/VLOOKUP($E898,'Data Mercado'!$A$7:$F$24,4,FALSE),"")</f>
        <v/>
      </c>
      <c r="J898" s="233" t="str">
        <f>IFERROR($F898/VLOOKUP($E898,'Data Mercado'!$A$7:$F$24,5,FALSE),"")</f>
        <v/>
      </c>
      <c r="K898" s="233" t="str">
        <f>IFERROR($F898/VLOOKUP($E898,'Data Mercado'!$A$7:$F$24,6,FALSE),"")</f>
        <v/>
      </c>
    </row>
    <row r="899" spans="1:11" s="227" customFormat="1" ht="19" customHeight="1">
      <c r="A899" s="228"/>
      <c r="B899" s="232"/>
      <c r="C899" s="183"/>
      <c r="D899" s="183"/>
      <c r="E899" s="183"/>
      <c r="F899" s="229"/>
      <c r="G899" s="233" t="str">
        <f>IFERROR($F899/VLOOKUP($E899,'Data Mercado'!$A$7:$F$24,2,FALSE),"")</f>
        <v/>
      </c>
      <c r="H899" s="233" t="str">
        <f>IFERROR($F899/VLOOKUP($E899,'Data Mercado'!$A$7:$F$24,3,FALSE),"")</f>
        <v/>
      </c>
      <c r="I899" s="233" t="str">
        <f>IFERROR($F899/VLOOKUP($E899,'Data Mercado'!$A$7:$F$24,4,FALSE),"")</f>
        <v/>
      </c>
      <c r="J899" s="233" t="str">
        <f>IFERROR($F899/VLOOKUP($E899,'Data Mercado'!$A$7:$F$24,5,FALSE),"")</f>
        <v/>
      </c>
      <c r="K899" s="233" t="str">
        <f>IFERROR($F899/VLOOKUP($E899,'Data Mercado'!$A$7:$F$24,6,FALSE),"")</f>
        <v/>
      </c>
    </row>
    <row r="900" spans="1:11" s="227" customFormat="1" ht="19" customHeight="1">
      <c r="A900" s="228"/>
      <c r="B900" s="232"/>
      <c r="C900" s="183"/>
      <c r="D900" s="183"/>
      <c r="E900" s="183"/>
      <c r="F900" s="229"/>
      <c r="G900" s="233" t="str">
        <f>IFERROR($F900/VLOOKUP($E900,'Data Mercado'!$A$7:$F$24,2,FALSE),"")</f>
        <v/>
      </c>
      <c r="H900" s="233" t="str">
        <f>IFERROR($F900/VLOOKUP($E900,'Data Mercado'!$A$7:$F$24,3,FALSE),"")</f>
        <v/>
      </c>
      <c r="I900" s="233" t="str">
        <f>IFERROR($F900/VLOOKUP($E900,'Data Mercado'!$A$7:$F$24,4,FALSE),"")</f>
        <v/>
      </c>
      <c r="J900" s="233" t="str">
        <f>IFERROR($F900/VLOOKUP($E900,'Data Mercado'!$A$7:$F$24,5,FALSE),"")</f>
        <v/>
      </c>
      <c r="K900" s="233" t="str">
        <f>IFERROR($F900/VLOOKUP($E900,'Data Mercado'!$A$7:$F$24,6,FALSE),"")</f>
        <v/>
      </c>
    </row>
    <row r="901" spans="1:11" s="227" customFormat="1" ht="19" customHeight="1">
      <c r="A901" s="228"/>
      <c r="B901" s="232"/>
      <c r="C901" s="183"/>
      <c r="D901" s="183"/>
      <c r="E901" s="183"/>
      <c r="F901" s="229"/>
      <c r="G901" s="233" t="str">
        <f>IFERROR($F901/VLOOKUP($E901,'Data Mercado'!$A$7:$F$24,2,FALSE),"")</f>
        <v/>
      </c>
      <c r="H901" s="233" t="str">
        <f>IFERROR($F901/VLOOKUP($E901,'Data Mercado'!$A$7:$F$24,3,FALSE),"")</f>
        <v/>
      </c>
      <c r="I901" s="233" t="str">
        <f>IFERROR($F901/VLOOKUP($E901,'Data Mercado'!$A$7:$F$24,4,FALSE),"")</f>
        <v/>
      </c>
      <c r="J901" s="233" t="str">
        <f>IFERROR($F901/VLOOKUP($E901,'Data Mercado'!$A$7:$F$24,5,FALSE),"")</f>
        <v/>
      </c>
      <c r="K901" s="233" t="str">
        <f>IFERROR($F901/VLOOKUP($E901,'Data Mercado'!$A$7:$F$24,6,FALSE),"")</f>
        <v/>
      </c>
    </row>
    <row r="902" spans="1:11" s="227" customFormat="1" ht="19" customHeight="1">
      <c r="A902" s="228"/>
      <c r="B902" s="232"/>
      <c r="C902" s="183"/>
      <c r="D902" s="183"/>
      <c r="E902" s="183"/>
      <c r="F902" s="229"/>
      <c r="G902" s="233" t="str">
        <f>IFERROR($F902/VLOOKUP($E902,'Data Mercado'!$A$7:$F$24,2,FALSE),"")</f>
        <v/>
      </c>
      <c r="H902" s="233" t="str">
        <f>IFERROR($F902/VLOOKUP($E902,'Data Mercado'!$A$7:$F$24,3,FALSE),"")</f>
        <v/>
      </c>
      <c r="I902" s="233" t="str">
        <f>IFERROR($F902/VLOOKUP($E902,'Data Mercado'!$A$7:$F$24,4,FALSE),"")</f>
        <v/>
      </c>
      <c r="J902" s="233" t="str">
        <f>IFERROR($F902/VLOOKUP($E902,'Data Mercado'!$A$7:$F$24,5,FALSE),"")</f>
        <v/>
      </c>
      <c r="K902" s="233" t="str">
        <f>IFERROR($F902/VLOOKUP($E902,'Data Mercado'!$A$7:$F$24,6,FALSE),"")</f>
        <v/>
      </c>
    </row>
    <row r="903" spans="1:11" s="227" customFormat="1" ht="19" customHeight="1">
      <c r="A903" s="228"/>
      <c r="B903" s="232"/>
      <c r="C903" s="183"/>
      <c r="D903" s="183"/>
      <c r="E903" s="183"/>
      <c r="F903" s="229"/>
      <c r="G903" s="233" t="str">
        <f>IFERROR($F903/VLOOKUP($E903,'Data Mercado'!$A$7:$F$24,2,FALSE),"")</f>
        <v/>
      </c>
      <c r="H903" s="233" t="str">
        <f>IFERROR($F903/VLOOKUP($E903,'Data Mercado'!$A$7:$F$24,3,FALSE),"")</f>
        <v/>
      </c>
      <c r="I903" s="233" t="str">
        <f>IFERROR($F903/VLOOKUP($E903,'Data Mercado'!$A$7:$F$24,4,FALSE),"")</f>
        <v/>
      </c>
      <c r="J903" s="233" t="str">
        <f>IFERROR($F903/VLOOKUP($E903,'Data Mercado'!$A$7:$F$24,5,FALSE),"")</f>
        <v/>
      </c>
      <c r="K903" s="233" t="str">
        <f>IFERROR($F903/VLOOKUP($E903,'Data Mercado'!$A$7:$F$24,6,FALSE),"")</f>
        <v/>
      </c>
    </row>
    <row r="904" spans="1:11" s="227" customFormat="1" ht="19" customHeight="1">
      <c r="A904" s="228"/>
      <c r="B904" s="232"/>
      <c r="C904" s="183"/>
      <c r="D904" s="183"/>
      <c r="E904" s="183"/>
      <c r="F904" s="229"/>
      <c r="G904" s="233" t="str">
        <f>IFERROR($F904/VLOOKUP($E904,'Data Mercado'!$A$7:$F$24,2,FALSE),"")</f>
        <v/>
      </c>
      <c r="H904" s="233" t="str">
        <f>IFERROR($F904/VLOOKUP($E904,'Data Mercado'!$A$7:$F$24,3,FALSE),"")</f>
        <v/>
      </c>
      <c r="I904" s="233" t="str">
        <f>IFERROR($F904/VLOOKUP($E904,'Data Mercado'!$A$7:$F$24,4,FALSE),"")</f>
        <v/>
      </c>
      <c r="J904" s="233" t="str">
        <f>IFERROR($F904/VLOOKUP($E904,'Data Mercado'!$A$7:$F$24,5,FALSE),"")</f>
        <v/>
      </c>
      <c r="K904" s="233" t="str">
        <f>IFERROR($F904/VLOOKUP($E904,'Data Mercado'!$A$7:$F$24,6,FALSE),"")</f>
        <v/>
      </c>
    </row>
    <row r="905" spans="1:11" s="227" customFormat="1" ht="19" customHeight="1">
      <c r="A905" s="228"/>
      <c r="B905" s="232"/>
      <c r="C905" s="183"/>
      <c r="D905" s="183"/>
      <c r="E905" s="183"/>
      <c r="F905" s="229"/>
      <c r="G905" s="233" t="str">
        <f>IFERROR($F905/VLOOKUP($E905,'Data Mercado'!$A$7:$F$24,2,FALSE),"")</f>
        <v/>
      </c>
      <c r="H905" s="233" t="str">
        <f>IFERROR($F905/VLOOKUP($E905,'Data Mercado'!$A$7:$F$24,3,FALSE),"")</f>
        <v/>
      </c>
      <c r="I905" s="233" t="str">
        <f>IFERROR($F905/VLOOKUP($E905,'Data Mercado'!$A$7:$F$24,4,FALSE),"")</f>
        <v/>
      </c>
      <c r="J905" s="233" t="str">
        <f>IFERROR($F905/VLOOKUP($E905,'Data Mercado'!$A$7:$F$24,5,FALSE),"")</f>
        <v/>
      </c>
      <c r="K905" s="233" t="str">
        <f>IFERROR($F905/VLOOKUP($E905,'Data Mercado'!$A$7:$F$24,6,FALSE),"")</f>
        <v/>
      </c>
    </row>
    <row r="906" spans="1:11" s="227" customFormat="1" ht="19" customHeight="1">
      <c r="A906" s="228"/>
      <c r="B906" s="232"/>
      <c r="C906" s="183"/>
      <c r="D906" s="183"/>
      <c r="E906" s="183"/>
      <c r="F906" s="229"/>
      <c r="G906" s="233" t="str">
        <f>IFERROR($F906/VLOOKUP($E906,'Data Mercado'!$A$7:$F$24,2,FALSE),"")</f>
        <v/>
      </c>
      <c r="H906" s="233" t="str">
        <f>IFERROR($F906/VLOOKUP($E906,'Data Mercado'!$A$7:$F$24,3,FALSE),"")</f>
        <v/>
      </c>
      <c r="I906" s="233" t="str">
        <f>IFERROR($F906/VLOOKUP($E906,'Data Mercado'!$A$7:$F$24,4,FALSE),"")</f>
        <v/>
      </c>
      <c r="J906" s="233" t="str">
        <f>IFERROR($F906/VLOOKUP($E906,'Data Mercado'!$A$7:$F$24,5,FALSE),"")</f>
        <v/>
      </c>
      <c r="K906" s="233" t="str">
        <f>IFERROR($F906/VLOOKUP($E906,'Data Mercado'!$A$7:$F$24,6,FALSE),"")</f>
        <v/>
      </c>
    </row>
    <row r="907" spans="1:11" s="227" customFormat="1" ht="19" customHeight="1">
      <c r="A907" s="228"/>
      <c r="B907" s="232"/>
      <c r="C907" s="183"/>
      <c r="D907" s="183"/>
      <c r="E907" s="183"/>
      <c r="F907" s="229"/>
      <c r="G907" s="233" t="str">
        <f>IFERROR($F907/VLOOKUP($E907,'Data Mercado'!$A$7:$F$24,2,FALSE),"")</f>
        <v/>
      </c>
      <c r="H907" s="233" t="str">
        <f>IFERROR($F907/VLOOKUP($E907,'Data Mercado'!$A$7:$F$24,3,FALSE),"")</f>
        <v/>
      </c>
      <c r="I907" s="233" t="str">
        <f>IFERROR($F907/VLOOKUP($E907,'Data Mercado'!$A$7:$F$24,4,FALSE),"")</f>
        <v/>
      </c>
      <c r="J907" s="233" t="str">
        <f>IFERROR($F907/VLOOKUP($E907,'Data Mercado'!$A$7:$F$24,5,FALSE),"")</f>
        <v/>
      </c>
      <c r="K907" s="233" t="str">
        <f>IFERROR($F907/VLOOKUP($E907,'Data Mercado'!$A$7:$F$24,6,FALSE),"")</f>
        <v/>
      </c>
    </row>
    <row r="908" spans="1:11" s="227" customFormat="1" ht="19" customHeight="1">
      <c r="A908" s="228"/>
      <c r="B908" s="232"/>
      <c r="C908" s="183"/>
      <c r="D908" s="183"/>
      <c r="E908" s="183"/>
      <c r="F908" s="229"/>
      <c r="G908" s="233" t="str">
        <f>IFERROR($F908/VLOOKUP($E908,'Data Mercado'!$A$7:$F$24,2,FALSE),"")</f>
        <v/>
      </c>
      <c r="H908" s="233" t="str">
        <f>IFERROR($F908/VLOOKUP($E908,'Data Mercado'!$A$7:$F$24,3,FALSE),"")</f>
        <v/>
      </c>
      <c r="I908" s="233" t="str">
        <f>IFERROR($F908/VLOOKUP($E908,'Data Mercado'!$A$7:$F$24,4,FALSE),"")</f>
        <v/>
      </c>
      <c r="J908" s="233" t="str">
        <f>IFERROR($F908/VLOOKUP($E908,'Data Mercado'!$A$7:$F$24,5,FALSE),"")</f>
        <v/>
      </c>
      <c r="K908" s="233" t="str">
        <f>IFERROR($F908/VLOOKUP($E908,'Data Mercado'!$A$7:$F$24,6,FALSE),"")</f>
        <v/>
      </c>
    </row>
    <row r="909" spans="1:11" s="227" customFormat="1" ht="19" customHeight="1">
      <c r="A909" s="228"/>
      <c r="B909" s="232"/>
      <c r="C909" s="183"/>
      <c r="D909" s="183"/>
      <c r="E909" s="183"/>
      <c r="F909" s="229"/>
      <c r="G909" s="233" t="str">
        <f>IFERROR($F909/VLOOKUP($E909,'Data Mercado'!$A$7:$F$24,2,FALSE),"")</f>
        <v/>
      </c>
      <c r="H909" s="233" t="str">
        <f>IFERROR($F909/VLOOKUP($E909,'Data Mercado'!$A$7:$F$24,3,FALSE),"")</f>
        <v/>
      </c>
      <c r="I909" s="233" t="str">
        <f>IFERROR($F909/VLOOKUP($E909,'Data Mercado'!$A$7:$F$24,4,FALSE),"")</f>
        <v/>
      </c>
      <c r="J909" s="233" t="str">
        <f>IFERROR($F909/VLOOKUP($E909,'Data Mercado'!$A$7:$F$24,5,FALSE),"")</f>
        <v/>
      </c>
      <c r="K909" s="233" t="str">
        <f>IFERROR($F909/VLOOKUP($E909,'Data Mercado'!$A$7:$F$24,6,FALSE),"")</f>
        <v/>
      </c>
    </row>
    <row r="910" spans="1:11" s="227" customFormat="1" ht="19" customHeight="1">
      <c r="A910" s="228"/>
      <c r="B910" s="232"/>
      <c r="C910" s="183"/>
      <c r="D910" s="183"/>
      <c r="E910" s="183"/>
      <c r="F910" s="229"/>
      <c r="G910" s="233" t="str">
        <f>IFERROR($F910/VLOOKUP($E910,'Data Mercado'!$A$7:$F$24,2,FALSE),"")</f>
        <v/>
      </c>
      <c r="H910" s="233" t="str">
        <f>IFERROR($F910/VLOOKUP($E910,'Data Mercado'!$A$7:$F$24,3,FALSE),"")</f>
        <v/>
      </c>
      <c r="I910" s="233" t="str">
        <f>IFERROR($F910/VLOOKUP($E910,'Data Mercado'!$A$7:$F$24,4,FALSE),"")</f>
        <v/>
      </c>
      <c r="J910" s="233" t="str">
        <f>IFERROR($F910/VLOOKUP($E910,'Data Mercado'!$A$7:$F$24,5,FALSE),"")</f>
        <v/>
      </c>
      <c r="K910" s="233" t="str">
        <f>IFERROR($F910/VLOOKUP($E910,'Data Mercado'!$A$7:$F$24,6,FALSE),"")</f>
        <v/>
      </c>
    </row>
    <row r="911" spans="1:11" s="227" customFormat="1" ht="19" customHeight="1">
      <c r="A911" s="228"/>
      <c r="B911" s="232"/>
      <c r="C911" s="183"/>
      <c r="D911" s="183"/>
      <c r="E911" s="183"/>
      <c r="F911" s="229"/>
      <c r="G911" s="233" t="str">
        <f>IFERROR($F911/VLOOKUP($E911,'Data Mercado'!$A$7:$F$24,2,FALSE),"")</f>
        <v/>
      </c>
      <c r="H911" s="233" t="str">
        <f>IFERROR($F911/VLOOKUP($E911,'Data Mercado'!$A$7:$F$24,3,FALSE),"")</f>
        <v/>
      </c>
      <c r="I911" s="233" t="str">
        <f>IFERROR($F911/VLOOKUP($E911,'Data Mercado'!$A$7:$F$24,4,FALSE),"")</f>
        <v/>
      </c>
      <c r="J911" s="233" t="str">
        <f>IFERROR($F911/VLOOKUP($E911,'Data Mercado'!$A$7:$F$24,5,FALSE),"")</f>
        <v/>
      </c>
      <c r="K911" s="233" t="str">
        <f>IFERROR($F911/VLOOKUP($E911,'Data Mercado'!$A$7:$F$24,6,FALSE),"")</f>
        <v/>
      </c>
    </row>
    <row r="912" spans="1:11" s="227" customFormat="1" ht="19" customHeight="1">
      <c r="A912" s="228"/>
      <c r="B912" s="232"/>
      <c r="C912" s="183"/>
      <c r="D912" s="183"/>
      <c r="E912" s="183"/>
      <c r="F912" s="229"/>
      <c r="G912" s="233" t="str">
        <f>IFERROR($F912/VLOOKUP($E912,'Data Mercado'!$A$7:$F$24,2,FALSE),"")</f>
        <v/>
      </c>
      <c r="H912" s="233" t="str">
        <f>IFERROR($F912/VLOOKUP($E912,'Data Mercado'!$A$7:$F$24,3,FALSE),"")</f>
        <v/>
      </c>
      <c r="I912" s="233" t="str">
        <f>IFERROR($F912/VLOOKUP($E912,'Data Mercado'!$A$7:$F$24,4,FALSE),"")</f>
        <v/>
      </c>
      <c r="J912" s="233" t="str">
        <f>IFERROR($F912/VLOOKUP($E912,'Data Mercado'!$A$7:$F$24,5,FALSE),"")</f>
        <v/>
      </c>
      <c r="K912" s="233" t="str">
        <f>IFERROR($F912/VLOOKUP($E912,'Data Mercado'!$A$7:$F$24,6,FALSE),"")</f>
        <v/>
      </c>
    </row>
    <row r="913" spans="1:11" s="227" customFormat="1" ht="19" customHeight="1">
      <c r="A913" s="228"/>
      <c r="B913" s="232"/>
      <c r="C913" s="183"/>
      <c r="D913" s="183"/>
      <c r="E913" s="183"/>
      <c r="F913" s="229"/>
      <c r="G913" s="233" t="str">
        <f>IFERROR($F913/VLOOKUP($E913,'Data Mercado'!$A$7:$F$24,2,FALSE),"")</f>
        <v/>
      </c>
      <c r="H913" s="233" t="str">
        <f>IFERROR($F913/VLOOKUP($E913,'Data Mercado'!$A$7:$F$24,3,FALSE),"")</f>
        <v/>
      </c>
      <c r="I913" s="233" t="str">
        <f>IFERROR($F913/VLOOKUP($E913,'Data Mercado'!$A$7:$F$24,4,FALSE),"")</f>
        <v/>
      </c>
      <c r="J913" s="233" t="str">
        <f>IFERROR($F913/VLOOKUP($E913,'Data Mercado'!$A$7:$F$24,5,FALSE),"")</f>
        <v/>
      </c>
      <c r="K913" s="233" t="str">
        <f>IFERROR($F913/VLOOKUP($E913,'Data Mercado'!$A$7:$F$24,6,FALSE),"")</f>
        <v/>
      </c>
    </row>
    <row r="914" spans="1:11" s="227" customFormat="1" ht="19" customHeight="1">
      <c r="A914" s="228"/>
      <c r="B914" s="232"/>
      <c r="C914" s="183"/>
      <c r="D914" s="183"/>
      <c r="E914" s="183"/>
      <c r="F914" s="229"/>
      <c r="G914" s="233" t="str">
        <f>IFERROR($F914/VLOOKUP($E914,'Data Mercado'!$A$7:$F$24,2,FALSE),"")</f>
        <v/>
      </c>
      <c r="H914" s="233" t="str">
        <f>IFERROR($F914/VLOOKUP($E914,'Data Mercado'!$A$7:$F$24,3,FALSE),"")</f>
        <v/>
      </c>
      <c r="I914" s="233" t="str">
        <f>IFERROR($F914/VLOOKUP($E914,'Data Mercado'!$A$7:$F$24,4,FALSE),"")</f>
        <v/>
      </c>
      <c r="J914" s="233" t="str">
        <f>IFERROR($F914/VLOOKUP($E914,'Data Mercado'!$A$7:$F$24,5,FALSE),"")</f>
        <v/>
      </c>
      <c r="K914" s="233" t="str">
        <f>IFERROR($F914/VLOOKUP($E914,'Data Mercado'!$A$7:$F$24,6,FALSE),"")</f>
        <v/>
      </c>
    </row>
    <row r="915" spans="1:11" s="227" customFormat="1" ht="19" customHeight="1">
      <c r="A915" s="228"/>
      <c r="B915" s="232"/>
      <c r="C915" s="183"/>
      <c r="D915" s="183"/>
      <c r="E915" s="183"/>
      <c r="F915" s="229"/>
      <c r="G915" s="233" t="str">
        <f>IFERROR($F915/VLOOKUP($E915,'Data Mercado'!$A$7:$F$24,2,FALSE),"")</f>
        <v/>
      </c>
      <c r="H915" s="233" t="str">
        <f>IFERROR($F915/VLOOKUP($E915,'Data Mercado'!$A$7:$F$24,3,FALSE),"")</f>
        <v/>
      </c>
      <c r="I915" s="233" t="str">
        <f>IFERROR($F915/VLOOKUP($E915,'Data Mercado'!$A$7:$F$24,4,FALSE),"")</f>
        <v/>
      </c>
      <c r="J915" s="233" t="str">
        <f>IFERROR($F915/VLOOKUP($E915,'Data Mercado'!$A$7:$F$24,5,FALSE),"")</f>
        <v/>
      </c>
      <c r="K915" s="233" t="str">
        <f>IFERROR($F915/VLOOKUP($E915,'Data Mercado'!$A$7:$F$24,6,FALSE),"")</f>
        <v/>
      </c>
    </row>
    <row r="916" spans="1:11" s="227" customFormat="1" ht="19" customHeight="1">
      <c r="A916" s="228"/>
      <c r="B916" s="232"/>
      <c r="C916" s="183"/>
      <c r="D916" s="183"/>
      <c r="E916" s="183"/>
      <c r="F916" s="229"/>
      <c r="G916" s="233" t="str">
        <f>IFERROR($F916/VLOOKUP($E916,'Data Mercado'!$A$7:$F$24,2,FALSE),"")</f>
        <v/>
      </c>
      <c r="H916" s="233" t="str">
        <f>IFERROR($F916/VLOOKUP($E916,'Data Mercado'!$A$7:$F$24,3,FALSE),"")</f>
        <v/>
      </c>
      <c r="I916" s="233" t="str">
        <f>IFERROR($F916/VLOOKUP($E916,'Data Mercado'!$A$7:$F$24,4,FALSE),"")</f>
        <v/>
      </c>
      <c r="J916" s="233" t="str">
        <f>IFERROR($F916/VLOOKUP($E916,'Data Mercado'!$A$7:$F$24,5,FALSE),"")</f>
        <v/>
      </c>
      <c r="K916" s="233" t="str">
        <f>IFERROR($F916/VLOOKUP($E916,'Data Mercado'!$A$7:$F$24,6,FALSE),"")</f>
        <v/>
      </c>
    </row>
    <row r="917" spans="1:11" s="227" customFormat="1" ht="19" customHeight="1">
      <c r="A917" s="228"/>
      <c r="B917" s="232"/>
      <c r="C917" s="183"/>
      <c r="D917" s="183"/>
      <c r="E917" s="183"/>
      <c r="F917" s="229"/>
      <c r="G917" s="233" t="str">
        <f>IFERROR($F917/VLOOKUP($E917,'Data Mercado'!$A$7:$F$24,2,FALSE),"")</f>
        <v/>
      </c>
      <c r="H917" s="233" t="str">
        <f>IFERROR($F917/VLOOKUP($E917,'Data Mercado'!$A$7:$F$24,3,FALSE),"")</f>
        <v/>
      </c>
      <c r="I917" s="233" t="str">
        <f>IFERROR($F917/VLOOKUP($E917,'Data Mercado'!$A$7:$F$24,4,FALSE),"")</f>
        <v/>
      </c>
      <c r="J917" s="233" t="str">
        <f>IFERROR($F917/VLOOKUP($E917,'Data Mercado'!$A$7:$F$24,5,FALSE),"")</f>
        <v/>
      </c>
      <c r="K917" s="233" t="str">
        <f>IFERROR($F917/VLOOKUP($E917,'Data Mercado'!$A$7:$F$24,6,FALSE),"")</f>
        <v/>
      </c>
    </row>
    <row r="918" spans="1:11" s="227" customFormat="1" ht="19" customHeight="1">
      <c r="A918" s="228"/>
      <c r="B918" s="232"/>
      <c r="C918" s="183"/>
      <c r="D918" s="183"/>
      <c r="E918" s="183"/>
      <c r="F918" s="229"/>
      <c r="G918" s="233" t="str">
        <f>IFERROR($F918/VLOOKUP($E918,'Data Mercado'!$A$7:$F$24,2,FALSE),"")</f>
        <v/>
      </c>
      <c r="H918" s="233" t="str">
        <f>IFERROR($F918/VLOOKUP($E918,'Data Mercado'!$A$7:$F$24,3,FALSE),"")</f>
        <v/>
      </c>
      <c r="I918" s="233" t="str">
        <f>IFERROR($F918/VLOOKUP($E918,'Data Mercado'!$A$7:$F$24,4,FALSE),"")</f>
        <v/>
      </c>
      <c r="J918" s="233" t="str">
        <f>IFERROR($F918/VLOOKUP($E918,'Data Mercado'!$A$7:$F$24,5,FALSE),"")</f>
        <v/>
      </c>
      <c r="K918" s="233" t="str">
        <f>IFERROR($F918/VLOOKUP($E918,'Data Mercado'!$A$7:$F$24,6,FALSE),"")</f>
        <v/>
      </c>
    </row>
    <row r="919" spans="1:11" s="227" customFormat="1" ht="19" customHeight="1">
      <c r="A919" s="228"/>
      <c r="B919" s="232"/>
      <c r="C919" s="183"/>
      <c r="D919" s="183"/>
      <c r="E919" s="183"/>
      <c r="F919" s="229"/>
      <c r="G919" s="233" t="str">
        <f>IFERROR($F919/VLOOKUP($E919,'Data Mercado'!$A$7:$F$24,2,FALSE),"")</f>
        <v/>
      </c>
      <c r="H919" s="233" t="str">
        <f>IFERROR($F919/VLOOKUP($E919,'Data Mercado'!$A$7:$F$24,3,FALSE),"")</f>
        <v/>
      </c>
      <c r="I919" s="233" t="str">
        <f>IFERROR($F919/VLOOKUP($E919,'Data Mercado'!$A$7:$F$24,4,FALSE),"")</f>
        <v/>
      </c>
      <c r="J919" s="233" t="str">
        <f>IFERROR($F919/VLOOKUP($E919,'Data Mercado'!$A$7:$F$24,5,FALSE),"")</f>
        <v/>
      </c>
      <c r="K919" s="233" t="str">
        <f>IFERROR($F919/VLOOKUP($E919,'Data Mercado'!$A$7:$F$24,6,FALSE),"")</f>
        <v/>
      </c>
    </row>
    <row r="920" spans="1:11" s="227" customFormat="1" ht="19" customHeight="1">
      <c r="A920" s="228"/>
      <c r="B920" s="232"/>
      <c r="C920" s="183"/>
      <c r="D920" s="183"/>
      <c r="E920" s="183"/>
      <c r="F920" s="229"/>
      <c r="G920" s="233" t="str">
        <f>IFERROR($F920/VLOOKUP($E920,'Data Mercado'!$A$7:$F$24,2,FALSE),"")</f>
        <v/>
      </c>
      <c r="H920" s="233" t="str">
        <f>IFERROR($F920/VLOOKUP($E920,'Data Mercado'!$A$7:$F$24,3,FALSE),"")</f>
        <v/>
      </c>
      <c r="I920" s="233" t="str">
        <f>IFERROR($F920/VLOOKUP($E920,'Data Mercado'!$A$7:$F$24,4,FALSE),"")</f>
        <v/>
      </c>
      <c r="J920" s="233" t="str">
        <f>IFERROR($F920/VLOOKUP($E920,'Data Mercado'!$A$7:$F$24,5,FALSE),"")</f>
        <v/>
      </c>
      <c r="K920" s="233" t="str">
        <f>IFERROR($F920/VLOOKUP($E920,'Data Mercado'!$A$7:$F$24,6,FALSE),"")</f>
        <v/>
      </c>
    </row>
    <row r="921" spans="1:11" s="227" customFormat="1" ht="19" customHeight="1">
      <c r="A921" s="228"/>
      <c r="B921" s="232"/>
      <c r="C921" s="183"/>
      <c r="D921" s="183"/>
      <c r="E921" s="183"/>
      <c r="F921" s="229"/>
      <c r="G921" s="233" t="str">
        <f>IFERROR($F921/VLOOKUP($E921,'Data Mercado'!$A$7:$F$24,2,FALSE),"")</f>
        <v/>
      </c>
      <c r="H921" s="233" t="str">
        <f>IFERROR($F921/VLOOKUP($E921,'Data Mercado'!$A$7:$F$24,3,FALSE),"")</f>
        <v/>
      </c>
      <c r="I921" s="233" t="str">
        <f>IFERROR($F921/VLOOKUP($E921,'Data Mercado'!$A$7:$F$24,4,FALSE),"")</f>
        <v/>
      </c>
      <c r="J921" s="233" t="str">
        <f>IFERROR($F921/VLOOKUP($E921,'Data Mercado'!$A$7:$F$24,5,FALSE),"")</f>
        <v/>
      </c>
      <c r="K921" s="233" t="str">
        <f>IFERROR($F921/VLOOKUP($E921,'Data Mercado'!$A$7:$F$24,6,FALSE),"")</f>
        <v/>
      </c>
    </row>
    <row r="922" spans="1:11" s="227" customFormat="1" ht="19" customHeight="1">
      <c r="A922" s="228"/>
      <c r="B922" s="232"/>
      <c r="C922" s="183"/>
      <c r="D922" s="183"/>
      <c r="E922" s="183"/>
      <c r="F922" s="229"/>
      <c r="G922" s="233" t="str">
        <f>IFERROR($F922/VLOOKUP($E922,'Data Mercado'!$A$7:$F$24,2,FALSE),"")</f>
        <v/>
      </c>
      <c r="H922" s="233" t="str">
        <f>IFERROR($F922/VLOOKUP($E922,'Data Mercado'!$A$7:$F$24,3,FALSE),"")</f>
        <v/>
      </c>
      <c r="I922" s="233" t="str">
        <f>IFERROR($F922/VLOOKUP($E922,'Data Mercado'!$A$7:$F$24,4,FALSE),"")</f>
        <v/>
      </c>
      <c r="J922" s="233" t="str">
        <f>IFERROR($F922/VLOOKUP($E922,'Data Mercado'!$A$7:$F$24,5,FALSE),"")</f>
        <v/>
      </c>
      <c r="K922" s="233" t="str">
        <f>IFERROR($F922/VLOOKUP($E922,'Data Mercado'!$A$7:$F$24,6,FALSE),"")</f>
        <v/>
      </c>
    </row>
    <row r="923" spans="1:11" s="227" customFormat="1" ht="19" customHeight="1">
      <c r="A923" s="228"/>
      <c r="B923" s="232"/>
      <c r="C923" s="183"/>
      <c r="D923" s="183"/>
      <c r="E923" s="183"/>
      <c r="F923" s="229"/>
      <c r="G923" s="233" t="str">
        <f>IFERROR($F923/VLOOKUP($E923,'Data Mercado'!$A$7:$F$24,2,FALSE),"")</f>
        <v/>
      </c>
      <c r="H923" s="233" t="str">
        <f>IFERROR($F923/VLOOKUP($E923,'Data Mercado'!$A$7:$F$24,3,FALSE),"")</f>
        <v/>
      </c>
      <c r="I923" s="233" t="str">
        <f>IFERROR($F923/VLOOKUP($E923,'Data Mercado'!$A$7:$F$24,4,FALSE),"")</f>
        <v/>
      </c>
      <c r="J923" s="233" t="str">
        <f>IFERROR($F923/VLOOKUP($E923,'Data Mercado'!$A$7:$F$24,5,FALSE),"")</f>
        <v/>
      </c>
      <c r="K923" s="233" t="str">
        <f>IFERROR($F923/VLOOKUP($E923,'Data Mercado'!$A$7:$F$24,6,FALSE),"")</f>
        <v/>
      </c>
    </row>
    <row r="924" spans="1:11" s="227" customFormat="1" ht="19" customHeight="1">
      <c r="A924" s="228"/>
      <c r="B924" s="232"/>
      <c r="C924" s="183"/>
      <c r="D924" s="183"/>
      <c r="E924" s="183"/>
      <c r="F924" s="229"/>
      <c r="G924" s="233" t="str">
        <f>IFERROR($F924/VLOOKUP($E924,'Data Mercado'!$A$7:$F$24,2,FALSE),"")</f>
        <v/>
      </c>
      <c r="H924" s="233" t="str">
        <f>IFERROR($F924/VLOOKUP($E924,'Data Mercado'!$A$7:$F$24,3,FALSE),"")</f>
        <v/>
      </c>
      <c r="I924" s="233" t="str">
        <f>IFERROR($F924/VLOOKUP($E924,'Data Mercado'!$A$7:$F$24,4,FALSE),"")</f>
        <v/>
      </c>
      <c r="J924" s="233" t="str">
        <f>IFERROR($F924/VLOOKUP($E924,'Data Mercado'!$A$7:$F$24,5,FALSE),"")</f>
        <v/>
      </c>
      <c r="K924" s="233" t="str">
        <f>IFERROR($F924/VLOOKUP($E924,'Data Mercado'!$A$7:$F$24,6,FALSE),"")</f>
        <v/>
      </c>
    </row>
    <row r="925" spans="1:11" s="227" customFormat="1" ht="19" customHeight="1">
      <c r="A925" s="228"/>
      <c r="B925" s="232"/>
      <c r="C925" s="183"/>
      <c r="D925" s="183"/>
      <c r="E925" s="183"/>
      <c r="F925" s="229"/>
      <c r="G925" s="233" t="str">
        <f>IFERROR($F925/VLOOKUP($E925,'Data Mercado'!$A$7:$F$24,2,FALSE),"")</f>
        <v/>
      </c>
      <c r="H925" s="233" t="str">
        <f>IFERROR($F925/VLOOKUP($E925,'Data Mercado'!$A$7:$F$24,3,FALSE),"")</f>
        <v/>
      </c>
      <c r="I925" s="233" t="str">
        <f>IFERROR($F925/VLOOKUP($E925,'Data Mercado'!$A$7:$F$24,4,FALSE),"")</f>
        <v/>
      </c>
      <c r="J925" s="233" t="str">
        <f>IFERROR($F925/VLOOKUP($E925,'Data Mercado'!$A$7:$F$24,5,FALSE),"")</f>
        <v/>
      </c>
      <c r="K925" s="233" t="str">
        <f>IFERROR($F925/VLOOKUP($E925,'Data Mercado'!$A$7:$F$24,6,FALSE),"")</f>
        <v/>
      </c>
    </row>
    <row r="926" spans="1:11" s="227" customFormat="1" ht="19" customHeight="1">
      <c r="A926" s="228"/>
      <c r="B926" s="232"/>
      <c r="C926" s="183"/>
      <c r="D926" s="183"/>
      <c r="E926" s="183"/>
      <c r="F926" s="229"/>
      <c r="G926" s="233" t="str">
        <f>IFERROR($F926/VLOOKUP($E926,'Data Mercado'!$A$7:$F$24,2,FALSE),"")</f>
        <v/>
      </c>
      <c r="H926" s="233" t="str">
        <f>IFERROR($F926/VLOOKUP($E926,'Data Mercado'!$A$7:$F$24,3,FALSE),"")</f>
        <v/>
      </c>
      <c r="I926" s="233" t="str">
        <f>IFERROR($F926/VLOOKUP($E926,'Data Mercado'!$A$7:$F$24,4,FALSE),"")</f>
        <v/>
      </c>
      <c r="J926" s="233" t="str">
        <f>IFERROR($F926/VLOOKUP($E926,'Data Mercado'!$A$7:$F$24,5,FALSE),"")</f>
        <v/>
      </c>
      <c r="K926" s="233" t="str">
        <f>IFERROR($F926/VLOOKUP($E926,'Data Mercado'!$A$7:$F$24,6,FALSE),"")</f>
        <v/>
      </c>
    </row>
    <row r="927" spans="1:11" s="227" customFormat="1" ht="19" customHeight="1">
      <c r="A927" s="228"/>
      <c r="B927" s="232"/>
      <c r="C927" s="183"/>
      <c r="D927" s="183"/>
      <c r="E927" s="183"/>
      <c r="F927" s="229"/>
      <c r="G927" s="233" t="str">
        <f>IFERROR($F927/VLOOKUP($E927,'Data Mercado'!$A$7:$F$24,2,FALSE),"")</f>
        <v/>
      </c>
      <c r="H927" s="233" t="str">
        <f>IFERROR($F927/VLOOKUP($E927,'Data Mercado'!$A$7:$F$24,3,FALSE),"")</f>
        <v/>
      </c>
      <c r="I927" s="233" t="str">
        <f>IFERROR($F927/VLOOKUP($E927,'Data Mercado'!$A$7:$F$24,4,FALSE),"")</f>
        <v/>
      </c>
      <c r="J927" s="233" t="str">
        <f>IFERROR($F927/VLOOKUP($E927,'Data Mercado'!$A$7:$F$24,5,FALSE),"")</f>
        <v/>
      </c>
      <c r="K927" s="233" t="str">
        <f>IFERROR($F927/VLOOKUP($E927,'Data Mercado'!$A$7:$F$24,6,FALSE),"")</f>
        <v/>
      </c>
    </row>
    <row r="928" spans="1:11" s="227" customFormat="1" ht="19" customHeight="1">
      <c r="A928" s="228"/>
      <c r="B928" s="232"/>
      <c r="C928" s="183"/>
      <c r="D928" s="183"/>
      <c r="E928" s="183"/>
      <c r="F928" s="229"/>
      <c r="G928" s="233" t="str">
        <f>IFERROR($F928/VLOOKUP($E928,'Data Mercado'!$A$7:$F$24,2,FALSE),"")</f>
        <v/>
      </c>
      <c r="H928" s="233" t="str">
        <f>IFERROR($F928/VLOOKUP($E928,'Data Mercado'!$A$7:$F$24,3,FALSE),"")</f>
        <v/>
      </c>
      <c r="I928" s="233" t="str">
        <f>IFERROR($F928/VLOOKUP($E928,'Data Mercado'!$A$7:$F$24,4,FALSE),"")</f>
        <v/>
      </c>
      <c r="J928" s="233" t="str">
        <f>IFERROR($F928/VLOOKUP($E928,'Data Mercado'!$A$7:$F$24,5,FALSE),"")</f>
        <v/>
      </c>
      <c r="K928" s="233" t="str">
        <f>IFERROR($F928/VLOOKUP($E928,'Data Mercado'!$A$7:$F$24,6,FALSE),"")</f>
        <v/>
      </c>
    </row>
    <row r="929" spans="1:11" s="227" customFormat="1" ht="19" customHeight="1">
      <c r="A929" s="228"/>
      <c r="B929" s="232"/>
      <c r="C929" s="183"/>
      <c r="D929" s="183"/>
      <c r="E929" s="183"/>
      <c r="F929" s="229"/>
      <c r="G929" s="233" t="str">
        <f>IFERROR($F929/VLOOKUP($E929,'Data Mercado'!$A$7:$F$24,2,FALSE),"")</f>
        <v/>
      </c>
      <c r="H929" s="233" t="str">
        <f>IFERROR($F929/VLOOKUP($E929,'Data Mercado'!$A$7:$F$24,3,FALSE),"")</f>
        <v/>
      </c>
      <c r="I929" s="233" t="str">
        <f>IFERROR($F929/VLOOKUP($E929,'Data Mercado'!$A$7:$F$24,4,FALSE),"")</f>
        <v/>
      </c>
      <c r="J929" s="233" t="str">
        <f>IFERROR($F929/VLOOKUP($E929,'Data Mercado'!$A$7:$F$24,5,FALSE),"")</f>
        <v/>
      </c>
      <c r="K929" s="233" t="str">
        <f>IFERROR($F929/VLOOKUP($E929,'Data Mercado'!$A$7:$F$24,6,FALSE),"")</f>
        <v/>
      </c>
    </row>
    <row r="930" spans="1:11" s="227" customFormat="1" ht="19" customHeight="1">
      <c r="A930" s="228"/>
      <c r="B930" s="232"/>
      <c r="C930" s="183"/>
      <c r="D930" s="183"/>
      <c r="E930" s="183"/>
      <c r="F930" s="229"/>
      <c r="G930" s="233" t="str">
        <f>IFERROR($F930/VLOOKUP($E930,'Data Mercado'!$A$7:$F$24,2,FALSE),"")</f>
        <v/>
      </c>
      <c r="H930" s="233" t="str">
        <f>IFERROR($F930/VLOOKUP($E930,'Data Mercado'!$A$7:$F$24,3,FALSE),"")</f>
        <v/>
      </c>
      <c r="I930" s="233" t="str">
        <f>IFERROR($F930/VLOOKUP($E930,'Data Mercado'!$A$7:$F$24,4,FALSE),"")</f>
        <v/>
      </c>
      <c r="J930" s="233" t="str">
        <f>IFERROR($F930/VLOOKUP($E930,'Data Mercado'!$A$7:$F$24,5,FALSE),"")</f>
        <v/>
      </c>
      <c r="K930" s="233" t="str">
        <f>IFERROR($F930/VLOOKUP($E930,'Data Mercado'!$A$7:$F$24,6,FALSE),"")</f>
        <v/>
      </c>
    </row>
    <row r="931" spans="1:11" s="227" customFormat="1" ht="19" customHeight="1">
      <c r="A931" s="228"/>
      <c r="B931" s="232"/>
      <c r="C931" s="183"/>
      <c r="D931" s="183"/>
      <c r="E931" s="183"/>
      <c r="F931" s="229"/>
      <c r="G931" s="233" t="str">
        <f>IFERROR($F931/VLOOKUP($E931,'Data Mercado'!$A$7:$F$24,2,FALSE),"")</f>
        <v/>
      </c>
      <c r="H931" s="233" t="str">
        <f>IFERROR($F931/VLOOKUP($E931,'Data Mercado'!$A$7:$F$24,3,FALSE),"")</f>
        <v/>
      </c>
      <c r="I931" s="233" t="str">
        <f>IFERROR($F931/VLOOKUP($E931,'Data Mercado'!$A$7:$F$24,4,FALSE),"")</f>
        <v/>
      </c>
      <c r="J931" s="233" t="str">
        <f>IFERROR($F931/VLOOKUP($E931,'Data Mercado'!$A$7:$F$24,5,FALSE),"")</f>
        <v/>
      </c>
      <c r="K931" s="233" t="str">
        <f>IFERROR($F931/VLOOKUP($E931,'Data Mercado'!$A$7:$F$24,6,FALSE),"")</f>
        <v/>
      </c>
    </row>
    <row r="932" spans="1:11" s="227" customFormat="1" ht="19" customHeight="1">
      <c r="A932" s="228"/>
      <c r="B932" s="232"/>
      <c r="C932" s="183"/>
      <c r="D932" s="183"/>
      <c r="E932" s="183"/>
      <c r="F932" s="229"/>
      <c r="G932" s="233" t="str">
        <f>IFERROR($F932/VLOOKUP($E932,'Data Mercado'!$A$7:$F$24,2,FALSE),"")</f>
        <v/>
      </c>
      <c r="H932" s="233" t="str">
        <f>IFERROR($F932/VLOOKUP($E932,'Data Mercado'!$A$7:$F$24,3,FALSE),"")</f>
        <v/>
      </c>
      <c r="I932" s="233" t="str">
        <f>IFERROR($F932/VLOOKUP($E932,'Data Mercado'!$A$7:$F$24,4,FALSE),"")</f>
        <v/>
      </c>
      <c r="J932" s="233" t="str">
        <f>IFERROR($F932/VLOOKUP($E932,'Data Mercado'!$A$7:$F$24,5,FALSE),"")</f>
        <v/>
      </c>
      <c r="K932" s="233" t="str">
        <f>IFERROR($F932/VLOOKUP($E932,'Data Mercado'!$A$7:$F$24,6,FALSE),"")</f>
        <v/>
      </c>
    </row>
    <row r="933" spans="1:11" s="227" customFormat="1" ht="19" customHeight="1">
      <c r="A933" s="228"/>
      <c r="B933" s="232"/>
      <c r="C933" s="183"/>
      <c r="D933" s="183"/>
      <c r="E933" s="183"/>
      <c r="F933" s="229"/>
      <c r="G933" s="233" t="str">
        <f>IFERROR($F933/VLOOKUP($E933,'Data Mercado'!$A$7:$F$24,2,FALSE),"")</f>
        <v/>
      </c>
      <c r="H933" s="233" t="str">
        <f>IFERROR($F933/VLOOKUP($E933,'Data Mercado'!$A$7:$F$24,3,FALSE),"")</f>
        <v/>
      </c>
      <c r="I933" s="233" t="str">
        <f>IFERROR($F933/VLOOKUP($E933,'Data Mercado'!$A$7:$F$24,4,FALSE),"")</f>
        <v/>
      </c>
      <c r="J933" s="233" t="str">
        <f>IFERROR($F933/VLOOKUP($E933,'Data Mercado'!$A$7:$F$24,5,FALSE),"")</f>
        <v/>
      </c>
      <c r="K933" s="233" t="str">
        <f>IFERROR($F933/VLOOKUP($E933,'Data Mercado'!$A$7:$F$24,6,FALSE),"")</f>
        <v/>
      </c>
    </row>
    <row r="934" spans="1:11" s="227" customFormat="1" ht="19" customHeight="1">
      <c r="A934" s="228"/>
      <c r="B934" s="232"/>
      <c r="C934" s="183"/>
      <c r="D934" s="183"/>
      <c r="E934" s="183"/>
      <c r="F934" s="229"/>
      <c r="G934" s="233" t="str">
        <f>IFERROR($F934/VLOOKUP($E934,'Data Mercado'!$A$7:$F$24,2,FALSE),"")</f>
        <v/>
      </c>
      <c r="H934" s="233" t="str">
        <f>IFERROR($F934/VLOOKUP($E934,'Data Mercado'!$A$7:$F$24,3,FALSE),"")</f>
        <v/>
      </c>
      <c r="I934" s="233" t="str">
        <f>IFERROR($F934/VLOOKUP($E934,'Data Mercado'!$A$7:$F$24,4,FALSE),"")</f>
        <v/>
      </c>
      <c r="J934" s="233" t="str">
        <f>IFERROR($F934/VLOOKUP($E934,'Data Mercado'!$A$7:$F$24,5,FALSE),"")</f>
        <v/>
      </c>
      <c r="K934" s="233" t="str">
        <f>IFERROR($F934/VLOOKUP($E934,'Data Mercado'!$A$7:$F$24,6,FALSE),"")</f>
        <v/>
      </c>
    </row>
    <row r="935" spans="1:11" s="227" customFormat="1" ht="19" customHeight="1">
      <c r="A935" s="228"/>
      <c r="B935" s="232"/>
      <c r="C935" s="183"/>
      <c r="D935" s="183"/>
      <c r="E935" s="183"/>
      <c r="F935" s="229"/>
      <c r="G935" s="233" t="str">
        <f>IFERROR($F935/VLOOKUP($E935,'Data Mercado'!$A$7:$F$24,2,FALSE),"")</f>
        <v/>
      </c>
      <c r="H935" s="233" t="str">
        <f>IFERROR($F935/VLOOKUP($E935,'Data Mercado'!$A$7:$F$24,3,FALSE),"")</f>
        <v/>
      </c>
      <c r="I935" s="233" t="str">
        <f>IFERROR($F935/VLOOKUP($E935,'Data Mercado'!$A$7:$F$24,4,FALSE),"")</f>
        <v/>
      </c>
      <c r="J935" s="233" t="str">
        <f>IFERROR($F935/VLOOKUP($E935,'Data Mercado'!$A$7:$F$24,5,FALSE),"")</f>
        <v/>
      </c>
      <c r="K935" s="233" t="str">
        <f>IFERROR($F935/VLOOKUP($E935,'Data Mercado'!$A$7:$F$24,6,FALSE),"")</f>
        <v/>
      </c>
    </row>
    <row r="936" spans="1:11" s="227" customFormat="1" ht="19" customHeight="1">
      <c r="A936" s="228"/>
      <c r="B936" s="232"/>
      <c r="C936" s="183"/>
      <c r="D936" s="183"/>
      <c r="E936" s="183"/>
      <c r="F936" s="229"/>
      <c r="G936" s="233" t="str">
        <f>IFERROR($F936/VLOOKUP($E936,'Data Mercado'!$A$7:$F$24,2,FALSE),"")</f>
        <v/>
      </c>
      <c r="H936" s="233" t="str">
        <f>IFERROR($F936/VLOOKUP($E936,'Data Mercado'!$A$7:$F$24,3,FALSE),"")</f>
        <v/>
      </c>
      <c r="I936" s="233" t="str">
        <f>IFERROR($F936/VLOOKUP($E936,'Data Mercado'!$A$7:$F$24,4,FALSE),"")</f>
        <v/>
      </c>
      <c r="J936" s="233" t="str">
        <f>IFERROR($F936/VLOOKUP($E936,'Data Mercado'!$A$7:$F$24,5,FALSE),"")</f>
        <v/>
      </c>
      <c r="K936" s="233" t="str">
        <f>IFERROR($F936/VLOOKUP($E936,'Data Mercado'!$A$7:$F$24,6,FALSE),"")</f>
        <v/>
      </c>
    </row>
    <row r="937" spans="1:11" s="227" customFormat="1" ht="19" customHeight="1">
      <c r="A937" s="228"/>
      <c r="B937" s="232"/>
      <c r="C937" s="183"/>
      <c r="D937" s="183"/>
      <c r="E937" s="183"/>
      <c r="F937" s="229"/>
      <c r="G937" s="233" t="str">
        <f>IFERROR($F937/VLOOKUP($E937,'Data Mercado'!$A$7:$F$24,2,FALSE),"")</f>
        <v/>
      </c>
      <c r="H937" s="233" t="str">
        <f>IFERROR($F937/VLOOKUP($E937,'Data Mercado'!$A$7:$F$24,3,FALSE),"")</f>
        <v/>
      </c>
      <c r="I937" s="233" t="str">
        <f>IFERROR($F937/VLOOKUP($E937,'Data Mercado'!$A$7:$F$24,4,FALSE),"")</f>
        <v/>
      </c>
      <c r="J937" s="233" t="str">
        <f>IFERROR($F937/VLOOKUP($E937,'Data Mercado'!$A$7:$F$24,5,FALSE),"")</f>
        <v/>
      </c>
      <c r="K937" s="233" t="str">
        <f>IFERROR($F937/VLOOKUP($E937,'Data Mercado'!$A$7:$F$24,6,FALSE),"")</f>
        <v/>
      </c>
    </row>
    <row r="938" spans="1:11" s="227" customFormat="1" ht="19" customHeight="1">
      <c r="A938" s="228"/>
      <c r="B938" s="232"/>
      <c r="C938" s="183"/>
      <c r="D938" s="183"/>
      <c r="E938" s="183"/>
      <c r="F938" s="229"/>
      <c r="G938" s="233" t="str">
        <f>IFERROR($F938/VLOOKUP($E938,'Data Mercado'!$A$7:$F$24,2,FALSE),"")</f>
        <v/>
      </c>
      <c r="H938" s="233" t="str">
        <f>IFERROR($F938/VLOOKUP($E938,'Data Mercado'!$A$7:$F$24,3,FALSE),"")</f>
        <v/>
      </c>
      <c r="I938" s="233" t="str">
        <f>IFERROR($F938/VLOOKUP($E938,'Data Mercado'!$A$7:$F$24,4,FALSE),"")</f>
        <v/>
      </c>
      <c r="J938" s="233" t="str">
        <f>IFERROR($F938/VLOOKUP($E938,'Data Mercado'!$A$7:$F$24,5,FALSE),"")</f>
        <v/>
      </c>
      <c r="K938" s="233" t="str">
        <f>IFERROR($F938/VLOOKUP($E938,'Data Mercado'!$A$7:$F$24,6,FALSE),"")</f>
        <v/>
      </c>
    </row>
    <row r="939" spans="1:11" s="227" customFormat="1" ht="19" customHeight="1">
      <c r="A939" s="228"/>
      <c r="B939" s="232"/>
      <c r="C939" s="183"/>
      <c r="D939" s="183"/>
      <c r="E939" s="183"/>
      <c r="F939" s="229"/>
      <c r="G939" s="233" t="str">
        <f>IFERROR($F939/VLOOKUP($E939,'Data Mercado'!$A$7:$F$24,2,FALSE),"")</f>
        <v/>
      </c>
      <c r="H939" s="233" t="str">
        <f>IFERROR($F939/VLOOKUP($E939,'Data Mercado'!$A$7:$F$24,3,FALSE),"")</f>
        <v/>
      </c>
      <c r="I939" s="233" t="str">
        <f>IFERROR($F939/VLOOKUP($E939,'Data Mercado'!$A$7:$F$24,4,FALSE),"")</f>
        <v/>
      </c>
      <c r="J939" s="233" t="str">
        <f>IFERROR($F939/VLOOKUP($E939,'Data Mercado'!$A$7:$F$24,5,FALSE),"")</f>
        <v/>
      </c>
      <c r="K939" s="233" t="str">
        <f>IFERROR($F939/VLOOKUP($E939,'Data Mercado'!$A$7:$F$24,6,FALSE),"")</f>
        <v/>
      </c>
    </row>
    <row r="940" spans="1:11" s="227" customFormat="1" ht="19" customHeight="1">
      <c r="A940" s="228"/>
      <c r="B940" s="232"/>
      <c r="C940" s="183"/>
      <c r="D940" s="183"/>
      <c r="E940" s="183"/>
      <c r="F940" s="229"/>
      <c r="G940" s="233" t="str">
        <f>IFERROR($F940/VLOOKUP($E940,'Data Mercado'!$A$7:$F$24,2,FALSE),"")</f>
        <v/>
      </c>
      <c r="H940" s="233" t="str">
        <f>IFERROR($F940/VLOOKUP($E940,'Data Mercado'!$A$7:$F$24,3,FALSE),"")</f>
        <v/>
      </c>
      <c r="I940" s="233" t="str">
        <f>IFERROR($F940/VLOOKUP($E940,'Data Mercado'!$A$7:$F$24,4,FALSE),"")</f>
        <v/>
      </c>
      <c r="J940" s="233" t="str">
        <f>IFERROR($F940/VLOOKUP($E940,'Data Mercado'!$A$7:$F$24,5,FALSE),"")</f>
        <v/>
      </c>
      <c r="K940" s="233" t="str">
        <f>IFERROR($F940/VLOOKUP($E940,'Data Mercado'!$A$7:$F$24,6,FALSE),"")</f>
        <v/>
      </c>
    </row>
    <row r="941" spans="1:11" s="227" customFormat="1" ht="19" customHeight="1">
      <c r="A941" s="228"/>
      <c r="B941" s="232"/>
      <c r="C941" s="183"/>
      <c r="D941" s="183"/>
      <c r="E941" s="183"/>
      <c r="F941" s="229"/>
      <c r="G941" s="233" t="str">
        <f>IFERROR($F941/VLOOKUP($E941,'Data Mercado'!$A$7:$F$24,2,FALSE),"")</f>
        <v/>
      </c>
      <c r="H941" s="233" t="str">
        <f>IFERROR($F941/VLOOKUP($E941,'Data Mercado'!$A$7:$F$24,3,FALSE),"")</f>
        <v/>
      </c>
      <c r="I941" s="233" t="str">
        <f>IFERROR($F941/VLOOKUP($E941,'Data Mercado'!$A$7:$F$24,4,FALSE),"")</f>
        <v/>
      </c>
      <c r="J941" s="233" t="str">
        <f>IFERROR($F941/VLOOKUP($E941,'Data Mercado'!$A$7:$F$24,5,FALSE),"")</f>
        <v/>
      </c>
      <c r="K941" s="233" t="str">
        <f>IFERROR($F941/VLOOKUP($E941,'Data Mercado'!$A$7:$F$24,6,FALSE),"")</f>
        <v/>
      </c>
    </row>
    <row r="942" spans="1:11" s="227" customFormat="1" ht="19" customHeight="1">
      <c r="A942" s="228"/>
      <c r="B942" s="232"/>
      <c r="C942" s="183"/>
      <c r="D942" s="183"/>
      <c r="E942" s="183"/>
      <c r="F942" s="229"/>
      <c r="G942" s="233" t="str">
        <f>IFERROR($F942/VLOOKUP($E942,'Data Mercado'!$A$7:$F$24,2,FALSE),"")</f>
        <v/>
      </c>
      <c r="H942" s="233" t="str">
        <f>IFERROR($F942/VLOOKUP($E942,'Data Mercado'!$A$7:$F$24,3,FALSE),"")</f>
        <v/>
      </c>
      <c r="I942" s="233" t="str">
        <f>IFERROR($F942/VLOOKUP($E942,'Data Mercado'!$A$7:$F$24,4,FALSE),"")</f>
        <v/>
      </c>
      <c r="J942" s="233" t="str">
        <f>IFERROR($F942/VLOOKUP($E942,'Data Mercado'!$A$7:$F$24,5,FALSE),"")</f>
        <v/>
      </c>
      <c r="K942" s="233" t="str">
        <f>IFERROR($F942/VLOOKUP($E942,'Data Mercado'!$A$7:$F$24,6,FALSE),"")</f>
        <v/>
      </c>
    </row>
    <row r="943" spans="1:11" s="227" customFormat="1" ht="19" customHeight="1">
      <c r="A943" s="228"/>
      <c r="B943" s="232"/>
      <c r="C943" s="183"/>
      <c r="D943" s="183"/>
      <c r="E943" s="183"/>
      <c r="F943" s="229"/>
      <c r="G943" s="233" t="str">
        <f>IFERROR($F943/VLOOKUP($E943,'Data Mercado'!$A$7:$F$24,2,FALSE),"")</f>
        <v/>
      </c>
      <c r="H943" s="233" t="str">
        <f>IFERROR($F943/VLOOKUP($E943,'Data Mercado'!$A$7:$F$24,3,FALSE),"")</f>
        <v/>
      </c>
      <c r="I943" s="233" t="str">
        <f>IFERROR($F943/VLOOKUP($E943,'Data Mercado'!$A$7:$F$24,4,FALSE),"")</f>
        <v/>
      </c>
      <c r="J943" s="233" t="str">
        <f>IFERROR($F943/VLOOKUP($E943,'Data Mercado'!$A$7:$F$24,5,FALSE),"")</f>
        <v/>
      </c>
      <c r="K943" s="233" t="str">
        <f>IFERROR($F943/VLOOKUP($E943,'Data Mercado'!$A$7:$F$24,6,FALSE),"")</f>
        <v/>
      </c>
    </row>
    <row r="944" spans="1:11" s="227" customFormat="1" ht="19" customHeight="1">
      <c r="A944" s="228"/>
      <c r="B944" s="232"/>
      <c r="C944" s="183"/>
      <c r="D944" s="183"/>
      <c r="E944" s="183"/>
      <c r="F944" s="229"/>
      <c r="G944" s="233" t="str">
        <f>IFERROR($F944/VLOOKUP($E944,'Data Mercado'!$A$7:$F$24,2,FALSE),"")</f>
        <v/>
      </c>
      <c r="H944" s="233" t="str">
        <f>IFERROR($F944/VLOOKUP($E944,'Data Mercado'!$A$7:$F$24,3,FALSE),"")</f>
        <v/>
      </c>
      <c r="I944" s="233" t="str">
        <f>IFERROR($F944/VLOOKUP($E944,'Data Mercado'!$A$7:$F$24,4,FALSE),"")</f>
        <v/>
      </c>
      <c r="J944" s="233" t="str">
        <f>IFERROR($F944/VLOOKUP($E944,'Data Mercado'!$A$7:$F$24,5,FALSE),"")</f>
        <v/>
      </c>
      <c r="K944" s="233" t="str">
        <f>IFERROR($F944/VLOOKUP($E944,'Data Mercado'!$A$7:$F$24,6,FALSE),"")</f>
        <v/>
      </c>
    </row>
    <row r="945" spans="1:11" s="227" customFormat="1" ht="19" customHeight="1">
      <c r="A945" s="228"/>
      <c r="B945" s="232"/>
      <c r="C945" s="183"/>
      <c r="D945" s="183"/>
      <c r="E945" s="183"/>
      <c r="F945" s="229"/>
      <c r="G945" s="233" t="str">
        <f>IFERROR($F945/VLOOKUP($E945,'Data Mercado'!$A$7:$F$24,2,FALSE),"")</f>
        <v/>
      </c>
      <c r="H945" s="233" t="str">
        <f>IFERROR($F945/VLOOKUP($E945,'Data Mercado'!$A$7:$F$24,3,FALSE),"")</f>
        <v/>
      </c>
      <c r="I945" s="233" t="str">
        <f>IFERROR($F945/VLOOKUP($E945,'Data Mercado'!$A$7:$F$24,4,FALSE),"")</f>
        <v/>
      </c>
      <c r="J945" s="233" t="str">
        <f>IFERROR($F945/VLOOKUP($E945,'Data Mercado'!$A$7:$F$24,5,FALSE),"")</f>
        <v/>
      </c>
      <c r="K945" s="233" t="str">
        <f>IFERROR($F945/VLOOKUP($E945,'Data Mercado'!$A$7:$F$24,6,FALSE),"")</f>
        <v/>
      </c>
    </row>
    <row r="946" spans="1:11" s="227" customFormat="1" ht="19" customHeight="1">
      <c r="A946" s="228"/>
      <c r="B946" s="232"/>
      <c r="C946" s="183"/>
      <c r="D946" s="183"/>
      <c r="E946" s="183"/>
      <c r="F946" s="229"/>
      <c r="G946" s="233" t="str">
        <f>IFERROR($F946/VLOOKUP($E946,'Data Mercado'!$A$7:$F$24,2,FALSE),"")</f>
        <v/>
      </c>
      <c r="H946" s="233" t="str">
        <f>IFERROR($F946/VLOOKUP($E946,'Data Mercado'!$A$7:$F$24,3,FALSE),"")</f>
        <v/>
      </c>
      <c r="I946" s="233" t="str">
        <f>IFERROR($F946/VLOOKUP($E946,'Data Mercado'!$A$7:$F$24,4,FALSE),"")</f>
        <v/>
      </c>
      <c r="J946" s="233" t="str">
        <f>IFERROR($F946/VLOOKUP($E946,'Data Mercado'!$A$7:$F$24,5,FALSE),"")</f>
        <v/>
      </c>
      <c r="K946" s="233" t="str">
        <f>IFERROR($F946/VLOOKUP($E946,'Data Mercado'!$A$7:$F$24,6,FALSE),"")</f>
        <v/>
      </c>
    </row>
    <row r="947" spans="1:11" s="227" customFormat="1" ht="19" customHeight="1">
      <c r="A947" s="228"/>
      <c r="B947" s="232"/>
      <c r="C947" s="183"/>
      <c r="D947" s="183"/>
      <c r="E947" s="183"/>
      <c r="F947" s="229"/>
      <c r="G947" s="233" t="str">
        <f>IFERROR($F947/VLOOKUP($E947,'Data Mercado'!$A$7:$F$24,2,FALSE),"")</f>
        <v/>
      </c>
      <c r="H947" s="233" t="str">
        <f>IFERROR($F947/VLOOKUP($E947,'Data Mercado'!$A$7:$F$24,3,FALSE),"")</f>
        <v/>
      </c>
      <c r="I947" s="233" t="str">
        <f>IFERROR($F947/VLOOKUP($E947,'Data Mercado'!$A$7:$F$24,4,FALSE),"")</f>
        <v/>
      </c>
      <c r="J947" s="233" t="str">
        <f>IFERROR($F947/VLOOKUP($E947,'Data Mercado'!$A$7:$F$24,5,FALSE),"")</f>
        <v/>
      </c>
      <c r="K947" s="233" t="str">
        <f>IFERROR($F947/VLOOKUP($E947,'Data Mercado'!$A$7:$F$24,6,FALSE),"")</f>
        <v/>
      </c>
    </row>
    <row r="948" spans="1:11" s="227" customFormat="1" ht="19" customHeight="1">
      <c r="A948" s="228"/>
      <c r="B948" s="232"/>
      <c r="C948" s="183"/>
      <c r="D948" s="183"/>
      <c r="E948" s="183"/>
      <c r="F948" s="229"/>
      <c r="G948" s="233" t="str">
        <f>IFERROR($F948/VLOOKUP($E948,'Data Mercado'!$A$7:$F$24,2,FALSE),"")</f>
        <v/>
      </c>
      <c r="H948" s="233" t="str">
        <f>IFERROR($F948/VLOOKUP($E948,'Data Mercado'!$A$7:$F$24,3,FALSE),"")</f>
        <v/>
      </c>
      <c r="I948" s="233" t="str">
        <f>IFERROR($F948/VLOOKUP($E948,'Data Mercado'!$A$7:$F$24,4,FALSE),"")</f>
        <v/>
      </c>
      <c r="J948" s="233" t="str">
        <f>IFERROR($F948/VLOOKUP($E948,'Data Mercado'!$A$7:$F$24,5,FALSE),"")</f>
        <v/>
      </c>
      <c r="K948" s="233" t="str">
        <f>IFERROR($F948/VLOOKUP($E948,'Data Mercado'!$A$7:$F$24,6,FALSE),"")</f>
        <v/>
      </c>
    </row>
    <row r="949" spans="1:11" s="227" customFormat="1" ht="19" customHeight="1">
      <c r="A949" s="228"/>
      <c r="B949" s="232"/>
      <c r="C949" s="183"/>
      <c r="D949" s="183"/>
      <c r="E949" s="183"/>
      <c r="F949" s="229"/>
      <c r="G949" s="233" t="str">
        <f>IFERROR($F949/VLOOKUP($E949,'Data Mercado'!$A$7:$F$24,2,FALSE),"")</f>
        <v/>
      </c>
      <c r="H949" s="233" t="str">
        <f>IFERROR($F949/VLOOKUP($E949,'Data Mercado'!$A$7:$F$24,3,FALSE),"")</f>
        <v/>
      </c>
      <c r="I949" s="233" t="str">
        <f>IFERROR($F949/VLOOKUP($E949,'Data Mercado'!$A$7:$F$24,4,FALSE),"")</f>
        <v/>
      </c>
      <c r="J949" s="233" t="str">
        <f>IFERROR($F949/VLOOKUP($E949,'Data Mercado'!$A$7:$F$24,5,FALSE),"")</f>
        <v/>
      </c>
      <c r="K949" s="233" t="str">
        <f>IFERROR($F949/VLOOKUP($E949,'Data Mercado'!$A$7:$F$24,6,FALSE),"")</f>
        <v/>
      </c>
    </row>
    <row r="950" spans="1:11" s="227" customFormat="1" ht="19" customHeight="1">
      <c r="A950" s="228"/>
      <c r="B950" s="232"/>
      <c r="C950" s="183"/>
      <c r="D950" s="183"/>
      <c r="E950" s="183"/>
      <c r="F950" s="229"/>
      <c r="G950" s="233" t="str">
        <f>IFERROR($F950/VLOOKUP($E950,'Data Mercado'!$A$7:$F$24,2,FALSE),"")</f>
        <v/>
      </c>
      <c r="H950" s="233" t="str">
        <f>IFERROR($F950/VLOOKUP($E950,'Data Mercado'!$A$7:$F$24,3,FALSE),"")</f>
        <v/>
      </c>
      <c r="I950" s="233" t="str">
        <f>IFERROR($F950/VLOOKUP($E950,'Data Mercado'!$A$7:$F$24,4,FALSE),"")</f>
        <v/>
      </c>
      <c r="J950" s="233" t="str">
        <f>IFERROR($F950/VLOOKUP($E950,'Data Mercado'!$A$7:$F$24,5,FALSE),"")</f>
        <v/>
      </c>
      <c r="K950" s="233" t="str">
        <f>IFERROR($F950/VLOOKUP($E950,'Data Mercado'!$A$7:$F$24,6,FALSE),"")</f>
        <v/>
      </c>
    </row>
    <row r="951" spans="1:11" s="227" customFormat="1" ht="19" customHeight="1">
      <c r="A951" s="228"/>
      <c r="B951" s="232"/>
      <c r="C951" s="183"/>
      <c r="D951" s="183"/>
      <c r="E951" s="183"/>
      <c r="F951" s="229"/>
      <c r="G951" s="233" t="str">
        <f>IFERROR($F951/VLOOKUP($E951,'Data Mercado'!$A$7:$F$24,2,FALSE),"")</f>
        <v/>
      </c>
      <c r="H951" s="233" t="str">
        <f>IFERROR($F951/VLOOKUP($E951,'Data Mercado'!$A$7:$F$24,3,FALSE),"")</f>
        <v/>
      </c>
      <c r="I951" s="233" t="str">
        <f>IFERROR($F951/VLOOKUP($E951,'Data Mercado'!$A$7:$F$24,4,FALSE),"")</f>
        <v/>
      </c>
      <c r="J951" s="233" t="str">
        <f>IFERROR($F951/VLOOKUP($E951,'Data Mercado'!$A$7:$F$24,5,FALSE),"")</f>
        <v/>
      </c>
      <c r="K951" s="233" t="str">
        <f>IFERROR($F951/VLOOKUP($E951,'Data Mercado'!$A$7:$F$24,6,FALSE),"")</f>
        <v/>
      </c>
    </row>
    <row r="952" spans="1:11" s="227" customFormat="1" ht="19" customHeight="1">
      <c r="A952" s="228"/>
      <c r="B952" s="232"/>
      <c r="C952" s="183"/>
      <c r="D952" s="183"/>
      <c r="E952" s="183"/>
      <c r="F952" s="229"/>
      <c r="G952" s="233" t="str">
        <f>IFERROR($F952/VLOOKUP($E952,'Data Mercado'!$A$7:$F$24,2,FALSE),"")</f>
        <v/>
      </c>
      <c r="H952" s="233" t="str">
        <f>IFERROR($F952/VLOOKUP($E952,'Data Mercado'!$A$7:$F$24,3,FALSE),"")</f>
        <v/>
      </c>
      <c r="I952" s="233" t="str">
        <f>IFERROR($F952/VLOOKUP($E952,'Data Mercado'!$A$7:$F$24,4,FALSE),"")</f>
        <v/>
      </c>
      <c r="J952" s="233" t="str">
        <f>IFERROR($F952/VLOOKUP($E952,'Data Mercado'!$A$7:$F$24,5,FALSE),"")</f>
        <v/>
      </c>
      <c r="K952" s="233" t="str">
        <f>IFERROR($F952/VLOOKUP($E952,'Data Mercado'!$A$7:$F$24,6,FALSE),"")</f>
        <v/>
      </c>
    </row>
    <row r="953" spans="1:11" s="227" customFormat="1" ht="19" customHeight="1">
      <c r="A953" s="228"/>
      <c r="B953" s="232"/>
      <c r="C953" s="183"/>
      <c r="D953" s="183"/>
      <c r="E953" s="183"/>
      <c r="F953" s="229"/>
      <c r="G953" s="233" t="str">
        <f>IFERROR($F953/VLOOKUP($E953,'Data Mercado'!$A$7:$F$24,2,FALSE),"")</f>
        <v/>
      </c>
      <c r="H953" s="233" t="str">
        <f>IFERROR($F953/VLOOKUP($E953,'Data Mercado'!$A$7:$F$24,3,FALSE),"")</f>
        <v/>
      </c>
      <c r="I953" s="233" t="str">
        <f>IFERROR($F953/VLOOKUP($E953,'Data Mercado'!$A$7:$F$24,4,FALSE),"")</f>
        <v/>
      </c>
      <c r="J953" s="233" t="str">
        <f>IFERROR($F953/VLOOKUP($E953,'Data Mercado'!$A$7:$F$24,5,FALSE),"")</f>
        <v/>
      </c>
      <c r="K953" s="233" t="str">
        <f>IFERROR($F953/VLOOKUP($E953,'Data Mercado'!$A$7:$F$24,6,FALSE),"")</f>
        <v/>
      </c>
    </row>
    <row r="954" spans="1:11" s="227" customFormat="1" ht="19" customHeight="1">
      <c r="A954" s="228"/>
      <c r="B954" s="232"/>
      <c r="C954" s="183"/>
      <c r="D954" s="183"/>
      <c r="E954" s="183"/>
      <c r="F954" s="229"/>
      <c r="G954" s="233" t="str">
        <f>IFERROR($F954/VLOOKUP($E954,'Data Mercado'!$A$7:$F$24,2,FALSE),"")</f>
        <v/>
      </c>
      <c r="H954" s="233" t="str">
        <f>IFERROR($F954/VLOOKUP($E954,'Data Mercado'!$A$7:$F$24,3,FALSE),"")</f>
        <v/>
      </c>
      <c r="I954" s="233" t="str">
        <f>IFERROR($F954/VLOOKUP($E954,'Data Mercado'!$A$7:$F$24,4,FALSE),"")</f>
        <v/>
      </c>
      <c r="J954" s="233" t="str">
        <f>IFERROR($F954/VLOOKUP($E954,'Data Mercado'!$A$7:$F$24,5,FALSE),"")</f>
        <v/>
      </c>
      <c r="K954" s="233" t="str">
        <f>IFERROR($F954/VLOOKUP($E954,'Data Mercado'!$A$7:$F$24,6,FALSE),"")</f>
        <v/>
      </c>
    </row>
    <row r="955" spans="1:11" s="227" customFormat="1" ht="19" customHeight="1">
      <c r="A955" s="228"/>
      <c r="B955" s="232"/>
      <c r="C955" s="183"/>
      <c r="D955" s="183"/>
      <c r="E955" s="183"/>
      <c r="F955" s="229"/>
      <c r="G955" s="233" t="str">
        <f>IFERROR($F955/VLOOKUP($E955,'Data Mercado'!$A$7:$F$24,2,FALSE),"")</f>
        <v/>
      </c>
      <c r="H955" s="233" t="str">
        <f>IFERROR($F955/VLOOKUP($E955,'Data Mercado'!$A$7:$F$24,3,FALSE),"")</f>
        <v/>
      </c>
      <c r="I955" s="233" t="str">
        <f>IFERROR($F955/VLOOKUP($E955,'Data Mercado'!$A$7:$F$24,4,FALSE),"")</f>
        <v/>
      </c>
      <c r="J955" s="233" t="str">
        <f>IFERROR($F955/VLOOKUP($E955,'Data Mercado'!$A$7:$F$24,5,FALSE),"")</f>
        <v/>
      </c>
      <c r="K955" s="233" t="str">
        <f>IFERROR($F955/VLOOKUP($E955,'Data Mercado'!$A$7:$F$24,6,FALSE),"")</f>
        <v/>
      </c>
    </row>
    <row r="956" spans="1:11" s="227" customFormat="1" ht="19" customHeight="1">
      <c r="A956" s="228"/>
      <c r="B956" s="232"/>
      <c r="C956" s="183"/>
      <c r="D956" s="183"/>
      <c r="E956" s="183"/>
      <c r="F956" s="229"/>
      <c r="G956" s="233" t="str">
        <f>IFERROR($F956/VLOOKUP($E956,'Data Mercado'!$A$7:$F$24,2,FALSE),"")</f>
        <v/>
      </c>
      <c r="H956" s="233" t="str">
        <f>IFERROR($F956/VLOOKUP($E956,'Data Mercado'!$A$7:$F$24,3,FALSE),"")</f>
        <v/>
      </c>
      <c r="I956" s="233" t="str">
        <f>IFERROR($F956/VLOOKUP($E956,'Data Mercado'!$A$7:$F$24,4,FALSE),"")</f>
        <v/>
      </c>
      <c r="J956" s="233" t="str">
        <f>IFERROR($F956/VLOOKUP($E956,'Data Mercado'!$A$7:$F$24,5,FALSE),"")</f>
        <v/>
      </c>
      <c r="K956" s="233" t="str">
        <f>IFERROR($F956/VLOOKUP($E956,'Data Mercado'!$A$7:$F$24,6,FALSE),"")</f>
        <v/>
      </c>
    </row>
    <row r="957" spans="1:11" s="227" customFormat="1" ht="19" customHeight="1">
      <c r="A957" s="228"/>
      <c r="B957" s="232"/>
      <c r="C957" s="183"/>
      <c r="D957" s="183"/>
      <c r="E957" s="183"/>
      <c r="F957" s="229"/>
      <c r="G957" s="233" t="str">
        <f>IFERROR($F957/VLOOKUP($E957,'Data Mercado'!$A$7:$F$24,2,FALSE),"")</f>
        <v/>
      </c>
      <c r="H957" s="233" t="str">
        <f>IFERROR($F957/VLOOKUP($E957,'Data Mercado'!$A$7:$F$24,3,FALSE),"")</f>
        <v/>
      </c>
      <c r="I957" s="233" t="str">
        <f>IFERROR($F957/VLOOKUP($E957,'Data Mercado'!$A$7:$F$24,4,FALSE),"")</f>
        <v/>
      </c>
      <c r="J957" s="233" t="str">
        <f>IFERROR($F957/VLOOKUP($E957,'Data Mercado'!$A$7:$F$24,5,FALSE),"")</f>
        <v/>
      </c>
      <c r="K957" s="233" t="str">
        <f>IFERROR($F957/VLOOKUP($E957,'Data Mercado'!$A$7:$F$24,6,FALSE),"")</f>
        <v/>
      </c>
    </row>
    <row r="958" spans="1:11" s="227" customFormat="1" ht="19" customHeight="1">
      <c r="A958" s="228"/>
      <c r="B958" s="232"/>
      <c r="C958" s="183"/>
      <c r="D958" s="183"/>
      <c r="E958" s="183"/>
      <c r="F958" s="229"/>
      <c r="G958" s="233" t="str">
        <f>IFERROR($F958/VLOOKUP($E958,'Data Mercado'!$A$7:$F$24,2,FALSE),"")</f>
        <v/>
      </c>
      <c r="H958" s="233" t="str">
        <f>IFERROR($F958/VLOOKUP($E958,'Data Mercado'!$A$7:$F$24,3,FALSE),"")</f>
        <v/>
      </c>
      <c r="I958" s="233" t="str">
        <f>IFERROR($F958/VLOOKUP($E958,'Data Mercado'!$A$7:$F$24,4,FALSE),"")</f>
        <v/>
      </c>
      <c r="J958" s="233" t="str">
        <f>IFERROR($F958/VLOOKUP($E958,'Data Mercado'!$A$7:$F$24,5,FALSE),"")</f>
        <v/>
      </c>
      <c r="K958" s="233" t="str">
        <f>IFERROR($F958/VLOOKUP($E958,'Data Mercado'!$A$7:$F$24,6,FALSE),"")</f>
        <v/>
      </c>
    </row>
    <row r="959" spans="1:11" s="227" customFormat="1" ht="19" customHeight="1">
      <c r="A959" s="228"/>
      <c r="B959" s="232"/>
      <c r="C959" s="183"/>
      <c r="D959" s="183"/>
      <c r="E959" s="183"/>
      <c r="F959" s="229"/>
      <c r="G959" s="233" t="str">
        <f>IFERROR($F959/VLOOKUP($E959,'Data Mercado'!$A$7:$F$24,2,FALSE),"")</f>
        <v/>
      </c>
      <c r="H959" s="233" t="str">
        <f>IFERROR($F959/VLOOKUP($E959,'Data Mercado'!$A$7:$F$24,3,FALSE),"")</f>
        <v/>
      </c>
      <c r="I959" s="233" t="str">
        <f>IFERROR($F959/VLOOKUP($E959,'Data Mercado'!$A$7:$F$24,4,FALSE),"")</f>
        <v/>
      </c>
      <c r="J959" s="233" t="str">
        <f>IFERROR($F959/VLOOKUP($E959,'Data Mercado'!$A$7:$F$24,5,FALSE),"")</f>
        <v/>
      </c>
      <c r="K959" s="233" t="str">
        <f>IFERROR($F959/VLOOKUP($E959,'Data Mercado'!$A$7:$F$24,6,FALSE),"")</f>
        <v/>
      </c>
    </row>
    <row r="960" spans="1:11" s="227" customFormat="1" ht="19" customHeight="1">
      <c r="A960" s="228"/>
      <c r="B960" s="232"/>
      <c r="C960" s="183"/>
      <c r="D960" s="183"/>
      <c r="E960" s="183"/>
      <c r="F960" s="229"/>
      <c r="G960" s="233" t="str">
        <f>IFERROR($F960/VLOOKUP($E960,'Data Mercado'!$A$7:$F$24,2,FALSE),"")</f>
        <v/>
      </c>
      <c r="H960" s="233" t="str">
        <f>IFERROR($F960/VLOOKUP($E960,'Data Mercado'!$A$7:$F$24,3,FALSE),"")</f>
        <v/>
      </c>
      <c r="I960" s="233" t="str">
        <f>IFERROR($F960/VLOOKUP($E960,'Data Mercado'!$A$7:$F$24,4,FALSE),"")</f>
        <v/>
      </c>
      <c r="J960" s="233" t="str">
        <f>IFERROR($F960/VLOOKUP($E960,'Data Mercado'!$A$7:$F$24,5,FALSE),"")</f>
        <v/>
      </c>
      <c r="K960" s="233" t="str">
        <f>IFERROR($F960/VLOOKUP($E960,'Data Mercado'!$A$7:$F$24,6,FALSE),"")</f>
        <v/>
      </c>
    </row>
    <row r="961" spans="1:11" s="227" customFormat="1" ht="19" customHeight="1">
      <c r="A961" s="228"/>
      <c r="B961" s="232"/>
      <c r="C961" s="183"/>
      <c r="D961" s="183"/>
      <c r="E961" s="183"/>
      <c r="F961" s="229"/>
      <c r="G961" s="233" t="str">
        <f>IFERROR($F961/VLOOKUP($E961,'Data Mercado'!$A$7:$F$24,2,FALSE),"")</f>
        <v/>
      </c>
      <c r="H961" s="233" t="str">
        <f>IFERROR($F961/VLOOKUP($E961,'Data Mercado'!$A$7:$F$24,3,FALSE),"")</f>
        <v/>
      </c>
      <c r="I961" s="233" t="str">
        <f>IFERROR($F961/VLOOKUP($E961,'Data Mercado'!$A$7:$F$24,4,FALSE),"")</f>
        <v/>
      </c>
      <c r="J961" s="233" t="str">
        <f>IFERROR($F961/VLOOKUP($E961,'Data Mercado'!$A$7:$F$24,5,FALSE),"")</f>
        <v/>
      </c>
      <c r="K961" s="233" t="str">
        <f>IFERROR($F961/VLOOKUP($E961,'Data Mercado'!$A$7:$F$24,6,FALSE),"")</f>
        <v/>
      </c>
    </row>
    <row r="962" spans="1:11" s="227" customFormat="1" ht="19" customHeight="1">
      <c r="A962" s="228"/>
      <c r="B962" s="232"/>
      <c r="C962" s="183"/>
      <c r="D962" s="183"/>
      <c r="E962" s="183"/>
      <c r="F962" s="229"/>
      <c r="G962" s="233" t="str">
        <f>IFERROR($F962/VLOOKUP($E962,'Data Mercado'!$A$7:$F$24,2,FALSE),"")</f>
        <v/>
      </c>
      <c r="H962" s="233" t="str">
        <f>IFERROR($F962/VLOOKUP($E962,'Data Mercado'!$A$7:$F$24,3,FALSE),"")</f>
        <v/>
      </c>
      <c r="I962" s="233" t="str">
        <f>IFERROR($F962/VLOOKUP($E962,'Data Mercado'!$A$7:$F$24,4,FALSE),"")</f>
        <v/>
      </c>
      <c r="J962" s="233" t="str">
        <f>IFERROR($F962/VLOOKUP($E962,'Data Mercado'!$A$7:$F$24,5,FALSE),"")</f>
        <v/>
      </c>
      <c r="K962" s="233" t="str">
        <f>IFERROR($F962/VLOOKUP($E962,'Data Mercado'!$A$7:$F$24,6,FALSE),"")</f>
        <v/>
      </c>
    </row>
    <row r="963" spans="1:11" s="227" customFormat="1" ht="19" customHeight="1">
      <c r="A963" s="228"/>
      <c r="B963" s="232"/>
      <c r="C963" s="183"/>
      <c r="D963" s="183"/>
      <c r="E963" s="183"/>
      <c r="F963" s="229"/>
      <c r="G963" s="233" t="str">
        <f>IFERROR($F963/VLOOKUP($E963,'Data Mercado'!$A$7:$F$24,2,FALSE),"")</f>
        <v/>
      </c>
      <c r="H963" s="233" t="str">
        <f>IFERROR($F963/VLOOKUP($E963,'Data Mercado'!$A$7:$F$24,3,FALSE),"")</f>
        <v/>
      </c>
      <c r="I963" s="233" t="str">
        <f>IFERROR($F963/VLOOKUP($E963,'Data Mercado'!$A$7:$F$24,4,FALSE),"")</f>
        <v/>
      </c>
      <c r="J963" s="233" t="str">
        <f>IFERROR($F963/VLOOKUP($E963,'Data Mercado'!$A$7:$F$24,5,FALSE),"")</f>
        <v/>
      </c>
      <c r="K963" s="233" t="str">
        <f>IFERROR($F963/VLOOKUP($E963,'Data Mercado'!$A$7:$F$24,6,FALSE),"")</f>
        <v/>
      </c>
    </row>
    <row r="964" spans="1:11" s="227" customFormat="1" ht="19" customHeight="1">
      <c r="A964" s="228"/>
      <c r="B964" s="232"/>
      <c r="C964" s="183"/>
      <c r="D964" s="183"/>
      <c r="E964" s="183"/>
      <c r="F964" s="229"/>
      <c r="G964" s="233" t="str">
        <f>IFERROR($F964/VLOOKUP($E964,'Data Mercado'!$A$7:$F$24,2,FALSE),"")</f>
        <v/>
      </c>
      <c r="H964" s="233" t="str">
        <f>IFERROR($F964/VLOOKUP($E964,'Data Mercado'!$A$7:$F$24,3,FALSE),"")</f>
        <v/>
      </c>
      <c r="I964" s="233" t="str">
        <f>IFERROR($F964/VLOOKUP($E964,'Data Mercado'!$A$7:$F$24,4,FALSE),"")</f>
        <v/>
      </c>
      <c r="J964" s="233" t="str">
        <f>IFERROR($F964/VLOOKUP($E964,'Data Mercado'!$A$7:$F$24,5,FALSE),"")</f>
        <v/>
      </c>
      <c r="K964" s="233" t="str">
        <f>IFERROR($F964/VLOOKUP($E964,'Data Mercado'!$A$7:$F$24,6,FALSE),"")</f>
        <v/>
      </c>
    </row>
    <row r="965" spans="1:11" s="227" customFormat="1" ht="19" customHeight="1">
      <c r="A965" s="228"/>
      <c r="B965" s="232"/>
      <c r="C965" s="183"/>
      <c r="D965" s="183"/>
      <c r="E965" s="183"/>
      <c r="F965" s="229"/>
      <c r="G965" s="233" t="str">
        <f>IFERROR($F965/VLOOKUP($E965,'Data Mercado'!$A$7:$F$24,2,FALSE),"")</f>
        <v/>
      </c>
      <c r="H965" s="233" t="str">
        <f>IFERROR($F965/VLOOKUP($E965,'Data Mercado'!$A$7:$F$24,3,FALSE),"")</f>
        <v/>
      </c>
      <c r="I965" s="233" t="str">
        <f>IFERROR($F965/VLOOKUP($E965,'Data Mercado'!$A$7:$F$24,4,FALSE),"")</f>
        <v/>
      </c>
      <c r="J965" s="233" t="str">
        <f>IFERROR($F965/VLOOKUP($E965,'Data Mercado'!$A$7:$F$24,5,FALSE),"")</f>
        <v/>
      </c>
      <c r="K965" s="233" t="str">
        <f>IFERROR($F965/VLOOKUP($E965,'Data Mercado'!$A$7:$F$24,6,FALSE),"")</f>
        <v/>
      </c>
    </row>
    <row r="966" spans="1:11" s="227" customFormat="1" ht="19" customHeight="1">
      <c r="A966" s="228"/>
      <c r="B966" s="232"/>
      <c r="C966" s="183"/>
      <c r="D966" s="183"/>
      <c r="E966" s="183"/>
      <c r="F966" s="229"/>
      <c r="G966" s="233" t="str">
        <f>IFERROR($F966/VLOOKUP($E966,'Data Mercado'!$A$7:$F$24,2,FALSE),"")</f>
        <v/>
      </c>
      <c r="H966" s="233" t="str">
        <f>IFERROR($F966/VLOOKUP($E966,'Data Mercado'!$A$7:$F$24,3,FALSE),"")</f>
        <v/>
      </c>
      <c r="I966" s="233" t="str">
        <f>IFERROR($F966/VLOOKUP($E966,'Data Mercado'!$A$7:$F$24,4,FALSE),"")</f>
        <v/>
      </c>
      <c r="J966" s="233" t="str">
        <f>IFERROR($F966/VLOOKUP($E966,'Data Mercado'!$A$7:$F$24,5,FALSE),"")</f>
        <v/>
      </c>
      <c r="K966" s="233" t="str">
        <f>IFERROR($F966/VLOOKUP($E966,'Data Mercado'!$A$7:$F$24,6,FALSE),"")</f>
        <v/>
      </c>
    </row>
    <row r="967" spans="1:11" s="227" customFormat="1" ht="19" customHeight="1">
      <c r="A967" s="228"/>
      <c r="B967" s="232"/>
      <c r="C967" s="183"/>
      <c r="D967" s="183"/>
      <c r="E967" s="183"/>
      <c r="F967" s="229"/>
      <c r="G967" s="233" t="str">
        <f>IFERROR($F967/VLOOKUP($E967,'Data Mercado'!$A$7:$F$24,2,FALSE),"")</f>
        <v/>
      </c>
      <c r="H967" s="233" t="str">
        <f>IFERROR($F967/VLOOKUP($E967,'Data Mercado'!$A$7:$F$24,3,FALSE),"")</f>
        <v/>
      </c>
      <c r="I967" s="233" t="str">
        <f>IFERROR($F967/VLOOKUP($E967,'Data Mercado'!$A$7:$F$24,4,FALSE),"")</f>
        <v/>
      </c>
      <c r="J967" s="233" t="str">
        <f>IFERROR($F967/VLOOKUP($E967,'Data Mercado'!$A$7:$F$24,5,FALSE),"")</f>
        <v/>
      </c>
      <c r="K967" s="233" t="str">
        <f>IFERROR($F967/VLOOKUP($E967,'Data Mercado'!$A$7:$F$24,6,FALSE),"")</f>
        <v/>
      </c>
    </row>
    <row r="968" spans="1:11" s="227" customFormat="1" ht="19" customHeight="1">
      <c r="A968" s="228"/>
      <c r="B968" s="232"/>
      <c r="C968" s="183"/>
      <c r="D968" s="183"/>
      <c r="E968" s="183"/>
      <c r="F968" s="229"/>
      <c r="G968" s="233" t="str">
        <f>IFERROR($F968/VLOOKUP($E968,'Data Mercado'!$A$7:$F$24,2,FALSE),"")</f>
        <v/>
      </c>
      <c r="H968" s="233" t="str">
        <f>IFERROR($F968/VLOOKUP($E968,'Data Mercado'!$A$7:$F$24,3,FALSE),"")</f>
        <v/>
      </c>
      <c r="I968" s="233" t="str">
        <f>IFERROR($F968/VLOOKUP($E968,'Data Mercado'!$A$7:$F$24,4,FALSE),"")</f>
        <v/>
      </c>
      <c r="J968" s="233" t="str">
        <f>IFERROR($F968/VLOOKUP($E968,'Data Mercado'!$A$7:$F$24,5,FALSE),"")</f>
        <v/>
      </c>
      <c r="K968" s="233" t="str">
        <f>IFERROR($F968/VLOOKUP($E968,'Data Mercado'!$A$7:$F$24,6,FALSE),"")</f>
        <v/>
      </c>
    </row>
    <row r="969" spans="1:11" s="227" customFormat="1" ht="19" customHeight="1">
      <c r="A969" s="228"/>
      <c r="B969" s="232"/>
      <c r="C969" s="183"/>
      <c r="D969" s="183"/>
      <c r="E969" s="183"/>
      <c r="F969" s="229"/>
      <c r="G969" s="233" t="str">
        <f>IFERROR($F969/VLOOKUP($E969,'Data Mercado'!$A$7:$F$24,2,FALSE),"")</f>
        <v/>
      </c>
      <c r="H969" s="233" t="str">
        <f>IFERROR($F969/VLOOKUP($E969,'Data Mercado'!$A$7:$F$24,3,FALSE),"")</f>
        <v/>
      </c>
      <c r="I969" s="233" t="str">
        <f>IFERROR($F969/VLOOKUP($E969,'Data Mercado'!$A$7:$F$24,4,FALSE),"")</f>
        <v/>
      </c>
      <c r="J969" s="233" t="str">
        <f>IFERROR($F969/VLOOKUP($E969,'Data Mercado'!$A$7:$F$24,5,FALSE),"")</f>
        <v/>
      </c>
      <c r="K969" s="233" t="str">
        <f>IFERROR($F969/VLOOKUP($E969,'Data Mercado'!$A$7:$F$24,6,FALSE),"")</f>
        <v/>
      </c>
    </row>
    <row r="970" spans="1:11" s="227" customFormat="1" ht="19" customHeight="1">
      <c r="A970" s="228"/>
      <c r="B970" s="232"/>
      <c r="C970" s="183"/>
      <c r="D970" s="183"/>
      <c r="E970" s="183"/>
      <c r="F970" s="229"/>
      <c r="G970" s="233" t="str">
        <f>IFERROR($F970/VLOOKUP($E970,'Data Mercado'!$A$7:$F$24,2,FALSE),"")</f>
        <v/>
      </c>
      <c r="H970" s="233" t="str">
        <f>IFERROR($F970/VLOOKUP($E970,'Data Mercado'!$A$7:$F$24,3,FALSE),"")</f>
        <v/>
      </c>
      <c r="I970" s="233" t="str">
        <f>IFERROR($F970/VLOOKUP($E970,'Data Mercado'!$A$7:$F$24,4,FALSE),"")</f>
        <v/>
      </c>
      <c r="J970" s="233" t="str">
        <f>IFERROR($F970/VLOOKUP($E970,'Data Mercado'!$A$7:$F$24,5,FALSE),"")</f>
        <v/>
      </c>
      <c r="K970" s="233" t="str">
        <f>IFERROR($F970/VLOOKUP($E970,'Data Mercado'!$A$7:$F$24,6,FALSE),"")</f>
        <v/>
      </c>
    </row>
    <row r="971" spans="1:11" s="227" customFormat="1" ht="19" customHeight="1">
      <c r="A971" s="228"/>
      <c r="B971" s="232"/>
      <c r="C971" s="183"/>
      <c r="D971" s="183"/>
      <c r="E971" s="183"/>
      <c r="F971" s="229"/>
      <c r="G971" s="233" t="str">
        <f>IFERROR($F971/VLOOKUP($E971,'Data Mercado'!$A$7:$F$24,2,FALSE),"")</f>
        <v/>
      </c>
      <c r="H971" s="233" t="str">
        <f>IFERROR($F971/VLOOKUP($E971,'Data Mercado'!$A$7:$F$24,3,FALSE),"")</f>
        <v/>
      </c>
      <c r="I971" s="233" t="str">
        <f>IFERROR($F971/VLOOKUP($E971,'Data Mercado'!$A$7:$F$24,4,FALSE),"")</f>
        <v/>
      </c>
      <c r="J971" s="233" t="str">
        <f>IFERROR($F971/VLOOKUP($E971,'Data Mercado'!$A$7:$F$24,5,FALSE),"")</f>
        <v/>
      </c>
      <c r="K971" s="233" t="str">
        <f>IFERROR($F971/VLOOKUP($E971,'Data Mercado'!$A$7:$F$24,6,FALSE),"")</f>
        <v/>
      </c>
    </row>
    <row r="972" spans="1:11" s="227" customFormat="1" ht="19" customHeight="1">
      <c r="A972" s="228"/>
      <c r="B972" s="232"/>
      <c r="C972" s="183"/>
      <c r="D972" s="183"/>
      <c r="E972" s="183"/>
      <c r="F972" s="229"/>
      <c r="G972" s="233" t="str">
        <f>IFERROR($F972/VLOOKUP($E972,'Data Mercado'!$A$7:$F$24,2,FALSE),"")</f>
        <v/>
      </c>
      <c r="H972" s="233" t="str">
        <f>IFERROR($F972/VLOOKUP($E972,'Data Mercado'!$A$7:$F$24,3,FALSE),"")</f>
        <v/>
      </c>
      <c r="I972" s="233" t="str">
        <f>IFERROR($F972/VLOOKUP($E972,'Data Mercado'!$A$7:$F$24,4,FALSE),"")</f>
        <v/>
      </c>
      <c r="J972" s="233" t="str">
        <f>IFERROR($F972/VLOOKUP($E972,'Data Mercado'!$A$7:$F$24,5,FALSE),"")</f>
        <v/>
      </c>
      <c r="K972" s="233" t="str">
        <f>IFERROR($F972/VLOOKUP($E972,'Data Mercado'!$A$7:$F$24,6,FALSE),"")</f>
        <v/>
      </c>
    </row>
    <row r="973" spans="1:11" s="227" customFormat="1" ht="19" customHeight="1">
      <c r="A973" s="228"/>
      <c r="B973" s="232"/>
      <c r="C973" s="183"/>
      <c r="D973" s="183"/>
      <c r="E973" s="183"/>
      <c r="F973" s="229"/>
      <c r="G973" s="233" t="str">
        <f>IFERROR($F973/VLOOKUP($E973,'Data Mercado'!$A$7:$F$24,2,FALSE),"")</f>
        <v/>
      </c>
      <c r="H973" s="233" t="str">
        <f>IFERROR($F973/VLOOKUP($E973,'Data Mercado'!$A$7:$F$24,3,FALSE),"")</f>
        <v/>
      </c>
      <c r="I973" s="233" t="str">
        <f>IFERROR($F973/VLOOKUP($E973,'Data Mercado'!$A$7:$F$24,4,FALSE),"")</f>
        <v/>
      </c>
      <c r="J973" s="233" t="str">
        <f>IFERROR($F973/VLOOKUP($E973,'Data Mercado'!$A$7:$F$24,5,FALSE),"")</f>
        <v/>
      </c>
      <c r="K973" s="233" t="str">
        <f>IFERROR($F973/VLOOKUP($E973,'Data Mercado'!$A$7:$F$24,6,FALSE),"")</f>
        <v/>
      </c>
    </row>
    <row r="974" spans="1:11" s="227" customFormat="1" ht="19" customHeight="1">
      <c r="A974" s="228"/>
      <c r="B974" s="232"/>
      <c r="C974" s="183"/>
      <c r="D974" s="183"/>
      <c r="E974" s="183"/>
      <c r="F974" s="229"/>
      <c r="G974" s="233" t="str">
        <f>IFERROR($F974/VLOOKUP($E974,'Data Mercado'!$A$7:$F$24,2,FALSE),"")</f>
        <v/>
      </c>
      <c r="H974" s="233" t="str">
        <f>IFERROR($F974/VLOOKUP($E974,'Data Mercado'!$A$7:$F$24,3,FALSE),"")</f>
        <v/>
      </c>
      <c r="I974" s="233" t="str">
        <f>IFERROR($F974/VLOOKUP($E974,'Data Mercado'!$A$7:$F$24,4,FALSE),"")</f>
        <v/>
      </c>
      <c r="J974" s="233" t="str">
        <f>IFERROR($F974/VLOOKUP($E974,'Data Mercado'!$A$7:$F$24,5,FALSE),"")</f>
        <v/>
      </c>
      <c r="K974" s="233" t="str">
        <f>IFERROR($F974/VLOOKUP($E974,'Data Mercado'!$A$7:$F$24,6,FALSE),"")</f>
        <v/>
      </c>
    </row>
    <row r="975" spans="1:11" s="227" customFormat="1" ht="19" customHeight="1">
      <c r="A975" s="228"/>
      <c r="B975" s="232"/>
      <c r="C975" s="183"/>
      <c r="D975" s="183"/>
      <c r="E975" s="183"/>
      <c r="F975" s="229"/>
      <c r="G975" s="233" t="str">
        <f>IFERROR($F975/VLOOKUP($E975,'Data Mercado'!$A$7:$F$24,2,FALSE),"")</f>
        <v/>
      </c>
      <c r="H975" s="233" t="str">
        <f>IFERROR($F975/VLOOKUP($E975,'Data Mercado'!$A$7:$F$24,3,FALSE),"")</f>
        <v/>
      </c>
      <c r="I975" s="233" t="str">
        <f>IFERROR($F975/VLOOKUP($E975,'Data Mercado'!$A$7:$F$24,4,FALSE),"")</f>
        <v/>
      </c>
      <c r="J975" s="233" t="str">
        <f>IFERROR($F975/VLOOKUP($E975,'Data Mercado'!$A$7:$F$24,5,FALSE),"")</f>
        <v/>
      </c>
      <c r="K975" s="233" t="str">
        <f>IFERROR($F975/VLOOKUP($E975,'Data Mercado'!$A$7:$F$24,6,FALSE),"")</f>
        <v/>
      </c>
    </row>
    <row r="976" spans="1:11" s="227" customFormat="1" ht="19" customHeight="1">
      <c r="A976" s="228"/>
      <c r="B976" s="232"/>
      <c r="C976" s="183"/>
      <c r="D976" s="183"/>
      <c r="E976" s="183"/>
      <c r="F976" s="229"/>
      <c r="G976" s="233" t="str">
        <f>IFERROR($F976/VLOOKUP($E976,'Data Mercado'!$A$7:$F$24,2,FALSE),"")</f>
        <v/>
      </c>
      <c r="H976" s="233" t="str">
        <f>IFERROR($F976/VLOOKUP($E976,'Data Mercado'!$A$7:$F$24,3,FALSE),"")</f>
        <v/>
      </c>
      <c r="I976" s="233" t="str">
        <f>IFERROR($F976/VLOOKUP($E976,'Data Mercado'!$A$7:$F$24,4,FALSE),"")</f>
        <v/>
      </c>
      <c r="J976" s="233" t="str">
        <f>IFERROR($F976/VLOOKUP($E976,'Data Mercado'!$A$7:$F$24,5,FALSE),"")</f>
        <v/>
      </c>
      <c r="K976" s="233" t="str">
        <f>IFERROR($F976/VLOOKUP($E976,'Data Mercado'!$A$7:$F$24,6,FALSE),"")</f>
        <v/>
      </c>
    </row>
    <row r="977" spans="1:11" s="227" customFormat="1" ht="19" customHeight="1">
      <c r="A977" s="228"/>
      <c r="B977" s="232"/>
      <c r="C977" s="183"/>
      <c r="D977" s="183"/>
      <c r="E977" s="183"/>
      <c r="F977" s="229"/>
      <c r="G977" s="233" t="str">
        <f>IFERROR($F977/VLOOKUP($E977,'Data Mercado'!$A$7:$F$24,2,FALSE),"")</f>
        <v/>
      </c>
      <c r="H977" s="233" t="str">
        <f>IFERROR($F977/VLOOKUP($E977,'Data Mercado'!$A$7:$F$24,3,FALSE),"")</f>
        <v/>
      </c>
      <c r="I977" s="233" t="str">
        <f>IFERROR($F977/VLOOKUP($E977,'Data Mercado'!$A$7:$F$24,4,FALSE),"")</f>
        <v/>
      </c>
      <c r="J977" s="233" t="str">
        <f>IFERROR($F977/VLOOKUP($E977,'Data Mercado'!$A$7:$F$24,5,FALSE),"")</f>
        <v/>
      </c>
      <c r="K977" s="233" t="str">
        <f>IFERROR($F977/VLOOKUP($E977,'Data Mercado'!$A$7:$F$24,6,FALSE),"")</f>
        <v/>
      </c>
    </row>
    <row r="978" spans="1:11" s="227" customFormat="1" ht="19" customHeight="1">
      <c r="A978" s="228"/>
      <c r="B978" s="232"/>
      <c r="C978" s="183"/>
      <c r="D978" s="183"/>
      <c r="E978" s="183"/>
      <c r="F978" s="229"/>
      <c r="G978" s="233" t="str">
        <f>IFERROR($F978/VLOOKUP($E978,'Data Mercado'!$A$7:$F$24,2,FALSE),"")</f>
        <v/>
      </c>
      <c r="H978" s="233" t="str">
        <f>IFERROR($F978/VLOOKUP($E978,'Data Mercado'!$A$7:$F$24,3,FALSE),"")</f>
        <v/>
      </c>
      <c r="I978" s="233" t="str">
        <f>IFERROR($F978/VLOOKUP($E978,'Data Mercado'!$A$7:$F$24,4,FALSE),"")</f>
        <v/>
      </c>
      <c r="J978" s="233" t="str">
        <f>IFERROR($F978/VLOOKUP($E978,'Data Mercado'!$A$7:$F$24,5,FALSE),"")</f>
        <v/>
      </c>
      <c r="K978" s="233" t="str">
        <f>IFERROR($F978/VLOOKUP($E978,'Data Mercado'!$A$7:$F$24,6,FALSE),"")</f>
        <v/>
      </c>
    </row>
    <row r="979" spans="1:11" s="227" customFormat="1" ht="19" customHeight="1">
      <c r="A979" s="228"/>
      <c r="B979" s="232"/>
      <c r="C979" s="183"/>
      <c r="D979" s="183"/>
      <c r="E979" s="183"/>
      <c r="F979" s="229"/>
      <c r="G979" s="233" t="str">
        <f>IFERROR($F979/VLOOKUP($E979,'Data Mercado'!$A$7:$F$24,2,FALSE),"")</f>
        <v/>
      </c>
      <c r="H979" s="233" t="str">
        <f>IFERROR($F979/VLOOKUP($E979,'Data Mercado'!$A$7:$F$24,3,FALSE),"")</f>
        <v/>
      </c>
      <c r="I979" s="233" t="str">
        <f>IFERROR($F979/VLOOKUP($E979,'Data Mercado'!$A$7:$F$24,4,FALSE),"")</f>
        <v/>
      </c>
      <c r="J979" s="233" t="str">
        <f>IFERROR($F979/VLOOKUP($E979,'Data Mercado'!$A$7:$F$24,5,FALSE),"")</f>
        <v/>
      </c>
      <c r="K979" s="233" t="str">
        <f>IFERROR($F979/VLOOKUP($E979,'Data Mercado'!$A$7:$F$24,6,FALSE),"")</f>
        <v/>
      </c>
    </row>
    <row r="980" spans="1:11" s="227" customFormat="1" ht="19" customHeight="1">
      <c r="A980" s="228"/>
      <c r="B980" s="232"/>
      <c r="C980" s="183"/>
      <c r="D980" s="183"/>
      <c r="E980" s="183"/>
      <c r="F980" s="229"/>
      <c r="G980" s="233" t="str">
        <f>IFERROR($F980/VLOOKUP($E980,'Data Mercado'!$A$7:$F$24,2,FALSE),"")</f>
        <v/>
      </c>
      <c r="H980" s="233" t="str">
        <f>IFERROR($F980/VLOOKUP($E980,'Data Mercado'!$A$7:$F$24,3,FALSE),"")</f>
        <v/>
      </c>
      <c r="I980" s="233" t="str">
        <f>IFERROR($F980/VLOOKUP($E980,'Data Mercado'!$A$7:$F$24,4,FALSE),"")</f>
        <v/>
      </c>
      <c r="J980" s="233" t="str">
        <f>IFERROR($F980/VLOOKUP($E980,'Data Mercado'!$A$7:$F$24,5,FALSE),"")</f>
        <v/>
      </c>
      <c r="K980" s="233" t="str">
        <f>IFERROR($F980/VLOOKUP($E980,'Data Mercado'!$A$7:$F$24,6,FALSE),"")</f>
        <v/>
      </c>
    </row>
    <row r="981" spans="1:11" s="227" customFormat="1" ht="19" customHeight="1">
      <c r="A981" s="228"/>
      <c r="B981" s="232"/>
      <c r="C981" s="183"/>
      <c r="D981" s="183"/>
      <c r="E981" s="183"/>
      <c r="F981" s="229"/>
      <c r="G981" s="233" t="str">
        <f>IFERROR($F981/VLOOKUP($E981,'Data Mercado'!$A$7:$F$24,2,FALSE),"")</f>
        <v/>
      </c>
      <c r="H981" s="233" t="str">
        <f>IFERROR($F981/VLOOKUP($E981,'Data Mercado'!$A$7:$F$24,3,FALSE),"")</f>
        <v/>
      </c>
      <c r="I981" s="233" t="str">
        <f>IFERROR($F981/VLOOKUP($E981,'Data Mercado'!$A$7:$F$24,4,FALSE),"")</f>
        <v/>
      </c>
      <c r="J981" s="233" t="str">
        <f>IFERROR($F981/VLOOKUP($E981,'Data Mercado'!$A$7:$F$24,5,FALSE),"")</f>
        <v/>
      </c>
      <c r="K981" s="233" t="str">
        <f>IFERROR($F981/VLOOKUP($E981,'Data Mercado'!$A$7:$F$24,6,FALSE),"")</f>
        <v/>
      </c>
    </row>
    <row r="982" spans="1:11" s="227" customFormat="1" ht="19" customHeight="1">
      <c r="A982" s="228"/>
      <c r="B982" s="232"/>
      <c r="C982" s="183"/>
      <c r="D982" s="183"/>
      <c r="E982" s="183"/>
      <c r="F982" s="229"/>
      <c r="G982" s="233" t="str">
        <f>IFERROR($F982/VLOOKUP($E982,'Data Mercado'!$A$7:$F$24,2,FALSE),"")</f>
        <v/>
      </c>
      <c r="H982" s="233" t="str">
        <f>IFERROR($F982/VLOOKUP($E982,'Data Mercado'!$A$7:$F$24,3,FALSE),"")</f>
        <v/>
      </c>
      <c r="I982" s="233" t="str">
        <f>IFERROR($F982/VLOOKUP($E982,'Data Mercado'!$A$7:$F$24,4,FALSE),"")</f>
        <v/>
      </c>
      <c r="J982" s="233" t="str">
        <f>IFERROR($F982/VLOOKUP($E982,'Data Mercado'!$A$7:$F$24,5,FALSE),"")</f>
        <v/>
      </c>
      <c r="K982" s="233" t="str">
        <f>IFERROR($F982/VLOOKUP($E982,'Data Mercado'!$A$7:$F$24,6,FALSE),"")</f>
        <v/>
      </c>
    </row>
    <row r="983" spans="1:11" s="227" customFormat="1" ht="19" customHeight="1">
      <c r="A983" s="228"/>
      <c r="B983" s="232"/>
      <c r="C983" s="183"/>
      <c r="D983" s="183"/>
      <c r="E983" s="183"/>
      <c r="F983" s="229"/>
      <c r="G983" s="233" t="str">
        <f>IFERROR($F983/VLOOKUP($E983,'Data Mercado'!$A$7:$F$24,2,FALSE),"")</f>
        <v/>
      </c>
      <c r="H983" s="233" t="str">
        <f>IFERROR($F983/VLOOKUP($E983,'Data Mercado'!$A$7:$F$24,3,FALSE),"")</f>
        <v/>
      </c>
      <c r="I983" s="233" t="str">
        <f>IFERROR($F983/VLOOKUP($E983,'Data Mercado'!$A$7:$F$24,4,FALSE),"")</f>
        <v/>
      </c>
      <c r="J983" s="233" t="str">
        <f>IFERROR($F983/VLOOKUP($E983,'Data Mercado'!$A$7:$F$24,5,FALSE),"")</f>
        <v/>
      </c>
      <c r="K983" s="233" t="str">
        <f>IFERROR($F983/VLOOKUP($E983,'Data Mercado'!$A$7:$F$24,6,FALSE),"")</f>
        <v/>
      </c>
    </row>
    <row r="984" spans="1:11" s="227" customFormat="1" ht="19" customHeight="1">
      <c r="A984" s="228"/>
      <c r="B984" s="232"/>
      <c r="C984" s="183"/>
      <c r="D984" s="183"/>
      <c r="E984" s="183"/>
      <c r="F984" s="229"/>
      <c r="G984" s="233" t="str">
        <f>IFERROR($F984/VLOOKUP($E984,'Data Mercado'!$A$7:$F$24,2,FALSE),"")</f>
        <v/>
      </c>
      <c r="H984" s="233" t="str">
        <f>IFERROR($F984/VLOOKUP($E984,'Data Mercado'!$A$7:$F$24,3,FALSE),"")</f>
        <v/>
      </c>
      <c r="I984" s="233" t="str">
        <f>IFERROR($F984/VLOOKUP($E984,'Data Mercado'!$A$7:$F$24,4,FALSE),"")</f>
        <v/>
      </c>
      <c r="J984" s="233" t="str">
        <f>IFERROR($F984/VLOOKUP($E984,'Data Mercado'!$A$7:$F$24,5,FALSE),"")</f>
        <v/>
      </c>
      <c r="K984" s="233" t="str">
        <f>IFERROR($F984/VLOOKUP($E984,'Data Mercado'!$A$7:$F$24,6,FALSE),"")</f>
        <v/>
      </c>
    </row>
    <row r="985" spans="1:11" s="227" customFormat="1" ht="19" customHeight="1">
      <c r="A985" s="228"/>
      <c r="B985" s="232"/>
      <c r="C985" s="183"/>
      <c r="D985" s="183"/>
      <c r="E985" s="183"/>
      <c r="F985" s="229"/>
      <c r="G985" s="233" t="str">
        <f>IFERROR($F985/VLOOKUP($E985,'Data Mercado'!$A$7:$F$24,2,FALSE),"")</f>
        <v/>
      </c>
      <c r="H985" s="233" t="str">
        <f>IFERROR($F985/VLOOKUP($E985,'Data Mercado'!$A$7:$F$24,3,FALSE),"")</f>
        <v/>
      </c>
      <c r="I985" s="233" t="str">
        <f>IFERROR($F985/VLOOKUP($E985,'Data Mercado'!$A$7:$F$24,4,FALSE),"")</f>
        <v/>
      </c>
      <c r="J985" s="233" t="str">
        <f>IFERROR($F985/VLOOKUP($E985,'Data Mercado'!$A$7:$F$24,5,FALSE),"")</f>
        <v/>
      </c>
      <c r="K985" s="233" t="str">
        <f>IFERROR($F985/VLOOKUP($E985,'Data Mercado'!$A$7:$F$24,6,FALSE),"")</f>
        <v/>
      </c>
    </row>
    <row r="986" spans="1:11" s="227" customFormat="1" ht="19" customHeight="1">
      <c r="A986" s="228"/>
      <c r="B986" s="232"/>
      <c r="C986" s="183"/>
      <c r="D986" s="183"/>
      <c r="E986" s="183"/>
      <c r="F986" s="229"/>
      <c r="G986" s="233" t="str">
        <f>IFERROR($F986/VLOOKUP($E986,'Data Mercado'!$A$7:$F$24,2,FALSE),"")</f>
        <v/>
      </c>
      <c r="H986" s="233" t="str">
        <f>IFERROR($F986/VLOOKUP($E986,'Data Mercado'!$A$7:$F$24,3,FALSE),"")</f>
        <v/>
      </c>
      <c r="I986" s="233" t="str">
        <f>IFERROR($F986/VLOOKUP($E986,'Data Mercado'!$A$7:$F$24,4,FALSE),"")</f>
        <v/>
      </c>
      <c r="J986" s="233" t="str">
        <f>IFERROR($F986/VLOOKUP($E986,'Data Mercado'!$A$7:$F$24,5,FALSE),"")</f>
        <v/>
      </c>
      <c r="K986" s="233" t="str">
        <f>IFERROR($F986/VLOOKUP($E986,'Data Mercado'!$A$7:$F$24,6,FALSE),"")</f>
        <v/>
      </c>
    </row>
    <row r="987" spans="1:11" s="227" customFormat="1" ht="19" customHeight="1">
      <c r="A987" s="228"/>
      <c r="B987" s="232"/>
      <c r="C987" s="183"/>
      <c r="D987" s="183"/>
      <c r="E987" s="183"/>
      <c r="F987" s="229"/>
      <c r="G987" s="233" t="str">
        <f>IFERROR($F987/VLOOKUP($E987,'Data Mercado'!$A$7:$F$24,2,FALSE),"")</f>
        <v/>
      </c>
      <c r="H987" s="233" t="str">
        <f>IFERROR($F987/VLOOKUP($E987,'Data Mercado'!$A$7:$F$24,3,FALSE),"")</f>
        <v/>
      </c>
      <c r="I987" s="233" t="str">
        <f>IFERROR($F987/VLOOKUP($E987,'Data Mercado'!$A$7:$F$24,4,FALSE),"")</f>
        <v/>
      </c>
      <c r="J987" s="233" t="str">
        <f>IFERROR($F987/VLOOKUP($E987,'Data Mercado'!$A$7:$F$24,5,FALSE),"")</f>
        <v/>
      </c>
      <c r="K987" s="233" t="str">
        <f>IFERROR($F987/VLOOKUP($E987,'Data Mercado'!$A$7:$F$24,6,FALSE),"")</f>
        <v/>
      </c>
    </row>
    <row r="988" spans="1:11" s="227" customFormat="1" ht="19" customHeight="1">
      <c r="A988" s="228"/>
      <c r="B988" s="232"/>
      <c r="C988" s="183"/>
      <c r="D988" s="183"/>
      <c r="E988" s="183"/>
      <c r="F988" s="229"/>
      <c r="G988" s="233" t="str">
        <f>IFERROR($F988/VLOOKUP($E988,'Data Mercado'!$A$7:$F$24,2,FALSE),"")</f>
        <v/>
      </c>
      <c r="H988" s="233" t="str">
        <f>IFERROR($F988/VLOOKUP($E988,'Data Mercado'!$A$7:$F$24,3,FALSE),"")</f>
        <v/>
      </c>
      <c r="I988" s="233" t="str">
        <f>IFERROR($F988/VLOOKUP($E988,'Data Mercado'!$A$7:$F$24,4,FALSE),"")</f>
        <v/>
      </c>
      <c r="J988" s="233" t="str">
        <f>IFERROR($F988/VLOOKUP($E988,'Data Mercado'!$A$7:$F$24,5,FALSE),"")</f>
        <v/>
      </c>
      <c r="K988" s="233" t="str">
        <f>IFERROR($F988/VLOOKUP($E988,'Data Mercado'!$A$7:$F$24,6,FALSE),"")</f>
        <v/>
      </c>
    </row>
    <row r="989" spans="1:11" s="227" customFormat="1" ht="19" customHeight="1">
      <c r="A989" s="228"/>
      <c r="B989" s="232"/>
      <c r="C989" s="183"/>
      <c r="D989" s="183"/>
      <c r="E989" s="183"/>
      <c r="F989" s="229"/>
      <c r="G989" s="233" t="str">
        <f>IFERROR($F989/VLOOKUP($E989,'Data Mercado'!$A$7:$F$24,2,FALSE),"")</f>
        <v/>
      </c>
      <c r="H989" s="233" t="str">
        <f>IFERROR($F989/VLOOKUP($E989,'Data Mercado'!$A$7:$F$24,3,FALSE),"")</f>
        <v/>
      </c>
      <c r="I989" s="233" t="str">
        <f>IFERROR($F989/VLOOKUP($E989,'Data Mercado'!$A$7:$F$24,4,FALSE),"")</f>
        <v/>
      </c>
      <c r="J989" s="233" t="str">
        <f>IFERROR($F989/VLOOKUP($E989,'Data Mercado'!$A$7:$F$24,5,FALSE),"")</f>
        <v/>
      </c>
      <c r="K989" s="233" t="str">
        <f>IFERROR($F989/VLOOKUP($E989,'Data Mercado'!$A$7:$F$24,6,FALSE),"")</f>
        <v/>
      </c>
    </row>
    <row r="990" spans="1:11" s="227" customFormat="1" ht="19" customHeight="1">
      <c r="A990" s="228"/>
      <c r="B990" s="232"/>
      <c r="C990" s="183"/>
      <c r="D990" s="183"/>
      <c r="E990" s="183"/>
      <c r="F990" s="229"/>
      <c r="G990" s="233" t="str">
        <f>IFERROR($F990/VLOOKUP($E990,'Data Mercado'!$A$7:$F$24,2,FALSE),"")</f>
        <v/>
      </c>
      <c r="H990" s="233" t="str">
        <f>IFERROR($F990/VLOOKUP($E990,'Data Mercado'!$A$7:$F$24,3,FALSE),"")</f>
        <v/>
      </c>
      <c r="I990" s="233" t="str">
        <f>IFERROR($F990/VLOOKUP($E990,'Data Mercado'!$A$7:$F$24,4,FALSE),"")</f>
        <v/>
      </c>
      <c r="J990" s="233" t="str">
        <f>IFERROR($F990/VLOOKUP($E990,'Data Mercado'!$A$7:$F$24,5,FALSE),"")</f>
        <v/>
      </c>
      <c r="K990" s="233" t="str">
        <f>IFERROR($F990/VLOOKUP($E990,'Data Mercado'!$A$7:$F$24,6,FALSE),"")</f>
        <v/>
      </c>
    </row>
    <row r="991" spans="1:11" s="227" customFormat="1" ht="19" customHeight="1">
      <c r="A991" s="228"/>
      <c r="B991" s="232"/>
      <c r="C991" s="183"/>
      <c r="D991" s="183"/>
      <c r="E991" s="183"/>
      <c r="F991" s="229"/>
      <c r="G991" s="233" t="str">
        <f>IFERROR($F991/VLOOKUP($E991,'Data Mercado'!$A$7:$F$24,2,FALSE),"")</f>
        <v/>
      </c>
      <c r="H991" s="233" t="str">
        <f>IFERROR($F991/VLOOKUP($E991,'Data Mercado'!$A$7:$F$24,3,FALSE),"")</f>
        <v/>
      </c>
      <c r="I991" s="233" t="str">
        <f>IFERROR($F991/VLOOKUP($E991,'Data Mercado'!$A$7:$F$24,4,FALSE),"")</f>
        <v/>
      </c>
      <c r="J991" s="233" t="str">
        <f>IFERROR($F991/VLOOKUP($E991,'Data Mercado'!$A$7:$F$24,5,FALSE),"")</f>
        <v/>
      </c>
      <c r="K991" s="233" t="str">
        <f>IFERROR($F991/VLOOKUP($E991,'Data Mercado'!$A$7:$F$24,6,FALSE),"")</f>
        <v/>
      </c>
    </row>
    <row r="992" spans="1:11" s="227" customFormat="1" ht="19" customHeight="1">
      <c r="A992" s="228"/>
      <c r="B992" s="232"/>
      <c r="C992" s="183"/>
      <c r="D992" s="183"/>
      <c r="E992" s="183"/>
      <c r="F992" s="229"/>
      <c r="G992" s="233" t="str">
        <f>IFERROR($F992/VLOOKUP($E992,'Data Mercado'!$A$7:$F$24,2,FALSE),"")</f>
        <v/>
      </c>
      <c r="H992" s="233" t="str">
        <f>IFERROR($F992/VLOOKUP($E992,'Data Mercado'!$A$7:$F$24,3,FALSE),"")</f>
        <v/>
      </c>
      <c r="I992" s="233" t="str">
        <f>IFERROR($F992/VLOOKUP($E992,'Data Mercado'!$A$7:$F$24,4,FALSE),"")</f>
        <v/>
      </c>
      <c r="J992" s="233" t="str">
        <f>IFERROR($F992/VLOOKUP($E992,'Data Mercado'!$A$7:$F$24,5,FALSE),"")</f>
        <v/>
      </c>
      <c r="K992" s="233" t="str">
        <f>IFERROR($F992/VLOOKUP($E992,'Data Mercado'!$A$7:$F$24,6,FALSE),"")</f>
        <v/>
      </c>
    </row>
    <row r="993" spans="1:11" s="227" customFormat="1" ht="19" customHeight="1">
      <c r="A993" s="228"/>
      <c r="B993" s="232"/>
      <c r="C993" s="183"/>
      <c r="D993" s="183"/>
      <c r="E993" s="183"/>
      <c r="F993" s="229"/>
      <c r="G993" s="233" t="str">
        <f>IFERROR($F993/VLOOKUP($E993,'Data Mercado'!$A$7:$F$24,2,FALSE),"")</f>
        <v/>
      </c>
      <c r="H993" s="233" t="str">
        <f>IFERROR($F993/VLOOKUP($E993,'Data Mercado'!$A$7:$F$24,3,FALSE),"")</f>
        <v/>
      </c>
      <c r="I993" s="233" t="str">
        <f>IFERROR($F993/VLOOKUP($E993,'Data Mercado'!$A$7:$F$24,4,FALSE),"")</f>
        <v/>
      </c>
      <c r="J993" s="233" t="str">
        <f>IFERROR($F993/VLOOKUP($E993,'Data Mercado'!$A$7:$F$24,5,FALSE),"")</f>
        <v/>
      </c>
      <c r="K993" s="233" t="str">
        <f>IFERROR($F993/VLOOKUP($E993,'Data Mercado'!$A$7:$F$24,6,FALSE),"")</f>
        <v/>
      </c>
    </row>
    <row r="994" spans="1:11" s="227" customFormat="1" ht="19" customHeight="1">
      <c r="A994" s="228"/>
      <c r="B994" s="232"/>
      <c r="C994" s="183"/>
      <c r="D994" s="183"/>
      <c r="E994" s="183"/>
      <c r="F994" s="229"/>
      <c r="G994" s="233" t="str">
        <f>IFERROR($F994/VLOOKUP($E994,'Data Mercado'!$A$7:$F$24,2,FALSE),"")</f>
        <v/>
      </c>
      <c r="H994" s="233" t="str">
        <f>IFERROR($F994/VLOOKUP($E994,'Data Mercado'!$A$7:$F$24,3,FALSE),"")</f>
        <v/>
      </c>
      <c r="I994" s="233" t="str">
        <f>IFERROR($F994/VLOOKUP($E994,'Data Mercado'!$A$7:$F$24,4,FALSE),"")</f>
        <v/>
      </c>
      <c r="J994" s="233" t="str">
        <f>IFERROR($F994/VLOOKUP($E994,'Data Mercado'!$A$7:$F$24,5,FALSE),"")</f>
        <v/>
      </c>
      <c r="K994" s="233" t="str">
        <f>IFERROR($F994/VLOOKUP($E994,'Data Mercado'!$A$7:$F$24,6,FALSE),"")</f>
        <v/>
      </c>
    </row>
    <row r="995" spans="1:11" s="227" customFormat="1" ht="19" customHeight="1">
      <c r="A995" s="228"/>
      <c r="B995" s="232"/>
      <c r="C995" s="183"/>
      <c r="D995" s="183"/>
      <c r="E995" s="183"/>
      <c r="F995" s="229"/>
      <c r="G995" s="233" t="str">
        <f>IFERROR($F995/VLOOKUP($E995,'Data Mercado'!$A$7:$F$24,2,FALSE),"")</f>
        <v/>
      </c>
      <c r="H995" s="233" t="str">
        <f>IFERROR($F995/VLOOKUP($E995,'Data Mercado'!$A$7:$F$24,3,FALSE),"")</f>
        <v/>
      </c>
      <c r="I995" s="233" t="str">
        <f>IFERROR($F995/VLOOKUP($E995,'Data Mercado'!$A$7:$F$24,4,FALSE),"")</f>
        <v/>
      </c>
      <c r="J995" s="233" t="str">
        <f>IFERROR($F995/VLOOKUP($E995,'Data Mercado'!$A$7:$F$24,5,FALSE),"")</f>
        <v/>
      </c>
      <c r="K995" s="233" t="str">
        <f>IFERROR($F995/VLOOKUP($E995,'Data Mercado'!$A$7:$F$24,6,FALSE),"")</f>
        <v/>
      </c>
    </row>
    <row r="996" spans="1:11" s="227" customFormat="1" ht="19" customHeight="1">
      <c r="A996" s="228"/>
      <c r="B996" s="232"/>
      <c r="C996" s="183"/>
      <c r="D996" s="183"/>
      <c r="E996" s="183"/>
      <c r="F996" s="229"/>
      <c r="G996" s="233" t="str">
        <f>IFERROR($F996/VLOOKUP($E996,'Data Mercado'!$A$7:$F$24,2,FALSE),"")</f>
        <v/>
      </c>
      <c r="H996" s="233" t="str">
        <f>IFERROR($F996/VLOOKUP($E996,'Data Mercado'!$A$7:$F$24,3,FALSE),"")</f>
        <v/>
      </c>
      <c r="I996" s="233" t="str">
        <f>IFERROR($F996/VLOOKUP($E996,'Data Mercado'!$A$7:$F$24,4,FALSE),"")</f>
        <v/>
      </c>
      <c r="J996" s="233" t="str">
        <f>IFERROR($F996/VLOOKUP($E996,'Data Mercado'!$A$7:$F$24,5,FALSE),"")</f>
        <v/>
      </c>
      <c r="K996" s="233" t="str">
        <f>IFERROR($F996/VLOOKUP($E996,'Data Mercado'!$A$7:$F$24,6,FALSE),"")</f>
        <v/>
      </c>
    </row>
    <row r="997" spans="1:11" s="227" customFormat="1" ht="19" customHeight="1">
      <c r="A997" s="228"/>
      <c r="B997" s="232"/>
      <c r="C997" s="183"/>
      <c r="D997" s="183"/>
      <c r="E997" s="183"/>
      <c r="F997" s="229"/>
      <c r="G997" s="233" t="str">
        <f>IFERROR($F997/VLOOKUP($E997,'Data Mercado'!$A$7:$F$24,2,FALSE),"")</f>
        <v/>
      </c>
      <c r="H997" s="233" t="str">
        <f>IFERROR($F997/VLOOKUP($E997,'Data Mercado'!$A$7:$F$24,3,FALSE),"")</f>
        <v/>
      </c>
      <c r="I997" s="233" t="str">
        <f>IFERROR($F997/VLOOKUP($E997,'Data Mercado'!$A$7:$F$24,4,FALSE),"")</f>
        <v/>
      </c>
      <c r="J997" s="233" t="str">
        <f>IFERROR($F997/VLOOKUP($E997,'Data Mercado'!$A$7:$F$24,5,FALSE),"")</f>
        <v/>
      </c>
      <c r="K997" s="233" t="str">
        <f>IFERROR($F997/VLOOKUP($E997,'Data Mercado'!$A$7:$F$24,6,FALSE),"")</f>
        <v/>
      </c>
    </row>
    <row r="998" spans="1:11" s="227" customFormat="1" ht="19" customHeight="1">
      <c r="A998" s="228"/>
      <c r="B998" s="232"/>
      <c r="C998" s="183"/>
      <c r="D998" s="183"/>
      <c r="E998" s="183"/>
      <c r="F998" s="229"/>
      <c r="G998" s="233" t="str">
        <f>IFERROR($F998/VLOOKUP($E998,'Data Mercado'!$A$7:$F$24,2,FALSE),"")</f>
        <v/>
      </c>
      <c r="H998" s="233" t="str">
        <f>IFERROR($F998/VLOOKUP($E998,'Data Mercado'!$A$7:$F$24,3,FALSE),"")</f>
        <v/>
      </c>
      <c r="I998" s="233" t="str">
        <f>IFERROR($F998/VLOOKUP($E998,'Data Mercado'!$A$7:$F$24,4,FALSE),"")</f>
        <v/>
      </c>
      <c r="J998" s="233" t="str">
        <f>IFERROR($F998/VLOOKUP($E998,'Data Mercado'!$A$7:$F$24,5,FALSE),"")</f>
        <v/>
      </c>
      <c r="K998" s="233" t="str">
        <f>IFERROR($F998/VLOOKUP($E998,'Data Mercado'!$A$7:$F$24,6,FALSE),"")</f>
        <v/>
      </c>
    </row>
    <row r="999" spans="1:11" s="227" customFormat="1" ht="19" customHeight="1">
      <c r="A999" s="228"/>
      <c r="B999" s="232"/>
      <c r="C999" s="183"/>
      <c r="D999" s="183"/>
      <c r="E999" s="183"/>
      <c r="F999" s="229"/>
      <c r="G999" s="233" t="str">
        <f>IFERROR($F999/VLOOKUP($E999,'Data Mercado'!$A$7:$F$24,2,FALSE),"")</f>
        <v/>
      </c>
      <c r="H999" s="233" t="str">
        <f>IFERROR($F999/VLOOKUP($E999,'Data Mercado'!$A$7:$F$24,3,FALSE),"")</f>
        <v/>
      </c>
      <c r="I999" s="233" t="str">
        <f>IFERROR($F999/VLOOKUP($E999,'Data Mercado'!$A$7:$F$24,4,FALSE),"")</f>
        <v/>
      </c>
      <c r="J999" s="233" t="str">
        <f>IFERROR($F999/VLOOKUP($E999,'Data Mercado'!$A$7:$F$24,5,FALSE),"")</f>
        <v/>
      </c>
      <c r="K999" s="233" t="str">
        <f>IFERROR($F999/VLOOKUP($E999,'Data Mercado'!$A$7:$F$24,6,FALSE),"")</f>
        <v/>
      </c>
    </row>
    <row r="1000" spans="1:11" s="227" customFormat="1" ht="19" customHeight="1">
      <c r="A1000" s="228"/>
      <c r="B1000" s="232"/>
      <c r="C1000" s="183"/>
      <c r="D1000" s="183"/>
      <c r="E1000" s="183"/>
      <c r="F1000" s="229"/>
      <c r="G1000" s="233" t="str">
        <f>IFERROR($F1000/VLOOKUP($E1000,'Data Mercado'!$A$7:$F$24,2,FALSE),"")</f>
        <v/>
      </c>
      <c r="H1000" s="233" t="str">
        <f>IFERROR($F1000/VLOOKUP($E1000,'Data Mercado'!$A$7:$F$24,3,FALSE),"")</f>
        <v/>
      </c>
      <c r="I1000" s="233" t="str">
        <f>IFERROR($F1000/VLOOKUP($E1000,'Data Mercado'!$A$7:$F$24,4,FALSE),"")</f>
        <v/>
      </c>
      <c r="J1000" s="233" t="str">
        <f>IFERROR($F1000/VLOOKUP($E1000,'Data Mercado'!$A$7:$F$24,5,FALSE),"")</f>
        <v/>
      </c>
      <c r="K1000" s="233" t="str">
        <f>IFERROR($F1000/VLOOKUP($E1000,'Data Mercado'!$A$7:$F$24,6,FALSE),"")</f>
        <v/>
      </c>
    </row>
    <row r="1001" spans="1:11" s="227" customFormat="1" ht="19" customHeight="1">
      <c r="A1001" s="228"/>
      <c r="B1001" s="232"/>
      <c r="C1001" s="183"/>
      <c r="D1001" s="183"/>
      <c r="E1001" s="183"/>
      <c r="F1001" s="229"/>
      <c r="G1001" s="233" t="str">
        <f>IFERROR($F1001/VLOOKUP($E1001,'Data Mercado'!$A$7:$F$24,2,FALSE),"")</f>
        <v/>
      </c>
      <c r="H1001" s="233" t="str">
        <f>IFERROR($F1001/VLOOKUP($E1001,'Data Mercado'!$A$7:$F$24,3,FALSE),"")</f>
        <v/>
      </c>
      <c r="I1001" s="233" t="str">
        <f>IFERROR($F1001/VLOOKUP($E1001,'Data Mercado'!$A$7:$F$24,4,FALSE),"")</f>
        <v/>
      </c>
      <c r="J1001" s="233" t="str">
        <f>IFERROR($F1001/VLOOKUP($E1001,'Data Mercado'!$A$7:$F$24,5,FALSE),"")</f>
        <v/>
      </c>
      <c r="K1001" s="233" t="str">
        <f>IFERROR($F1001/VLOOKUP($E1001,'Data Mercado'!$A$7:$F$24,6,FALSE),"")</f>
        <v/>
      </c>
    </row>
    <row r="1002" spans="1:11" s="227" customFormat="1" ht="19" customHeight="1">
      <c r="A1002" s="228"/>
      <c r="B1002" s="232"/>
      <c r="C1002" s="183"/>
      <c r="D1002" s="183"/>
      <c r="E1002" s="183"/>
      <c r="F1002" s="229"/>
      <c r="G1002" s="233" t="str">
        <f>IFERROR($F1002/VLOOKUP($E1002,'Data Mercado'!$A$7:$F$24,2,FALSE),"")</f>
        <v/>
      </c>
      <c r="H1002" s="233" t="str">
        <f>IFERROR($F1002/VLOOKUP($E1002,'Data Mercado'!$A$7:$F$24,3,FALSE),"")</f>
        <v/>
      </c>
      <c r="I1002" s="233" t="str">
        <f>IFERROR($F1002/VLOOKUP($E1002,'Data Mercado'!$A$7:$F$24,4,FALSE),"")</f>
        <v/>
      </c>
      <c r="J1002" s="233" t="str">
        <f>IFERROR($F1002/VLOOKUP($E1002,'Data Mercado'!$A$7:$F$24,5,FALSE),"")</f>
        <v/>
      </c>
      <c r="K1002" s="233" t="str">
        <f>IFERROR($F1002/VLOOKUP($E1002,'Data Mercado'!$A$7:$F$24,6,FALSE),"")</f>
        <v/>
      </c>
    </row>
    <row r="1003" spans="1:11" s="227" customFormat="1" ht="19" customHeight="1">
      <c r="A1003" s="228"/>
      <c r="B1003" s="232"/>
      <c r="C1003" s="183"/>
      <c r="D1003" s="183"/>
      <c r="E1003" s="183"/>
      <c r="F1003" s="229"/>
      <c r="G1003" s="233" t="str">
        <f>IFERROR($F1003/VLOOKUP($E1003,'Data Mercado'!$A$7:$F$24,2,FALSE),"")</f>
        <v/>
      </c>
      <c r="H1003" s="233" t="str">
        <f>IFERROR($F1003/VLOOKUP($E1003,'Data Mercado'!$A$7:$F$24,3,FALSE),"")</f>
        <v/>
      </c>
      <c r="I1003" s="233" t="str">
        <f>IFERROR($F1003/VLOOKUP($E1003,'Data Mercado'!$A$7:$F$24,4,FALSE),"")</f>
        <v/>
      </c>
      <c r="J1003" s="233" t="str">
        <f>IFERROR($F1003/VLOOKUP($E1003,'Data Mercado'!$A$7:$F$24,5,FALSE),"")</f>
        <v/>
      </c>
      <c r="K1003" s="233" t="str">
        <f>IFERROR($F1003/VLOOKUP($E1003,'Data Mercado'!$A$7:$F$24,6,FALSE),"")</f>
        <v/>
      </c>
    </row>
    <row r="1004" spans="1:11" s="227" customFormat="1" ht="19" customHeight="1">
      <c r="A1004" s="228"/>
      <c r="B1004" s="232"/>
      <c r="C1004" s="183"/>
      <c r="D1004" s="183"/>
      <c r="E1004" s="183"/>
      <c r="F1004" s="229"/>
      <c r="G1004" s="233" t="str">
        <f>IFERROR($F1004/VLOOKUP($E1004,'Data Mercado'!$A$7:$F$24,2,FALSE),"")</f>
        <v/>
      </c>
      <c r="H1004" s="233" t="str">
        <f>IFERROR($F1004/VLOOKUP($E1004,'Data Mercado'!$A$7:$F$24,3,FALSE),"")</f>
        <v/>
      </c>
      <c r="I1004" s="233" t="str">
        <f>IFERROR($F1004/VLOOKUP($E1004,'Data Mercado'!$A$7:$F$24,4,FALSE),"")</f>
        <v/>
      </c>
      <c r="J1004" s="233" t="str">
        <f>IFERROR($F1004/VLOOKUP($E1004,'Data Mercado'!$A$7:$F$24,5,FALSE),"")</f>
        <v/>
      </c>
      <c r="K1004" s="233" t="str">
        <f>IFERROR($F1004/VLOOKUP($E1004,'Data Mercado'!$A$7:$F$24,6,FALSE),"")</f>
        <v/>
      </c>
    </row>
    <row r="1005" spans="1:11" s="227" customFormat="1" ht="19" customHeight="1">
      <c r="A1005" s="228"/>
      <c r="B1005" s="232"/>
      <c r="C1005" s="183"/>
      <c r="D1005" s="183"/>
      <c r="E1005" s="183"/>
      <c r="F1005" s="229"/>
      <c r="G1005" s="233" t="str">
        <f>IFERROR($F1005/VLOOKUP($E1005,'Data Mercado'!$A$7:$F$24,2,FALSE),"")</f>
        <v/>
      </c>
      <c r="H1005" s="233" t="str">
        <f>IFERROR($F1005/VLOOKUP($E1005,'Data Mercado'!$A$7:$F$24,3,FALSE),"")</f>
        <v/>
      </c>
      <c r="I1005" s="233" t="str">
        <f>IFERROR($F1005/VLOOKUP($E1005,'Data Mercado'!$A$7:$F$24,4,FALSE),"")</f>
        <v/>
      </c>
      <c r="J1005" s="233" t="str">
        <f>IFERROR($F1005/VLOOKUP($E1005,'Data Mercado'!$A$7:$F$24,5,FALSE),"")</f>
        <v/>
      </c>
      <c r="K1005" s="233" t="str">
        <f>IFERROR($F1005/VLOOKUP($E1005,'Data Mercado'!$A$7:$F$24,6,FALSE),"")</f>
        <v/>
      </c>
    </row>
    <row r="1006" spans="1:11" s="227" customFormat="1" ht="19" customHeight="1">
      <c r="A1006" s="228"/>
      <c r="B1006" s="232"/>
      <c r="C1006" s="183"/>
      <c r="D1006" s="183"/>
      <c r="E1006" s="183"/>
      <c r="F1006" s="229"/>
      <c r="G1006" s="233" t="str">
        <f>IFERROR($F1006/VLOOKUP($E1006,'Data Mercado'!$A$7:$F$24,2,FALSE),"")</f>
        <v/>
      </c>
      <c r="H1006" s="233" t="str">
        <f>IFERROR($F1006/VLOOKUP($E1006,'Data Mercado'!$A$7:$F$24,3,FALSE),"")</f>
        <v/>
      </c>
      <c r="I1006" s="233" t="str">
        <f>IFERROR($F1006/VLOOKUP($E1006,'Data Mercado'!$A$7:$F$24,4,FALSE),"")</f>
        <v/>
      </c>
      <c r="J1006" s="233" t="str">
        <f>IFERROR($F1006/VLOOKUP($E1006,'Data Mercado'!$A$7:$F$24,5,FALSE),"")</f>
        <v/>
      </c>
      <c r="K1006" s="233" t="str">
        <f>IFERROR($F1006/VLOOKUP($E1006,'Data Mercado'!$A$7:$F$24,6,FALSE),"")</f>
        <v/>
      </c>
    </row>
    <row r="1007" spans="1:11" s="227" customFormat="1" ht="19" customHeight="1">
      <c r="A1007" s="228"/>
      <c r="B1007" s="232"/>
      <c r="C1007" s="183"/>
      <c r="D1007" s="183"/>
      <c r="E1007" s="183"/>
      <c r="F1007" s="229"/>
      <c r="G1007" s="233" t="str">
        <f>IFERROR($F1007/VLOOKUP($E1007,'Data Mercado'!$A$7:$F$24,2,FALSE),"")</f>
        <v/>
      </c>
      <c r="H1007" s="233" t="str">
        <f>IFERROR($F1007/VLOOKUP($E1007,'Data Mercado'!$A$7:$F$24,3,FALSE),"")</f>
        <v/>
      </c>
      <c r="I1007" s="233" t="str">
        <f>IFERROR($F1007/VLOOKUP($E1007,'Data Mercado'!$A$7:$F$24,4,FALSE),"")</f>
        <v/>
      </c>
      <c r="J1007" s="233" t="str">
        <f>IFERROR($F1007/VLOOKUP($E1007,'Data Mercado'!$A$7:$F$24,5,FALSE),"")</f>
        <v/>
      </c>
      <c r="K1007" s="233" t="str">
        <f>IFERROR($F1007/VLOOKUP($E1007,'Data Mercado'!$A$7:$F$24,6,FALSE),"")</f>
        <v/>
      </c>
    </row>
    <row r="1008" spans="1:11" s="227" customFormat="1" ht="19" customHeight="1">
      <c r="A1008" s="228"/>
      <c r="B1008" s="232"/>
      <c r="C1008" s="183"/>
      <c r="D1008" s="183"/>
      <c r="E1008" s="183"/>
      <c r="F1008" s="229"/>
      <c r="G1008" s="233" t="str">
        <f>IFERROR($F1008/VLOOKUP($E1008,'Data Mercado'!$A$7:$F$24,2,FALSE),"")</f>
        <v/>
      </c>
      <c r="H1008" s="233" t="str">
        <f>IFERROR($F1008/VLOOKUP($E1008,'Data Mercado'!$A$7:$F$24,3,FALSE),"")</f>
        <v/>
      </c>
      <c r="I1008" s="233" t="str">
        <f>IFERROR($F1008/VLOOKUP($E1008,'Data Mercado'!$A$7:$F$24,4,FALSE),"")</f>
        <v/>
      </c>
      <c r="J1008" s="233" t="str">
        <f>IFERROR($F1008/VLOOKUP($E1008,'Data Mercado'!$A$7:$F$24,5,FALSE),"")</f>
        <v/>
      </c>
      <c r="K1008" s="233" t="str">
        <f>IFERROR($F1008/VLOOKUP($E1008,'Data Mercado'!$A$7:$F$24,6,FALSE),"")</f>
        <v/>
      </c>
    </row>
    <row r="1009" spans="1:12" s="227" customFormat="1" ht="19" customHeight="1">
      <c r="A1009" s="228"/>
      <c r="B1009" s="232"/>
      <c r="C1009" s="183"/>
      <c r="D1009" s="183"/>
      <c r="E1009" s="183"/>
      <c r="F1009" s="229"/>
      <c r="G1009" s="233" t="str">
        <f>IFERROR($F1009/VLOOKUP($E1009,'Data Mercado'!$A$7:$F$24,2,FALSE),"")</f>
        <v/>
      </c>
      <c r="H1009" s="233" t="str">
        <f>IFERROR($F1009/VLOOKUP($E1009,'Data Mercado'!$A$7:$F$24,3,FALSE),"")</f>
        <v/>
      </c>
      <c r="I1009" s="233" t="str">
        <f>IFERROR($F1009/VLOOKUP($E1009,'Data Mercado'!$A$7:$F$24,4,FALSE),"")</f>
        <v/>
      </c>
      <c r="J1009" s="233" t="str">
        <f>IFERROR($F1009/VLOOKUP($E1009,'Data Mercado'!$A$7:$F$24,5,FALSE),"")</f>
        <v/>
      </c>
      <c r="K1009" s="233" t="str">
        <f>IFERROR($F1009/VLOOKUP($E1009,'Data Mercado'!$A$7:$F$24,6,FALSE),"")</f>
        <v/>
      </c>
    </row>
    <row r="1010" spans="1:12" s="227" customFormat="1" ht="19" customHeight="1">
      <c r="A1010" s="228"/>
      <c r="B1010" s="232"/>
      <c r="C1010" s="183"/>
      <c r="D1010" s="183"/>
      <c r="E1010" s="183"/>
      <c r="F1010" s="229"/>
      <c r="G1010" s="233" t="str">
        <f>IFERROR($F1010/VLOOKUP($E1010,'Data Mercado'!$A$7:$F$24,2,FALSE),"")</f>
        <v/>
      </c>
      <c r="H1010" s="233" t="str">
        <f>IFERROR($F1010/VLOOKUP($E1010,'Data Mercado'!$A$7:$F$24,3,FALSE),"")</f>
        <v/>
      </c>
      <c r="I1010" s="233" t="str">
        <f>IFERROR($F1010/VLOOKUP($E1010,'Data Mercado'!$A$7:$F$24,4,FALSE),"")</f>
        <v/>
      </c>
      <c r="J1010" s="233" t="str">
        <f>IFERROR($F1010/VLOOKUP($E1010,'Data Mercado'!$A$7:$F$24,5,FALSE),"")</f>
        <v/>
      </c>
      <c r="K1010" s="233" t="str">
        <f>IFERROR($F1010/VLOOKUP($E1010,'Data Mercado'!$A$7:$F$24,6,FALSE),"")</f>
        <v/>
      </c>
    </row>
    <row r="1011" spans="1:12">
      <c r="L1011" s="227"/>
    </row>
    <row r="1012" spans="1:12">
      <c r="L1012" s="227"/>
    </row>
    <row r="1013" spans="1:12">
      <c r="L1013" s="227"/>
    </row>
    <row r="1014" spans="1:12">
      <c r="L1014" s="227"/>
    </row>
    <row r="1015" spans="1:12">
      <c r="L1015" s="227"/>
    </row>
    <row r="1016" spans="1:12">
      <c r="L1016" s="227"/>
    </row>
    <row r="1017" spans="1:12">
      <c r="L1017" s="227"/>
    </row>
    <row r="1018" spans="1:12">
      <c r="L1018" s="227"/>
    </row>
    <row r="1019" spans="1:12">
      <c r="L1019" s="227"/>
    </row>
    <row r="1020" spans="1:12">
      <c r="L1020" s="227"/>
    </row>
    <row r="1021" spans="1:12">
      <c r="L1021" s="227"/>
    </row>
    <row r="1022" spans="1:12">
      <c r="L1022" s="227"/>
    </row>
    <row r="1023" spans="1:12">
      <c r="L1023" s="227"/>
    </row>
    <row r="1024" spans="1:12">
      <c r="L1024" s="227"/>
    </row>
    <row r="1025" spans="12:12">
      <c r="L1025" s="227"/>
    </row>
    <row r="1026" spans="12:12">
      <c r="L1026" s="227"/>
    </row>
    <row r="1027" spans="12:12">
      <c r="L1027" s="227"/>
    </row>
    <row r="1028" spans="12:12">
      <c r="L1028" s="227"/>
    </row>
    <row r="1029" spans="12:12">
      <c r="L1029" s="227"/>
    </row>
    <row r="1030" spans="12:12">
      <c r="L1030" s="227"/>
    </row>
    <row r="1031" spans="12:12">
      <c r="L1031" s="227"/>
    </row>
    <row r="1032" spans="12:12">
      <c r="L1032" s="227"/>
    </row>
    <row r="1033" spans="12:12">
      <c r="L1033" s="227"/>
    </row>
    <row r="1034" spans="12:12">
      <c r="L1034" s="227"/>
    </row>
    <row r="1035" spans="12:12">
      <c r="L1035" s="227"/>
    </row>
    <row r="1036" spans="12:12">
      <c r="L1036" s="227"/>
    </row>
    <row r="1037" spans="12:12">
      <c r="L1037" s="227"/>
    </row>
    <row r="1038" spans="12:12">
      <c r="L1038" s="227"/>
    </row>
    <row r="1039" spans="12:12">
      <c r="L1039" s="227"/>
    </row>
    <row r="1040" spans="12:12">
      <c r="L1040" s="227"/>
    </row>
    <row r="1041" spans="12:12">
      <c r="L1041" s="227"/>
    </row>
    <row r="1042" spans="12:12">
      <c r="L1042" s="227"/>
    </row>
    <row r="1043" spans="12:12">
      <c r="L1043" s="227"/>
    </row>
    <row r="1044" spans="12:12">
      <c r="L1044" s="227"/>
    </row>
    <row r="1045" spans="12:12">
      <c r="L1045" s="227"/>
    </row>
    <row r="1046" spans="12:12">
      <c r="L1046" s="227"/>
    </row>
    <row r="1047" spans="12:12">
      <c r="L1047" s="227"/>
    </row>
    <row r="1048" spans="12:12">
      <c r="L1048" s="227"/>
    </row>
    <row r="1049" spans="12:12">
      <c r="L1049" s="227"/>
    </row>
    <row r="1050" spans="12:12">
      <c r="L1050" s="227"/>
    </row>
    <row r="1051" spans="12:12">
      <c r="L1051" s="227"/>
    </row>
    <row r="1052" spans="12:12">
      <c r="L1052" s="227"/>
    </row>
    <row r="1053" spans="12:12">
      <c r="L1053" s="227"/>
    </row>
    <row r="1054" spans="12:12">
      <c r="L1054" s="227"/>
    </row>
    <row r="1055" spans="12:12">
      <c r="L1055" s="227"/>
    </row>
    <row r="1056" spans="12:12">
      <c r="L1056" s="227"/>
    </row>
    <row r="1057" spans="12:12">
      <c r="L1057" s="227"/>
    </row>
    <row r="1058" spans="12:12">
      <c r="L1058" s="227"/>
    </row>
    <row r="1059" spans="12:12">
      <c r="L1059" s="227"/>
    </row>
    <row r="1060" spans="12:12">
      <c r="L1060" s="227"/>
    </row>
    <row r="1061" spans="12:12">
      <c r="L1061" s="227"/>
    </row>
    <row r="1062" spans="12:12">
      <c r="L1062" s="227"/>
    </row>
    <row r="1063" spans="12:12">
      <c r="L1063" s="227"/>
    </row>
    <row r="1064" spans="12:12">
      <c r="L1064" s="227"/>
    </row>
    <row r="1065" spans="12:12">
      <c r="L1065" s="227"/>
    </row>
    <row r="1066" spans="12:12">
      <c r="L1066" s="227"/>
    </row>
    <row r="1067" spans="12:12">
      <c r="L1067" s="227"/>
    </row>
    <row r="1068" spans="12:12">
      <c r="L1068" s="227"/>
    </row>
    <row r="1069" spans="12:12">
      <c r="L1069" s="227"/>
    </row>
    <row r="1070" spans="12:12">
      <c r="L1070" s="227"/>
    </row>
    <row r="1071" spans="12:12">
      <c r="L1071" s="227"/>
    </row>
    <row r="1072" spans="12:12">
      <c r="L1072" s="227"/>
    </row>
    <row r="1073" spans="12:12">
      <c r="L1073" s="227"/>
    </row>
    <row r="1074" spans="12:12">
      <c r="L1074" s="227"/>
    </row>
    <row r="1075" spans="12:12">
      <c r="L1075" s="227"/>
    </row>
    <row r="1076" spans="12:12">
      <c r="L1076" s="227"/>
    </row>
    <row r="1077" spans="12:12">
      <c r="L1077" s="227"/>
    </row>
    <row r="1078" spans="12:12">
      <c r="L1078" s="227"/>
    </row>
    <row r="1079" spans="12:12">
      <c r="L1079" s="227"/>
    </row>
    <row r="1080" spans="12:12">
      <c r="L1080" s="227"/>
    </row>
    <row r="1081" spans="12:12">
      <c r="L1081" s="227"/>
    </row>
    <row r="1082" spans="12:12">
      <c r="L1082" s="227"/>
    </row>
    <row r="1083" spans="12:12">
      <c r="L1083" s="227"/>
    </row>
    <row r="1084" spans="12:12">
      <c r="L1084" s="227"/>
    </row>
    <row r="1085" spans="12:12">
      <c r="L1085" s="227"/>
    </row>
    <row r="1086" spans="12:12">
      <c r="L1086" s="227"/>
    </row>
    <row r="1087" spans="12:12">
      <c r="L1087" s="227"/>
    </row>
    <row r="1088" spans="12:12">
      <c r="L1088" s="227"/>
    </row>
    <row r="1089" spans="12:12">
      <c r="L1089" s="227"/>
    </row>
    <row r="1090" spans="12:12">
      <c r="L1090" s="227"/>
    </row>
    <row r="1091" spans="12:12">
      <c r="L1091" s="227"/>
    </row>
    <row r="1092" spans="12:12">
      <c r="L1092" s="227"/>
    </row>
    <row r="1093" spans="12:12">
      <c r="L1093" s="227"/>
    </row>
    <row r="1094" spans="12:12">
      <c r="L1094" s="227"/>
    </row>
    <row r="1095" spans="12:12">
      <c r="L1095" s="227"/>
    </row>
    <row r="1096" spans="12:12">
      <c r="L1096" s="227"/>
    </row>
    <row r="1097" spans="12:12">
      <c r="L1097" s="227"/>
    </row>
    <row r="1098" spans="12:12">
      <c r="L1098" s="227"/>
    </row>
  </sheetData>
  <sheetProtection password="B53E" sheet="1" objects="1" scenarios="1" insertColumns="0" insertRows="0" autoFilter="0" pivotTables="0"/>
  <autoFilter ref="A10:K10" xr:uid="{4547506E-32D4-A249-83F4-D7786C4C3014}"/>
  <mergeCells count="14">
    <mergeCell ref="E2:I3"/>
    <mergeCell ref="E8:E10"/>
    <mergeCell ref="F8:F10"/>
    <mergeCell ref="A4:B4"/>
    <mergeCell ref="I9:I10"/>
    <mergeCell ref="H9:H10"/>
    <mergeCell ref="G9:G10"/>
    <mergeCell ref="A8:A10"/>
    <mergeCell ref="B8:B10"/>
    <mergeCell ref="C8:C10"/>
    <mergeCell ref="D8:D10"/>
    <mergeCell ref="G8:K8"/>
    <mergeCell ref="K9:K10"/>
    <mergeCell ref="J9:J10"/>
  </mergeCells>
  <conditionalFormatting sqref="A7">
    <cfRule type="duplicateValues" dxfId="9" priority="655"/>
  </conditionalFormatting>
  <conditionalFormatting sqref="G11:K1010">
    <cfRule type="expression" dxfId="8" priority="1">
      <formula>AND(G11 &lt;&gt; "", G11 &lt; (1 - $B$6))</formula>
    </cfRule>
    <cfRule type="expression" dxfId="7" priority="2">
      <formula>AND(G11 &lt;&gt; "", G11 &gt; (1 + $B$6))</formula>
    </cfRule>
    <cfRule type="expression" dxfId="6" priority="3">
      <formula>AND(G11 &lt;&gt; "", G11 &gt;= (1 - $B$6), G11 &lt;= (1 + $B$6))</formula>
    </cfRule>
  </conditionalFormatting>
  <dataValidations count="1">
    <dataValidation type="list" allowBlank="1" showInputMessage="1" showErrorMessage="1" sqref="B7" xr:uid="{D73CAA32-BAEA-B542-AEE6-6C7092AA90A5}">
      <formula1>"Si,No"</formula1>
    </dataValidation>
  </dataValidation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5093B0E-6D69-5241-A945-2D556F579AA3}">
          <x14:formula1>
            <xm:f>'Data Empresa'!$B$13:$B$162</xm:f>
          </x14:formula1>
          <xm:sqref>B51:B1010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CBF77-77F7-8C46-9CA2-0271E480CD35}">
  <dimension ref="A1:Z31"/>
  <sheetViews>
    <sheetView showGridLines="0" zoomScale="90" zoomScaleNormal="90" workbookViewId="0"/>
  </sheetViews>
  <sheetFormatPr baseColWidth="10" defaultColWidth="10.83203125" defaultRowHeight="16"/>
  <cols>
    <col min="1" max="1" width="22.6640625" style="1" customWidth="1"/>
    <col min="2" max="2" width="18.6640625" style="1" customWidth="1"/>
    <col min="3" max="18" width="8.33203125" style="1" customWidth="1"/>
    <col min="19" max="20" width="10.83203125" style="1"/>
    <col min="21" max="21" width="2.6640625" style="1" customWidth="1"/>
    <col min="22" max="16384" width="10.83203125" style="1"/>
  </cols>
  <sheetData>
    <row r="1" spans="1:26" ht="80" customHeight="1">
      <c r="O1" s="379"/>
      <c r="P1" s="379"/>
      <c r="Q1" s="270"/>
      <c r="R1" s="270"/>
      <c r="U1" s="380"/>
      <c r="V1" s="381"/>
      <c r="W1" s="382"/>
      <c r="X1" s="382"/>
      <c r="Z1" s="271"/>
    </row>
    <row r="2" spans="1:26" ht="40" customHeight="1">
      <c r="A2" s="7"/>
      <c r="B2" s="7"/>
      <c r="C2" s="7"/>
      <c r="D2" s="7"/>
      <c r="E2" s="7"/>
      <c r="F2" s="7"/>
      <c r="G2" s="7"/>
      <c r="H2" s="7"/>
      <c r="I2" s="7"/>
      <c r="J2" s="7"/>
      <c r="K2" s="7"/>
      <c r="L2" s="7"/>
      <c r="M2" s="7"/>
      <c r="N2" s="7"/>
      <c r="O2" s="7"/>
      <c r="P2" s="7"/>
      <c r="Q2" s="7"/>
      <c r="R2" s="7"/>
      <c r="S2" s="8"/>
      <c r="T2" s="8"/>
      <c r="U2" s="8"/>
      <c r="V2" s="8"/>
      <c r="W2" s="8"/>
      <c r="X2" s="8"/>
      <c r="Y2" s="8"/>
      <c r="Z2" s="8"/>
    </row>
    <row r="3" spans="1:26" ht="16" customHeight="1">
      <c r="G3" s="8"/>
      <c r="H3" s="8"/>
      <c r="I3" s="8"/>
      <c r="J3" s="8"/>
      <c r="K3" s="8"/>
      <c r="L3" s="8"/>
      <c r="M3" s="8"/>
      <c r="N3" s="8"/>
      <c r="O3" s="8"/>
      <c r="P3" s="8"/>
      <c r="Q3" s="8"/>
      <c r="R3" s="8"/>
      <c r="S3" s="8"/>
      <c r="T3" s="8"/>
      <c r="U3" s="8"/>
      <c r="V3" s="8"/>
      <c r="W3" s="8"/>
      <c r="X3" s="8"/>
      <c r="Y3" s="8"/>
      <c r="Z3" s="8"/>
    </row>
    <row r="4" spans="1:26" ht="16" customHeight="1">
      <c r="A4" s="379" t="s">
        <v>394</v>
      </c>
      <c r="B4" s="379"/>
      <c r="C4" s="379"/>
      <c r="D4" s="379"/>
      <c r="E4" s="379"/>
      <c r="F4" s="379"/>
      <c r="G4" s="379"/>
      <c r="H4" s="379"/>
      <c r="I4" s="379"/>
      <c r="J4" s="379"/>
      <c r="K4" s="379"/>
      <c r="L4" s="379"/>
      <c r="M4" s="379"/>
      <c r="N4" s="379"/>
      <c r="O4" s="379"/>
      <c r="P4" s="379"/>
      <c r="Q4" s="379"/>
      <c r="R4" s="379"/>
      <c r="S4" s="272"/>
      <c r="T4" s="272"/>
      <c r="U4" s="272"/>
      <c r="V4" s="8"/>
      <c r="W4" s="8"/>
      <c r="X4" s="8"/>
      <c r="Y4" s="8"/>
      <c r="Z4" s="8"/>
    </row>
    <row r="5" spans="1:26" ht="16" customHeight="1">
      <c r="A5" s="379"/>
      <c r="B5" s="379"/>
      <c r="C5" s="379"/>
      <c r="D5" s="379"/>
      <c r="E5" s="379"/>
      <c r="F5" s="379"/>
      <c r="G5" s="379"/>
      <c r="H5" s="379"/>
      <c r="I5" s="379"/>
      <c r="J5" s="379"/>
      <c r="K5" s="379"/>
      <c r="L5" s="379"/>
      <c r="M5" s="379"/>
      <c r="N5" s="379"/>
      <c r="O5" s="379"/>
      <c r="P5" s="379"/>
      <c r="Q5" s="379"/>
      <c r="R5" s="379"/>
      <c r="S5" s="272"/>
      <c r="T5" s="272"/>
      <c r="U5" s="272"/>
      <c r="V5" s="8"/>
      <c r="W5" s="8"/>
      <c r="X5" s="8"/>
      <c r="Y5" s="8"/>
      <c r="Z5" s="8"/>
    </row>
    <row r="6" spans="1:26" ht="16" customHeight="1">
      <c r="A6" s="272"/>
      <c r="B6" s="272"/>
      <c r="C6" s="272"/>
      <c r="D6" s="272"/>
      <c r="E6" s="272"/>
      <c r="F6" s="272"/>
      <c r="G6" s="272"/>
      <c r="H6" s="272"/>
      <c r="I6" s="272"/>
      <c r="J6" s="272"/>
      <c r="K6" s="272"/>
      <c r="L6" s="272"/>
      <c r="M6" s="272"/>
      <c r="N6" s="272"/>
      <c r="O6" s="272"/>
      <c r="P6" s="272"/>
      <c r="Q6" s="272"/>
      <c r="R6" s="272"/>
      <c r="S6" s="272"/>
      <c r="T6" s="272"/>
      <c r="U6" s="272"/>
      <c r="V6" s="8"/>
      <c r="W6" s="8"/>
      <c r="X6" s="8"/>
      <c r="Y6" s="8"/>
      <c r="Z6" s="8"/>
    </row>
    <row r="7" spans="1:26" ht="25" customHeight="1" thickBot="1">
      <c r="A7" s="273"/>
      <c r="B7" s="273"/>
      <c r="C7" s="383" t="s">
        <v>395</v>
      </c>
      <c r="D7" s="383"/>
      <c r="E7" s="383"/>
      <c r="F7" s="383"/>
      <c r="G7" s="383"/>
      <c r="H7" s="383"/>
      <c r="I7" s="383"/>
      <c r="J7" s="384"/>
      <c r="K7" s="385" t="s">
        <v>396</v>
      </c>
      <c r="L7" s="383"/>
      <c r="M7" s="383"/>
      <c r="N7" s="383"/>
      <c r="O7" s="385" t="s">
        <v>397</v>
      </c>
      <c r="P7" s="383"/>
      <c r="Q7" s="383"/>
      <c r="R7" s="383"/>
      <c r="S7" s="272"/>
      <c r="T7" s="272"/>
      <c r="U7" s="272"/>
      <c r="V7" s="8"/>
      <c r="W7" s="8"/>
      <c r="X7" s="8"/>
      <c r="Y7" s="8"/>
      <c r="Z7" s="8"/>
    </row>
    <row r="8" spans="1:26" ht="70" customHeight="1" thickTop="1" thickBot="1">
      <c r="A8" s="393" t="s">
        <v>398</v>
      </c>
      <c r="B8" s="393"/>
      <c r="C8" s="386" t="s">
        <v>399</v>
      </c>
      <c r="D8" s="386"/>
      <c r="E8" s="386" t="s">
        <v>400</v>
      </c>
      <c r="F8" s="386"/>
      <c r="G8" s="386" t="s">
        <v>401</v>
      </c>
      <c r="H8" s="386"/>
      <c r="I8" s="386" t="s">
        <v>402</v>
      </c>
      <c r="J8" s="386"/>
      <c r="K8" s="386" t="s">
        <v>403</v>
      </c>
      <c r="L8" s="386"/>
      <c r="M8" s="386" t="s">
        <v>404</v>
      </c>
      <c r="N8" s="386"/>
      <c r="O8" s="386" t="s">
        <v>405</v>
      </c>
      <c r="P8" s="386"/>
      <c r="Q8" s="386" t="s">
        <v>406</v>
      </c>
      <c r="R8" s="386"/>
    </row>
    <row r="9" spans="1:26" s="274" customFormat="1" ht="24" customHeight="1" thickTop="1">
      <c r="A9" s="387" t="s">
        <v>407</v>
      </c>
      <c r="B9" s="388"/>
      <c r="C9" s="389"/>
      <c r="D9" s="390"/>
      <c r="E9" s="391"/>
      <c r="F9" s="392"/>
      <c r="G9" s="389"/>
      <c r="H9" s="390"/>
      <c r="I9" s="391"/>
      <c r="J9" s="392"/>
      <c r="K9" s="389"/>
      <c r="L9" s="390"/>
      <c r="M9" s="391"/>
      <c r="N9" s="392"/>
      <c r="O9" s="389"/>
      <c r="P9" s="390"/>
      <c r="Q9" s="391"/>
      <c r="R9" s="392"/>
    </row>
    <row r="10" spans="1:26" s="274" customFormat="1" ht="24" customHeight="1">
      <c r="A10" s="394" t="s">
        <v>408</v>
      </c>
      <c r="B10" s="395"/>
      <c r="C10" s="396"/>
      <c r="D10" s="397"/>
      <c r="E10" s="398"/>
      <c r="F10" s="399"/>
      <c r="G10" s="396"/>
      <c r="H10" s="397"/>
      <c r="I10" s="398"/>
      <c r="J10" s="399"/>
      <c r="K10" s="396"/>
      <c r="L10" s="397"/>
      <c r="M10" s="398"/>
      <c r="N10" s="399"/>
      <c r="O10" s="396"/>
      <c r="P10" s="397"/>
      <c r="Q10" s="398"/>
      <c r="R10" s="399"/>
    </row>
    <row r="11" spans="1:26" s="274" customFormat="1" ht="24" customHeight="1">
      <c r="A11" s="394" t="s">
        <v>409</v>
      </c>
      <c r="B11" s="395"/>
      <c r="C11" s="396"/>
      <c r="D11" s="397"/>
      <c r="E11" s="398"/>
      <c r="F11" s="399"/>
      <c r="G11" s="396"/>
      <c r="H11" s="397"/>
      <c r="I11" s="398"/>
      <c r="J11" s="399"/>
      <c r="K11" s="396"/>
      <c r="L11" s="397"/>
      <c r="M11" s="398"/>
      <c r="N11" s="399"/>
      <c r="O11" s="396"/>
      <c r="P11" s="397"/>
      <c r="Q11" s="398"/>
      <c r="R11" s="399"/>
    </row>
    <row r="12" spans="1:26" s="274" customFormat="1" ht="24" customHeight="1">
      <c r="A12" s="394" t="s">
        <v>410</v>
      </c>
      <c r="B12" s="395"/>
      <c r="C12" s="396"/>
      <c r="D12" s="397"/>
      <c r="E12" s="398"/>
      <c r="F12" s="399"/>
      <c r="G12" s="396"/>
      <c r="H12" s="397"/>
      <c r="I12" s="398"/>
      <c r="J12" s="399"/>
      <c r="K12" s="396"/>
      <c r="L12" s="397"/>
      <c r="M12" s="398"/>
      <c r="N12" s="399"/>
      <c r="O12" s="396"/>
      <c r="P12" s="397"/>
      <c r="Q12" s="398"/>
      <c r="R12" s="399"/>
    </row>
    <row r="13" spans="1:26" s="274" customFormat="1" ht="24" customHeight="1">
      <c r="A13" s="394" t="s">
        <v>411</v>
      </c>
      <c r="B13" s="395"/>
      <c r="C13" s="396"/>
      <c r="D13" s="397"/>
      <c r="E13" s="398"/>
      <c r="F13" s="399"/>
      <c r="G13" s="396"/>
      <c r="H13" s="397"/>
      <c r="I13" s="398"/>
      <c r="J13" s="399"/>
      <c r="K13" s="396"/>
      <c r="L13" s="397"/>
      <c r="M13" s="398"/>
      <c r="N13" s="399"/>
      <c r="O13" s="396"/>
      <c r="P13" s="397"/>
      <c r="Q13" s="398"/>
      <c r="R13" s="399"/>
    </row>
    <row r="14" spans="1:26" s="274" customFormat="1" ht="24" customHeight="1">
      <c r="A14" s="394" t="s">
        <v>412</v>
      </c>
      <c r="B14" s="395"/>
      <c r="C14" s="396"/>
      <c r="D14" s="397"/>
      <c r="E14" s="398"/>
      <c r="F14" s="399"/>
      <c r="G14" s="396"/>
      <c r="H14" s="397"/>
      <c r="I14" s="398"/>
      <c r="J14" s="399"/>
      <c r="K14" s="396"/>
      <c r="L14" s="397"/>
      <c r="M14" s="398"/>
      <c r="N14" s="399"/>
      <c r="O14" s="396"/>
      <c r="P14" s="397"/>
      <c r="Q14" s="398"/>
      <c r="R14" s="399"/>
    </row>
    <row r="17" spans="1:18" s="274" customFormat="1" ht="24" customHeight="1" thickBot="1">
      <c r="A17" s="400" t="s">
        <v>413</v>
      </c>
      <c r="B17" s="400"/>
      <c r="C17" s="400"/>
      <c r="D17" s="400"/>
      <c r="E17" s="400"/>
      <c r="F17" s="400"/>
      <c r="G17" s="400"/>
      <c r="H17" s="400"/>
      <c r="I17" s="400"/>
      <c r="J17" s="400"/>
      <c r="K17" s="400"/>
      <c r="L17" s="276"/>
      <c r="M17" s="277"/>
      <c r="N17" s="277"/>
      <c r="O17" s="277"/>
      <c r="P17" s="277"/>
      <c r="Q17" s="277"/>
      <c r="R17" s="277"/>
    </row>
    <row r="18" spans="1:18" s="274" customFormat="1" ht="70" customHeight="1" thickTop="1">
      <c r="A18" s="401" t="s">
        <v>398</v>
      </c>
      <c r="B18" s="401"/>
      <c r="C18" s="403" t="s">
        <v>399</v>
      </c>
      <c r="D18" s="403"/>
      <c r="E18" s="403" t="s">
        <v>400</v>
      </c>
      <c r="F18" s="403"/>
      <c r="G18" s="403" t="s">
        <v>401</v>
      </c>
      <c r="H18" s="403"/>
      <c r="I18" s="403" t="s">
        <v>402</v>
      </c>
      <c r="J18" s="403"/>
      <c r="K18" s="403" t="s">
        <v>403</v>
      </c>
      <c r="L18" s="403"/>
      <c r="M18" s="403" t="s">
        <v>404</v>
      </c>
      <c r="N18" s="403"/>
      <c r="O18" s="403" t="s">
        <v>405</v>
      </c>
      <c r="P18" s="403"/>
      <c r="Q18" s="403" t="s">
        <v>406</v>
      </c>
      <c r="R18" s="403"/>
    </row>
    <row r="19" spans="1:18" s="274" customFormat="1" ht="17">
      <c r="A19" s="402"/>
      <c r="B19" s="402"/>
      <c r="C19" s="278" t="s">
        <v>414</v>
      </c>
      <c r="D19" s="279" t="s">
        <v>415</v>
      </c>
      <c r="E19" s="278" t="s">
        <v>414</v>
      </c>
      <c r="F19" s="278" t="s">
        <v>415</v>
      </c>
      <c r="G19" s="278" t="s">
        <v>414</v>
      </c>
      <c r="H19" s="278" t="s">
        <v>415</v>
      </c>
      <c r="I19" s="278" t="s">
        <v>414</v>
      </c>
      <c r="J19" s="278" t="s">
        <v>415</v>
      </c>
      <c r="K19" s="278" t="s">
        <v>414</v>
      </c>
      <c r="L19" s="278" t="s">
        <v>415</v>
      </c>
      <c r="M19" s="278" t="s">
        <v>414</v>
      </c>
      <c r="N19" s="278" t="s">
        <v>415</v>
      </c>
      <c r="O19" s="278" t="s">
        <v>414</v>
      </c>
      <c r="P19" s="278" t="s">
        <v>415</v>
      </c>
      <c r="Q19" s="278" t="s">
        <v>414</v>
      </c>
      <c r="R19" s="278" t="s">
        <v>415</v>
      </c>
    </row>
    <row r="20" spans="1:18" s="274" customFormat="1" ht="24" customHeight="1">
      <c r="A20" s="404" t="s">
        <v>407</v>
      </c>
      <c r="B20" s="280" t="s">
        <v>416</v>
      </c>
      <c r="C20" s="281"/>
      <c r="D20" s="275"/>
      <c r="E20" s="282"/>
      <c r="F20" s="275"/>
      <c r="G20" s="282"/>
      <c r="H20" s="275"/>
      <c r="I20" s="282"/>
      <c r="J20" s="275"/>
      <c r="K20" s="282"/>
      <c r="L20" s="275"/>
      <c r="M20" s="282"/>
      <c r="N20" s="275"/>
      <c r="O20" s="282"/>
      <c r="P20" s="275"/>
      <c r="Q20" s="282"/>
      <c r="R20" s="281"/>
    </row>
    <row r="21" spans="1:18" s="274" customFormat="1" ht="24" customHeight="1">
      <c r="A21" s="405"/>
      <c r="B21" s="283" t="s">
        <v>417</v>
      </c>
      <c r="C21" s="284"/>
      <c r="D21" s="285"/>
      <c r="E21" s="286"/>
      <c r="F21" s="285"/>
      <c r="G21" s="286"/>
      <c r="H21" s="285"/>
      <c r="I21" s="286"/>
      <c r="J21" s="285"/>
      <c r="K21" s="286"/>
      <c r="L21" s="285"/>
      <c r="M21" s="286"/>
      <c r="N21" s="285"/>
      <c r="O21" s="286"/>
      <c r="P21" s="285"/>
      <c r="Q21" s="286"/>
      <c r="R21" s="284"/>
    </row>
    <row r="22" spans="1:18" s="274" customFormat="1" ht="24" customHeight="1">
      <c r="A22" s="404" t="s">
        <v>408</v>
      </c>
      <c r="B22" s="280" t="s">
        <v>416</v>
      </c>
      <c r="C22" s="287"/>
      <c r="D22" s="288"/>
      <c r="E22" s="289"/>
      <c r="F22" s="288"/>
      <c r="G22" s="289"/>
      <c r="H22" s="288"/>
      <c r="I22" s="289"/>
      <c r="J22" s="288"/>
      <c r="K22" s="289"/>
      <c r="L22" s="288"/>
      <c r="M22" s="289"/>
      <c r="N22" s="288"/>
      <c r="O22" s="289"/>
      <c r="P22" s="288"/>
      <c r="Q22" s="289"/>
      <c r="R22" s="287"/>
    </row>
    <row r="23" spans="1:18" s="274" customFormat="1" ht="24" customHeight="1">
      <c r="A23" s="405"/>
      <c r="B23" s="283" t="s">
        <v>417</v>
      </c>
      <c r="C23" s="290"/>
      <c r="D23" s="291"/>
      <c r="E23" s="292"/>
      <c r="F23" s="291"/>
      <c r="G23" s="292"/>
      <c r="H23" s="291"/>
      <c r="I23" s="292"/>
      <c r="J23" s="291"/>
      <c r="K23" s="292"/>
      <c r="L23" s="291"/>
      <c r="M23" s="292"/>
      <c r="N23" s="291"/>
      <c r="O23" s="292"/>
      <c r="P23" s="291"/>
      <c r="Q23" s="292"/>
      <c r="R23" s="290"/>
    </row>
    <row r="24" spans="1:18" s="274" customFormat="1" ht="24" customHeight="1">
      <c r="A24" s="404" t="s">
        <v>409</v>
      </c>
      <c r="B24" s="280" t="s">
        <v>416</v>
      </c>
      <c r="C24" s="281"/>
      <c r="D24" s="275"/>
      <c r="E24" s="282"/>
      <c r="F24" s="275"/>
      <c r="G24" s="282"/>
      <c r="H24" s="275"/>
      <c r="I24" s="282"/>
      <c r="J24" s="275"/>
      <c r="K24" s="282"/>
      <c r="L24" s="275"/>
      <c r="M24" s="282"/>
      <c r="N24" s="275"/>
      <c r="O24" s="282"/>
      <c r="P24" s="275"/>
      <c r="Q24" s="282"/>
      <c r="R24" s="281"/>
    </row>
    <row r="25" spans="1:18" s="274" customFormat="1" ht="24" customHeight="1">
      <c r="A25" s="405"/>
      <c r="B25" s="283" t="s">
        <v>417</v>
      </c>
      <c r="C25" s="284"/>
      <c r="D25" s="285"/>
      <c r="E25" s="286"/>
      <c r="F25" s="285"/>
      <c r="G25" s="286"/>
      <c r="H25" s="285"/>
      <c r="I25" s="286"/>
      <c r="J25" s="285"/>
      <c r="K25" s="286"/>
      <c r="L25" s="285"/>
      <c r="M25" s="286"/>
      <c r="N25" s="285"/>
      <c r="O25" s="286"/>
      <c r="P25" s="285"/>
      <c r="Q25" s="286"/>
      <c r="R25" s="284"/>
    </row>
    <row r="26" spans="1:18" s="274" customFormat="1" ht="24" customHeight="1">
      <c r="A26" s="404" t="s">
        <v>410</v>
      </c>
      <c r="B26" s="280" t="s">
        <v>416</v>
      </c>
      <c r="C26" s="287"/>
      <c r="D26" s="288"/>
      <c r="E26" s="289"/>
      <c r="F26" s="288"/>
      <c r="G26" s="289"/>
      <c r="H26" s="288"/>
      <c r="I26" s="289"/>
      <c r="J26" s="288"/>
      <c r="K26" s="289"/>
      <c r="L26" s="288"/>
      <c r="M26" s="289"/>
      <c r="N26" s="288"/>
      <c r="O26" s="289"/>
      <c r="P26" s="288"/>
      <c r="Q26" s="289"/>
      <c r="R26" s="287"/>
    </row>
    <row r="27" spans="1:18" s="274" customFormat="1" ht="24" customHeight="1">
      <c r="A27" s="405"/>
      <c r="B27" s="283" t="s">
        <v>417</v>
      </c>
      <c r="C27" s="290"/>
      <c r="D27" s="291"/>
      <c r="E27" s="292"/>
      <c r="F27" s="291"/>
      <c r="G27" s="292"/>
      <c r="H27" s="291"/>
      <c r="I27" s="292"/>
      <c r="J27" s="291"/>
      <c r="K27" s="292"/>
      <c r="L27" s="291"/>
      <c r="M27" s="292"/>
      <c r="N27" s="291"/>
      <c r="O27" s="292"/>
      <c r="P27" s="291"/>
      <c r="Q27" s="292"/>
      <c r="R27" s="290"/>
    </row>
    <row r="28" spans="1:18" s="274" customFormat="1" ht="24" customHeight="1">
      <c r="A28" s="404" t="s">
        <v>411</v>
      </c>
      <c r="B28" s="280" t="s">
        <v>416</v>
      </c>
      <c r="C28" s="281"/>
      <c r="D28" s="275"/>
      <c r="E28" s="282"/>
      <c r="F28" s="275"/>
      <c r="G28" s="282"/>
      <c r="H28" s="275"/>
      <c r="I28" s="282"/>
      <c r="J28" s="275"/>
      <c r="K28" s="282"/>
      <c r="L28" s="275"/>
      <c r="M28" s="282"/>
      <c r="N28" s="275"/>
      <c r="O28" s="282"/>
      <c r="P28" s="275"/>
      <c r="Q28" s="282"/>
      <c r="R28" s="281"/>
    </row>
    <row r="29" spans="1:18" s="274" customFormat="1" ht="24" customHeight="1">
      <c r="A29" s="405"/>
      <c r="B29" s="283" t="s">
        <v>417</v>
      </c>
      <c r="C29" s="284"/>
      <c r="D29" s="285"/>
      <c r="E29" s="286"/>
      <c r="F29" s="285"/>
      <c r="G29" s="286"/>
      <c r="H29" s="285"/>
      <c r="I29" s="286"/>
      <c r="J29" s="285"/>
      <c r="K29" s="286"/>
      <c r="L29" s="285"/>
      <c r="M29" s="286"/>
      <c r="N29" s="285"/>
      <c r="O29" s="286"/>
      <c r="P29" s="285"/>
      <c r="Q29" s="286"/>
      <c r="R29" s="284"/>
    </row>
    <row r="30" spans="1:18" s="274" customFormat="1" ht="24" customHeight="1">
      <c r="A30" s="404" t="s">
        <v>412</v>
      </c>
      <c r="B30" s="280" t="s">
        <v>416</v>
      </c>
      <c r="C30" s="287"/>
      <c r="D30" s="288"/>
      <c r="E30" s="289"/>
      <c r="F30" s="288"/>
      <c r="G30" s="289"/>
      <c r="H30" s="288"/>
      <c r="I30" s="289"/>
      <c r="J30" s="288"/>
      <c r="K30" s="289"/>
      <c r="L30" s="288"/>
      <c r="M30" s="289"/>
      <c r="N30" s="288"/>
      <c r="O30" s="289"/>
      <c r="P30" s="288"/>
      <c r="Q30" s="289"/>
      <c r="R30" s="287"/>
    </row>
    <row r="31" spans="1:18" s="274" customFormat="1" ht="24" customHeight="1">
      <c r="A31" s="405"/>
      <c r="B31" s="283" t="s">
        <v>417</v>
      </c>
      <c r="C31" s="290"/>
      <c r="D31" s="291"/>
      <c r="E31" s="292"/>
      <c r="F31" s="291"/>
      <c r="G31" s="292"/>
      <c r="H31" s="291"/>
      <c r="I31" s="292"/>
      <c r="J31" s="291"/>
      <c r="K31" s="292"/>
      <c r="L31" s="291"/>
      <c r="M31" s="292"/>
      <c r="N31" s="291"/>
      <c r="O31" s="292"/>
      <c r="P31" s="291"/>
      <c r="Q31" s="292"/>
      <c r="R31" s="290"/>
    </row>
  </sheetData>
  <sheetProtection formatCells="0" formatColumns="0" formatRows="0" insertColumns="0" insertRows="0"/>
  <mergeCells count="86">
    <mergeCell ref="M18:N18"/>
    <mergeCell ref="O18:P18"/>
    <mergeCell ref="A30:A31"/>
    <mergeCell ref="Q18:R18"/>
    <mergeCell ref="A20:A21"/>
    <mergeCell ref="A22:A23"/>
    <mergeCell ref="A24:A25"/>
    <mergeCell ref="A26:A27"/>
    <mergeCell ref="A28:A29"/>
    <mergeCell ref="A17:K17"/>
    <mergeCell ref="A18:B19"/>
    <mergeCell ref="C18:D18"/>
    <mergeCell ref="E18:F18"/>
    <mergeCell ref="G18:H18"/>
    <mergeCell ref="I18:J18"/>
    <mergeCell ref="K18:L18"/>
    <mergeCell ref="O13:P13"/>
    <mergeCell ref="Q13:R13"/>
    <mergeCell ref="A14:B14"/>
    <mergeCell ref="C14:D14"/>
    <mergeCell ref="E14:F14"/>
    <mergeCell ref="G14:H14"/>
    <mergeCell ref="I14:J14"/>
    <mergeCell ref="K14:L14"/>
    <mergeCell ref="M14:N14"/>
    <mergeCell ref="O14:P14"/>
    <mergeCell ref="Q14:R14"/>
    <mergeCell ref="K13:L13"/>
    <mergeCell ref="M13:N13"/>
    <mergeCell ref="A12:B12"/>
    <mergeCell ref="C12:D12"/>
    <mergeCell ref="E12:F12"/>
    <mergeCell ref="G12:H12"/>
    <mergeCell ref="I12:J12"/>
    <mergeCell ref="K12:L12"/>
    <mergeCell ref="A13:B13"/>
    <mergeCell ref="C13:D13"/>
    <mergeCell ref="E13:F13"/>
    <mergeCell ref="G13:H13"/>
    <mergeCell ref="I13:J13"/>
    <mergeCell ref="K11:L11"/>
    <mergeCell ref="M11:N11"/>
    <mergeCell ref="O11:P11"/>
    <mergeCell ref="Q11:R11"/>
    <mergeCell ref="M12:N12"/>
    <mergeCell ref="O12:P12"/>
    <mergeCell ref="Q12:R12"/>
    <mergeCell ref="A11:B11"/>
    <mergeCell ref="C11:D11"/>
    <mergeCell ref="E11:F11"/>
    <mergeCell ref="G11:H11"/>
    <mergeCell ref="I11:J11"/>
    <mergeCell ref="O9:P9"/>
    <mergeCell ref="Q9:R9"/>
    <mergeCell ref="A10:B10"/>
    <mergeCell ref="C10:D10"/>
    <mergeCell ref="E10:F10"/>
    <mergeCell ref="G10:H10"/>
    <mergeCell ref="I10:J10"/>
    <mergeCell ref="K10:L10"/>
    <mergeCell ref="M10:N10"/>
    <mergeCell ref="O10:P10"/>
    <mergeCell ref="Q10:R10"/>
    <mergeCell ref="M8:N8"/>
    <mergeCell ref="O8:P8"/>
    <mergeCell ref="Q8:R8"/>
    <mergeCell ref="A9:B9"/>
    <mergeCell ref="C9:D9"/>
    <mergeCell ref="E9:F9"/>
    <mergeCell ref="G9:H9"/>
    <mergeCell ref="I9:J9"/>
    <mergeCell ref="K9:L9"/>
    <mergeCell ref="M9:N9"/>
    <mergeCell ref="A8:B8"/>
    <mergeCell ref="C8:D8"/>
    <mergeCell ref="E8:F8"/>
    <mergeCell ref="G8:H8"/>
    <mergeCell ref="I8:J8"/>
    <mergeCell ref="K8:L8"/>
    <mergeCell ref="O1:P1"/>
    <mergeCell ref="U1:V1"/>
    <mergeCell ref="W1:X1"/>
    <mergeCell ref="A4:R5"/>
    <mergeCell ref="C7:J7"/>
    <mergeCell ref="K7:N7"/>
    <mergeCell ref="O7:R7"/>
  </mergeCells>
  <pageMargins left="0.70866141732283472" right="0.70866141732283472" top="0.74803149606299213" bottom="0.74803149606299213" header="0.31496062992125984" footer="0.31496062992125984"/>
  <pageSetup paperSize="9" orientation="landscape"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D36D-B981-674C-804F-3FB843455268}">
  <sheetPr codeName="Hoja18"/>
  <dimension ref="A11:G17"/>
  <sheetViews>
    <sheetView showGridLines="0" topLeftCell="A2"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122</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F59F-E4FD-B845-8A86-EFBE33230491}">
  <sheetPr codeName="Hoja19"/>
  <dimension ref="A1:M25"/>
  <sheetViews>
    <sheetView showGridLines="0" zoomScale="90" zoomScaleNormal="90" workbookViewId="0"/>
  </sheetViews>
  <sheetFormatPr baseColWidth="10" defaultColWidth="10.83203125" defaultRowHeight="14"/>
  <cols>
    <col min="1" max="1" width="19.83203125" style="33" bestFit="1" customWidth="1"/>
    <col min="2" max="2" width="6.33203125" style="78" customWidth="1"/>
    <col min="3" max="3" width="39.6640625" style="33" customWidth="1"/>
    <col min="4" max="5" width="40.1640625" style="33" customWidth="1"/>
    <col min="6" max="6" width="14.5" style="33" customWidth="1"/>
    <col min="7" max="7" width="16.5" style="33" customWidth="1"/>
    <col min="8" max="8" width="3.83203125" style="33" customWidth="1"/>
    <col min="9" max="16" width="10.83203125" style="33"/>
    <col min="17" max="17" width="3.83203125" style="33" customWidth="1"/>
    <col min="18" max="16384" width="10.83203125" style="33"/>
  </cols>
  <sheetData>
    <row r="1" spans="1:13" ht="80" customHeight="1">
      <c r="A1" s="77"/>
      <c r="I1" s="79"/>
      <c r="J1" s="79"/>
      <c r="K1" s="382"/>
      <c r="L1" s="382"/>
      <c r="M1" s="382"/>
    </row>
    <row r="2" spans="1:13" ht="40" customHeight="1">
      <c r="E2" s="34"/>
      <c r="F2" s="34"/>
      <c r="G2" s="34"/>
    </row>
    <row r="3" spans="1:13" ht="16" customHeight="1">
      <c r="D3" s="34"/>
      <c r="E3" s="34"/>
      <c r="F3" s="34"/>
      <c r="G3" s="34"/>
    </row>
    <row r="4" spans="1:13" s="83" customFormat="1" ht="20" customHeight="1">
      <c r="A4" s="80" t="s">
        <v>134</v>
      </c>
      <c r="B4" s="37"/>
      <c r="C4" s="37"/>
      <c r="D4" s="37"/>
      <c r="E4" s="37"/>
      <c r="F4" s="81"/>
      <c r="G4" s="82"/>
    </row>
    <row r="5" spans="1:13" s="83" customFormat="1" ht="20" customHeight="1">
      <c r="A5" s="80" t="s">
        <v>135</v>
      </c>
      <c r="B5" s="37"/>
      <c r="C5" s="37"/>
      <c r="D5" s="37"/>
      <c r="E5" s="37"/>
      <c r="F5" s="84"/>
    </row>
    <row r="6" spans="1:13" s="83" customFormat="1" ht="20" customHeight="1">
      <c r="A6" s="80" t="s">
        <v>136</v>
      </c>
      <c r="B6" s="37"/>
      <c r="C6" s="37"/>
      <c r="D6" s="37"/>
      <c r="E6" s="37"/>
      <c r="F6" s="84"/>
    </row>
    <row r="7" spans="1:13" s="83" customFormat="1" ht="20" customHeight="1">
      <c r="A7" s="80" t="s">
        <v>137</v>
      </c>
      <c r="B7" s="37"/>
      <c r="C7" s="37"/>
      <c r="D7" s="37"/>
      <c r="E7" s="37"/>
      <c r="F7" s="84"/>
    </row>
    <row r="8" spans="1:13" s="83" customFormat="1" ht="20" customHeight="1">
      <c r="A8" s="80" t="s">
        <v>138</v>
      </c>
      <c r="B8" s="37"/>
      <c r="C8" s="37"/>
      <c r="D8" s="37"/>
      <c r="E8" s="37"/>
      <c r="F8" s="84"/>
    </row>
    <row r="9" spans="1:13" s="83" customFormat="1" ht="20" customHeight="1">
      <c r="A9" s="80" t="s">
        <v>139</v>
      </c>
      <c r="B9" s="37"/>
      <c r="C9" s="37"/>
      <c r="D9" s="37"/>
      <c r="E9" s="37"/>
      <c r="F9" s="84"/>
    </row>
    <row r="10" spans="1:13" s="83" customFormat="1" ht="20" customHeight="1">
      <c r="A10" s="80" t="s">
        <v>140</v>
      </c>
      <c r="B10" s="37"/>
      <c r="C10" s="37"/>
      <c r="D10" s="37"/>
      <c r="E10" s="37"/>
      <c r="F10" s="84"/>
    </row>
    <row r="11" spans="1:13" s="83" customFormat="1" ht="20" customHeight="1">
      <c r="A11" s="80" t="s">
        <v>141</v>
      </c>
      <c r="B11" s="37"/>
      <c r="C11" s="37"/>
      <c r="D11" s="37"/>
      <c r="E11" s="37"/>
      <c r="F11" s="84"/>
    </row>
    <row r="12" spans="1:13" s="83" customFormat="1" ht="20" customHeight="1">
      <c r="A12" s="80" t="s">
        <v>142</v>
      </c>
      <c r="B12" s="37"/>
      <c r="C12" s="37"/>
      <c r="D12" s="37"/>
      <c r="E12" s="37"/>
      <c r="F12" s="84"/>
    </row>
    <row r="13" spans="1:13" s="83" customFormat="1" ht="20" customHeight="1">
      <c r="B13" s="85"/>
    </row>
    <row r="14" spans="1:13" s="83" customFormat="1" ht="20" customHeight="1">
      <c r="B14" s="85"/>
    </row>
    <row r="15" spans="1:13" s="83" customFormat="1" ht="20" customHeight="1">
      <c r="B15" s="85"/>
    </row>
    <row r="16" spans="1:13">
      <c r="A16" s="83"/>
      <c r="B16" s="85"/>
    </row>
    <row r="17" spans="1:2">
      <c r="A17" s="83"/>
      <c r="B17" s="85"/>
    </row>
    <row r="18" spans="1:2">
      <c r="A18" s="83"/>
      <c r="B18" s="85"/>
    </row>
    <row r="19" spans="1:2">
      <c r="A19" s="83"/>
      <c r="B19" s="85"/>
    </row>
    <row r="20" spans="1:2">
      <c r="A20" s="83"/>
      <c r="B20" s="85"/>
    </row>
    <row r="21" spans="1:2">
      <c r="A21" s="83"/>
      <c r="B21" s="85"/>
    </row>
    <row r="22" spans="1:2">
      <c r="A22" s="83"/>
    </row>
    <row r="23" spans="1:2">
      <c r="A23" s="83"/>
    </row>
    <row r="24" spans="1:2">
      <c r="A24" s="83"/>
    </row>
    <row r="25" spans="1:2">
      <c r="A25" s="83"/>
    </row>
  </sheetData>
  <sheetProtection password="B53E" sheet="1" objects="1" scenarios="1"/>
  <mergeCells count="1">
    <mergeCell ref="K1:M1"/>
  </mergeCells>
  <pageMargins left="0.7" right="0.7" top="0.75" bottom="0.75" header="0.3" footer="0.3"/>
  <pageSetup orientation="portrait" horizontalDpi="0" verticalDpi="0"/>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B40D9-5229-AC49-9A3E-536262094683}">
  <sheetPr codeName="Hoja22"/>
  <dimension ref="A1:U1014"/>
  <sheetViews>
    <sheetView showGridLines="0" zoomScale="90" zoomScaleNormal="90" workbookViewId="0"/>
  </sheetViews>
  <sheetFormatPr baseColWidth="10" defaultColWidth="10.83203125" defaultRowHeight="14"/>
  <cols>
    <col min="1" max="2" width="39.6640625" style="36" customWidth="1"/>
    <col min="3" max="3" width="46.83203125" style="36" customWidth="1"/>
    <col min="4" max="4" width="47.6640625" style="36" customWidth="1"/>
    <col min="5" max="5" width="12.33203125" style="36" bestFit="1" customWidth="1"/>
    <col min="6" max="6" width="16.5" style="36" customWidth="1"/>
    <col min="7" max="7" width="16.5" style="71" customWidth="1"/>
    <col min="8" max="10" width="13.33203125" style="68" customWidth="1"/>
    <col min="11" max="14" width="14.83203125" style="70" customWidth="1"/>
    <col min="15" max="17" width="16.5" style="36" customWidth="1"/>
    <col min="18" max="18" width="28.83203125" style="71" customWidth="1"/>
    <col min="19" max="19" width="15.83203125" style="36" customWidth="1"/>
    <col min="20" max="20" width="16.5" style="36" customWidth="1"/>
    <col min="21" max="16384" width="10.83203125" style="36"/>
  </cols>
  <sheetData>
    <row r="1" spans="1:20" ht="80" customHeight="1">
      <c r="A1" s="74"/>
      <c r="L1" s="99"/>
      <c r="M1" s="99"/>
      <c r="N1" s="24"/>
      <c r="T1" s="246">
        <f>SUMPRODUCT($F$15:$F$1014,$P$15:$P$1014)</f>
        <v>0</v>
      </c>
    </row>
    <row r="2" spans="1:20" ht="40" customHeight="1">
      <c r="C2" s="373"/>
      <c r="D2" s="373"/>
      <c r="E2" s="373"/>
      <c r="F2" s="373"/>
      <c r="G2" s="373"/>
      <c r="H2" s="373"/>
      <c r="I2" s="70"/>
      <c r="J2" s="70"/>
    </row>
    <row r="3" spans="1:20" ht="20" customHeight="1">
      <c r="C3" s="373"/>
      <c r="D3" s="373"/>
      <c r="E3" s="373"/>
      <c r="F3" s="373"/>
      <c r="G3" s="373"/>
      <c r="H3" s="373"/>
      <c r="I3" s="70"/>
      <c r="J3" s="70"/>
    </row>
    <row r="4" spans="1:20" ht="16" customHeight="1">
      <c r="A4" s="354" t="s">
        <v>86</v>
      </c>
      <c r="B4" s="354"/>
      <c r="C4" s="102"/>
      <c r="D4" s="98"/>
      <c r="E4" s="98"/>
      <c r="F4" s="98"/>
      <c r="G4" s="98"/>
      <c r="H4" s="98"/>
      <c r="I4" s="98"/>
      <c r="J4" s="98"/>
      <c r="K4" s="98"/>
      <c r="L4" s="98"/>
      <c r="M4" s="98"/>
      <c r="N4" s="98"/>
    </row>
    <row r="5" spans="1:20" s="69" customFormat="1" ht="18" customHeight="1">
      <c r="A5" s="234" t="s">
        <v>295</v>
      </c>
      <c r="B5" s="235" t="inlineStr">
        <is>
          <t xml:space="preserve">Total Efectivo Mensual ($)</t>
        </is>
      </c>
      <c r="C5" s="102"/>
      <c r="D5" s="98"/>
      <c r="E5" s="98"/>
      <c r="F5" s="98"/>
      <c r="G5" s="98"/>
      <c r="H5" s="98"/>
      <c r="I5" s="98"/>
      <c r="J5" s="98"/>
      <c r="K5" s="98"/>
      <c r="L5" s="98"/>
      <c r="M5" s="98"/>
      <c r="N5" s="98"/>
      <c r="R5" s="189"/>
    </row>
    <row r="6" spans="1:20" s="69" customFormat="1" ht="20" customHeight="1">
      <c r="A6" s="234" t="s">
        <v>101</v>
      </c>
      <c r="B6" s="267" t="s">
        <v>100</v>
      </c>
      <c r="C6" s="102"/>
      <c r="D6" s="98"/>
      <c r="E6" s="98"/>
      <c r="F6" s="98"/>
      <c r="G6" s="98"/>
      <c r="H6" s="98"/>
      <c r="I6" s="98"/>
      <c r="J6" s="98"/>
      <c r="K6" s="98"/>
      <c r="L6" s="98"/>
      <c r="M6" s="98"/>
      <c r="N6" s="98"/>
      <c r="R6" s="189"/>
    </row>
    <row r="7" spans="1:20" s="69" customFormat="1" ht="20" customHeight="1">
      <c r="A7" s="234" t="s">
        <v>326</v>
      </c>
      <c r="B7" s="267" t="s">
        <v>328</v>
      </c>
      <c r="C7" s="247">
        <v>500</v>
      </c>
      <c r="D7" s="98"/>
      <c r="E7" s="98"/>
      <c r="F7" s="98"/>
      <c r="G7" s="98"/>
      <c r="H7" s="98"/>
      <c r="I7" s="98"/>
      <c r="J7" s="98"/>
      <c r="K7" s="98"/>
      <c r="L7" s="98"/>
      <c r="M7" s="98"/>
      <c r="N7" s="98"/>
      <c r="R7" s="189"/>
    </row>
    <row r="8" spans="1:20" s="69" customFormat="1" ht="20" customHeight="1">
      <c r="A8" s="234" t="s">
        <v>102</v>
      </c>
      <c r="B8" s="236">
        <v>0.05</v>
      </c>
      <c r="D8" s="98"/>
      <c r="E8" s="98"/>
      <c r="F8" s="98"/>
      <c r="G8" s="98"/>
      <c r="H8" s="98"/>
      <c r="I8" s="98"/>
      <c r="J8" s="98"/>
      <c r="K8" s="98"/>
      <c r="L8" s="98"/>
      <c r="M8" s="98"/>
      <c r="N8" s="98"/>
      <c r="R8" s="189"/>
    </row>
    <row r="9" spans="1:20" ht="20" customHeight="1">
      <c r="A9" s="234" t="s">
        <v>103</v>
      </c>
      <c r="B9" s="236">
        <v>0.2</v>
      </c>
      <c r="D9" s="98"/>
      <c r="E9" s="98"/>
      <c r="F9" s="98"/>
      <c r="G9" s="98"/>
      <c r="H9" s="98"/>
      <c r="I9" s="98"/>
      <c r="J9" s="98"/>
      <c r="K9" s="98"/>
      <c r="L9" s="98"/>
      <c r="M9" s="98"/>
      <c r="N9" s="98"/>
    </row>
    <row r="10" spans="1:20" ht="20" customHeight="1">
      <c r="A10" s="234" t="s">
        <v>150</v>
      </c>
      <c r="B10" s="237" t="s">
        <v>151</v>
      </c>
      <c r="C10" s="75"/>
      <c r="D10" s="75"/>
      <c r="E10" s="75"/>
      <c r="F10" s="75"/>
      <c r="G10" s="88"/>
      <c r="H10" s="76"/>
      <c r="I10" s="76"/>
      <c r="J10" s="76"/>
    </row>
    <row r="11" spans="1:20" ht="20" customHeight="1">
      <c r="B11" s="62"/>
      <c r="C11" s="62"/>
      <c r="D11" s="62"/>
      <c r="E11" s="62"/>
      <c r="F11" s="64"/>
      <c r="G11" s="88"/>
      <c r="H11" s="76"/>
      <c r="I11" s="76"/>
      <c r="J11" s="76"/>
    </row>
    <row r="12" spans="1:20" ht="16" customHeight="1">
      <c r="A12" s="349" t="str">
        <f>'Mapa de Calor'!A8</f>
        <v>OCUPANTE / ID</v>
      </c>
      <c r="B12" s="409" t="str">
        <f>'Análisis de Competitividad'!B7</f>
        <v>UNIDAD FUNCIONAL</v>
      </c>
      <c r="C12" s="409" t="str">
        <f>'Análisis de Competitividad'!C7</f>
        <v>A QUIEN REPORTA</v>
      </c>
      <c r="D12" s="409" t="str">
        <f>'Análisis de Competitividad'!D7</f>
        <v>TITULO DEL CARGO</v>
      </c>
      <c r="E12" s="349" t="str">
        <f>'Mapa de Calor'!E8</f>
        <v>VALORACIÓN</v>
      </c>
      <c r="F12" s="349" t="str">
        <f>'Análisis de Competitividad'!F7</f>
        <v>TEM</v>
      </c>
      <c r="G12" s="406" t="s">
        <v>325</v>
      </c>
      <c r="H12" s="406" t="s">
        <v>118</v>
      </c>
      <c r="I12" s="406" t="s">
        <v>116</v>
      </c>
      <c r="J12" s="406" t="s">
        <v>117</v>
      </c>
      <c r="K12" s="411" t="s">
        <v>125</v>
      </c>
      <c r="L12" s="412"/>
      <c r="M12" s="412"/>
      <c r="N12" s="413"/>
      <c r="O12" s="416" t="s">
        <v>104</v>
      </c>
      <c r="P12" s="351" t="s">
        <v>119</v>
      </c>
      <c r="Q12" s="351" t="s">
        <v>105</v>
      </c>
      <c r="R12" s="414" t="s">
        <v>327</v>
      </c>
      <c r="S12" s="414" t="s">
        <v>330</v>
      </c>
      <c r="T12" s="351" t="s">
        <v>329</v>
      </c>
    </row>
    <row r="13" spans="1:20" ht="16" customHeight="1">
      <c r="A13" s="409"/>
      <c r="B13" s="409"/>
      <c r="C13" s="409"/>
      <c r="D13" s="409"/>
      <c r="E13" s="409"/>
      <c r="F13" s="409"/>
      <c r="G13" s="407"/>
      <c r="H13" s="407"/>
      <c r="I13" s="407"/>
      <c r="J13" s="407"/>
      <c r="K13" s="238" t="s">
        <v>106</v>
      </c>
      <c r="L13" s="239" t="s">
        <v>107</v>
      </c>
      <c r="M13" s="240" t="s">
        <v>108</v>
      </c>
      <c r="N13" s="241" t="s">
        <v>109</v>
      </c>
      <c r="O13" s="417"/>
      <c r="P13" s="352"/>
      <c r="Q13" s="352"/>
      <c r="R13" s="414"/>
      <c r="S13" s="414"/>
      <c r="T13" s="352"/>
    </row>
    <row r="14" spans="1:20" ht="17" customHeight="1" thickBot="1">
      <c r="A14" s="410"/>
      <c r="B14" s="410"/>
      <c r="C14" s="410"/>
      <c r="D14" s="410"/>
      <c r="E14" s="410"/>
      <c r="F14" s="410"/>
      <c r="G14" s="408"/>
      <c r="H14" s="408"/>
      <c r="I14" s="408"/>
      <c r="J14" s="408"/>
      <c r="K14" s="242">
        <v>1</v>
      </c>
      <c r="L14" s="243">
        <v>2</v>
      </c>
      <c r="M14" s="244">
        <v>3</v>
      </c>
      <c r="N14" s="245">
        <v>4</v>
      </c>
      <c r="O14" s="418"/>
      <c r="P14" s="353"/>
      <c r="Q14" s="353"/>
      <c r="R14" s="415"/>
      <c r="S14" s="415"/>
      <c r="T14" s="353"/>
    </row>
    <row r="15" spans="1:20" s="257" customFormat="1" ht="19" customHeight="1" thickTop="1">
      <c r="A15" s="248"/>
      <c r="B15" s="249"/>
      <c r="C15" s="250"/>
      <c r="D15" s="250"/>
      <c r="E15" s="250"/>
      <c r="F15" s="251"/>
      <c r="G15" s="252" t="str">
        <f>IFERROR(IF($E15="","",VLOOKUP($E15,'Data Mercado'!$A$7:$F$24,IF($B$6="P90",2,IF($B$6="P75",3,IF($B$6="P50",4,IF($B$6="P25",5,IF($B$6="P10",6))))),0)),"ND")</f>
      </c>
      <c r="H15" s="253" t="str">
        <f>IFERROR(IF(AND($F15&lt;&gt;"",$G15&lt;&gt;""),$F15/$G15,""),"")</f>
      </c>
      <c r="I15" s="253" t="str">
        <f>IFERROR(VLOOKUP($A15,'Analisis de Equidad Interna'!$A$11:$K$1010,11,0),"")</f>
        <v/>
      </c>
      <c r="J15" s="253" t="str">
        <f>IF(AND($H15&lt;&gt;"",$I15&lt;&gt;""),$H15*$I15,"")</f>
        <v/>
      </c>
      <c r="K15" s="254" t="str">
        <f>IF(J15="","",0%)</f>
        <v/>
      </c>
      <c r="L15" s="254" t="str">
        <f>IF(J15="","",IF($J15&gt;1.2, 0, IF($J15&gt;=1.1, $B$8*(1/3), IF($J15&gt;=1, ($B$8 + (($B$9-$B$8)/4)*1)*(1/3), IF($J15&gt;=0.9, ($B$8 + (($B$9-$B$8)/4)*2)*(1/3), IF($J15&gt;=0.8, ($B$8 + (($B$9-$B$8)/4)*3)*(1/3), $B$9*(1/3)))))))</f>
        <v/>
      </c>
      <c r="M15" s="254" t="str">
        <f>IF(J15="","",IF($J15&gt;1.2, 0, IF($J15&gt;=1.1, $B$8*(2/3), IF($J15&gt;=1, ($B$8 + (($B$9-$B$8)/4)*1)*(2/3), IF($J15&gt;=0.9, ($B$8 + (($B$9-$B$8)/4)*2)*(2/3), IF($J15&gt;=0.8, ($B$8 + (($B$9-$B$8)/4)*3)*(2/3), $B$9*(2/3)))))))</f>
        <v/>
      </c>
      <c r="N15" s="254" t="str">
        <f>IF(J15="","",IF($J15&gt;1.2, 0, IF($J15&gt;=1.1, $B$8, IF($J15&gt;=1, $B$8 + (($B$9-$B$8)/4)*1, IF($J15&gt;=0.9, $B$8 + (($B$9-$B$8)/4)*2, IF($J15&gt;=0.8, $B$8 + (($B$9-$B$8)/4)*3, $B$9))))))</f>
        <v/>
      </c>
      <c r="O15" s="255"/>
      <c r="P15" s="256">
        <f>IF(O15=1, K15, IF(O15=2, L15, IF(O15=3, M15, IF(O15=4, N15, 0))))</f>
        <v>0</v>
      </c>
      <c r="Q15" s="251">
        <f t="shared" ref="Q15:Q78" si="0">IF($B$7="Porcentajes", F15 * P15, IF($T$1=0, 0, ((F15 * P15) / $T$1) * $C$7))</f>
        <v>0</v>
      </c>
      <c r="R15" s="268"/>
      <c r="S15" s="269"/>
      <c r="T15" s="251">
        <f>IF($R15="Manual",$F15*(1+$S15),$F15+$Q15)</f>
        <v>0</v>
      </c>
    </row>
    <row r="16" spans="1:20" s="257" customFormat="1" ht="19" customHeight="1">
      <c r="A16" s="258"/>
      <c r="B16" s="259"/>
      <c r="C16" s="260"/>
      <c r="D16" s="260"/>
      <c r="E16" s="260"/>
      <c r="F16" s="251"/>
      <c r="G16" s="252" t="str">
        <f>IFERROR(IF($E16="","",VLOOKUP($E16,'Data Mercado'!$A$7:$F$24,IF($B$6="P90",2,IF($B$6="P75",3,IF($B$6="P50",4,IF($B$6="P25",5,IF($B$6="P10",6))))),0)),"ND")</f>
      </c>
      <c r="H16" s="253" t="str">
        <f>IFERROR(IF(AND($F16&lt;&gt;"",$G16&lt;&gt;""),$F16/$G16,""),"")</f>
      </c>
      <c r="I16" s="253" t="str">
        <f>IFERROR(VLOOKUP($A16,'Analisis de Equidad Interna'!$A$11:$K$1010,11,0),"")</f>
        <v/>
      </c>
      <c r="J16" s="253" t="str">
        <f t="shared" ref="J16:J79" si="2">IF(AND($H16&lt;&gt;"",$I16&lt;&gt;""),$H16*$I16,"")</f>
        <v/>
      </c>
      <c r="K16" s="254" t="str">
        <f t="shared" ref="K16:K79" si="3">IF(J16="","",0%)</f>
        <v/>
      </c>
      <c r="L16" s="254" t="str">
        <f t="shared" ref="L16:L79" si="4">IF(J16="","",IF($J16&gt;1.2, 0, IF($J16&gt;=1.1, $B$8*(1/3), IF($J16&gt;=1, ($B$8 + (($B$9-$B$8)/4)*1)*(1/3), IF($J16&gt;=0.9, ($B$8 + (($B$9-$B$8)/4)*2)*(1/3), IF($J16&gt;=0.8, ($B$8 + (($B$9-$B$8)/4)*3)*(1/3), $B$9*(1/3)))))))</f>
        <v/>
      </c>
      <c r="M16" s="254" t="str">
        <f t="shared" ref="M16:M79" si="5">IF(J16="","",IF($J16&gt;1.2, 0, IF($J16&gt;=1.1, $B$8*(2/3), IF($J16&gt;=1, ($B$8 + (($B$9-$B$8)/4)*1)*(2/3), IF($J16&gt;=0.9, ($B$8 + (($B$9-$B$8)/4)*2)*(2/3), IF($J16&gt;=0.8, ($B$8 + (($B$9-$B$8)/4)*3)*(2/3), $B$9*(2/3)))))))</f>
        <v/>
      </c>
      <c r="N16" s="254" t="str">
        <f t="shared" ref="N16:N79" si="6">IF(J16="","",IF($J16&gt;1.2, 0, IF($J16&gt;=1.1, $B$8, IF($J16&gt;=1, $B$8 + (($B$9-$B$8)/4)*1, IF($J16&gt;=0.9, $B$8 + (($B$9-$B$8)/4)*2, IF($J16&gt;=0.8, $B$8 + (($B$9-$B$8)/4)*3, $B$9))))))</f>
        <v/>
      </c>
      <c r="O16" s="255"/>
      <c r="P16" s="256">
        <f t="shared" ref="P16:P79" si="7">IF(O16=1, K16, IF(O16=2, L16, IF(O16=3, M16, IF(O16=4, N16, 0))))</f>
        <v>0</v>
      </c>
      <c r="Q16" s="251">
        <f t="shared" si="0"/>
        <v>0</v>
      </c>
      <c r="R16" s="268"/>
      <c r="S16" s="269"/>
      <c r="T16" s="251">
        <f t="shared" ref="T16:T79" si="8">IF($R16="Manual",$F16*(1+$S16),$F16+$Q16)</f>
        <v>0</v>
      </c>
    </row>
    <row r="17" spans="1:20" s="257" customFormat="1" ht="19" customHeight="1">
      <c r="A17" s="258"/>
      <c r="B17" s="259"/>
      <c r="C17" s="260"/>
      <c r="D17" s="260"/>
      <c r="E17" s="260"/>
      <c r="F17" s="251"/>
      <c r="G17" s="252" t="str">
        <f>IFERROR(IF($E17="","",VLOOKUP($E17,'Data Mercado'!$A$7:$F$24,IF($B$6="P90",2,IF($B$6="P75",3,IF($B$6="P50",4,IF($B$6="P25",5,IF($B$6="P10",6))))),0)),"ND")</f>
      </c>
      <c r="H17" s="253" t="str">
        <f t="shared" si="1"/>
        <v/>
      </c>
      <c r="I17" s="253" t="str">
        <f>IFERROR(VLOOKUP($A17,'Analisis de Equidad Interna'!$A$11:$K$1010,11,0),"")</f>
        <v/>
      </c>
      <c r="J17" s="253" t="str">
        <f t="shared" si="2"/>
        <v/>
      </c>
      <c r="K17" s="254" t="str">
        <f t="shared" si="3"/>
        <v/>
      </c>
      <c r="L17" s="254" t="str">
        <f t="shared" si="4"/>
        <v/>
      </c>
      <c r="M17" s="254" t="str">
        <f t="shared" si="5"/>
        <v/>
      </c>
      <c r="N17" s="254" t="str">
        <f t="shared" si="6"/>
        <v/>
      </c>
      <c r="O17" s="255"/>
      <c r="P17" s="256">
        <f t="shared" si="7"/>
        <v>0</v>
      </c>
      <c r="Q17" s="251">
        <f t="shared" si="0"/>
        <v>0</v>
      </c>
      <c r="R17" s="268"/>
      <c r="S17" s="269"/>
      <c r="T17" s="251">
        <f t="shared" si="8"/>
        <v>0</v>
      </c>
    </row>
    <row r="18" spans="1:20" s="257" customFormat="1" ht="19" customHeight="1">
      <c r="A18" s="258"/>
      <c r="B18" s="259"/>
      <c r="C18" s="260"/>
      <c r="D18" s="260"/>
      <c r="E18" s="260"/>
      <c r="F18" s="251"/>
      <c r="G18" s="252" t="str">
        <f>IFERROR(IF($E18="","",VLOOKUP($E18,'Data Mercado'!$A$7:$F$24,IF($B$6="P90",2,IF($B$6="P75",3,IF($B$6="P50",4,IF($B$6="P25",5,IF($B$6="P10",6))))),0)),"ND")</f>
      </c>
      <c r="H18" s="253" t="str">
        <f t="shared" si="1"/>
        <v/>
      </c>
      <c r="I18" s="253" t="str">
        <f>IFERROR(VLOOKUP($A18,'Analisis de Equidad Interna'!$A$11:$K$1010,11,0),"")</f>
        <v/>
      </c>
      <c r="J18" s="253" t="str">
        <f t="shared" si="2"/>
        <v/>
      </c>
      <c r="K18" s="254" t="str">
        <f t="shared" si="3"/>
        <v/>
      </c>
      <c r="L18" s="254" t="str">
        <f t="shared" si="4"/>
        <v/>
      </c>
      <c r="M18" s="254" t="str">
        <f t="shared" si="5"/>
        <v/>
      </c>
      <c r="N18" s="254" t="str">
        <f t="shared" si="6"/>
        <v/>
      </c>
      <c r="O18" s="255"/>
      <c r="P18" s="256">
        <f t="shared" si="7"/>
        <v>0</v>
      </c>
      <c r="Q18" s="251">
        <f t="shared" si="0"/>
        <v>0</v>
      </c>
      <c r="R18" s="268"/>
      <c r="S18" s="269"/>
      <c r="T18" s="251">
        <f t="shared" si="8"/>
        <v>0</v>
      </c>
    </row>
    <row r="19" spans="1:20" s="257" customFormat="1" ht="19" customHeight="1">
      <c r="A19" s="258"/>
      <c r="B19" s="259"/>
      <c r="C19" s="260"/>
      <c r="D19" s="260"/>
      <c r="E19" s="260"/>
      <c r="F19" s="251"/>
      <c r="G19" s="252" t="str">
        <f>IFERROR(IF($E19="","",VLOOKUP($E19,'Data Mercado'!$A$7:$F$24,IF($B$6="P90",2,IF($B$6="P75",3,IF($B$6="P50",4,IF($B$6="P25",5,IF($B$6="P10",6))))),0)),"ND")</f>
      </c>
      <c r="H19" s="253" t="str">
        <f t="shared" si="1"/>
        <v/>
      </c>
      <c r="I19" s="253" t="str">
        <f>IFERROR(VLOOKUP($A19,'Analisis de Equidad Interna'!$A$11:$K$1010,11,0),"")</f>
        <v/>
      </c>
      <c r="J19" s="253" t="str">
        <f t="shared" si="2"/>
        <v/>
      </c>
      <c r="K19" s="254" t="str">
        <f t="shared" si="3"/>
        <v/>
      </c>
      <c r="L19" s="254" t="str">
        <f t="shared" si="4"/>
        <v/>
      </c>
      <c r="M19" s="254" t="str">
        <f t="shared" si="5"/>
        <v/>
      </c>
      <c r="N19" s="254" t="str">
        <f t="shared" si="6"/>
        <v/>
      </c>
      <c r="O19" s="255"/>
      <c r="P19" s="256">
        <f t="shared" si="7"/>
        <v>0</v>
      </c>
      <c r="Q19" s="251">
        <f t="shared" si="0"/>
        <v>0</v>
      </c>
      <c r="R19" s="268"/>
      <c r="S19" s="269"/>
      <c r="T19" s="251">
        <f t="shared" si="8"/>
        <v>0</v>
      </c>
    </row>
    <row r="20" spans="1:20" s="257" customFormat="1" ht="19" customHeight="1">
      <c r="A20" s="258"/>
      <c r="B20" s="259"/>
      <c r="C20" s="260"/>
      <c r="D20" s="260"/>
      <c r="E20" s="260"/>
      <c r="F20" s="251"/>
      <c r="G20" s="252" t="str">
        <f>IFERROR(IF($E20="","",VLOOKUP($E20,'Data Mercado'!$A$7:$F$24,IF($B$6="P90",2,IF($B$6="P75",3,IF($B$6="P50",4,IF($B$6="P25",5,IF($B$6="P10",6))))),0)),"ND")</f>
      </c>
      <c r="H20" s="253" t="str">
        <f t="shared" si="1"/>
        <v/>
      </c>
      <c r="I20" s="253" t="str">
        <f>IFERROR(VLOOKUP($A20,'Analisis de Equidad Interna'!$A$11:$K$1010,11,0),"")</f>
        <v/>
      </c>
      <c r="J20" s="253" t="str">
        <f t="shared" si="2"/>
        <v/>
      </c>
      <c r="K20" s="254" t="str">
        <f t="shared" si="3"/>
        <v/>
      </c>
      <c r="L20" s="254" t="str">
        <f t="shared" si="4"/>
        <v/>
      </c>
      <c r="M20" s="254" t="str">
        <f t="shared" si="5"/>
        <v/>
      </c>
      <c r="N20" s="254" t="str">
        <f t="shared" si="6"/>
        <v/>
      </c>
      <c r="O20" s="255"/>
      <c r="P20" s="256">
        <f t="shared" si="7"/>
        <v>0</v>
      </c>
      <c r="Q20" s="251">
        <f t="shared" si="0"/>
        <v>0</v>
      </c>
      <c r="R20" s="268"/>
      <c r="S20" s="269"/>
      <c r="T20" s="251">
        <f t="shared" si="8"/>
        <v>0</v>
      </c>
    </row>
    <row r="21" spans="1:20" s="257" customFormat="1" ht="19" customHeight="1">
      <c r="A21" s="258"/>
      <c r="B21" s="259"/>
      <c r="C21" s="260"/>
      <c r="D21" s="260"/>
      <c r="E21" s="260"/>
      <c r="F21" s="251"/>
      <c r="G21" s="252" t="str">
        <f>IFERROR(IF($E21="","",VLOOKUP($E21,'Data Mercado'!$A$7:$F$24,IF($B$6="P90",2,IF($B$6="P75",3,IF($B$6="P50",4,IF($B$6="P25",5,IF($B$6="P10",6))))),0)),"ND")</f>
      </c>
      <c r="H21" s="253" t="str">
        <f t="shared" si="1"/>
        <v/>
      </c>
      <c r="I21" s="253" t="str">
        <f>IFERROR(VLOOKUP($A21,'Analisis de Equidad Interna'!$A$11:$K$1010,11,0),"")</f>
        <v/>
      </c>
      <c r="J21" s="253" t="str">
        <f t="shared" si="2"/>
        <v/>
      </c>
      <c r="K21" s="254" t="str">
        <f t="shared" si="3"/>
        <v/>
      </c>
      <c r="L21" s="254" t="str">
        <f t="shared" si="4"/>
        <v/>
      </c>
      <c r="M21" s="254" t="str">
        <f t="shared" si="5"/>
        <v/>
      </c>
      <c r="N21" s="254" t="str">
        <f t="shared" si="6"/>
        <v/>
      </c>
      <c r="O21" s="255"/>
      <c r="P21" s="256">
        <f t="shared" si="7"/>
        <v>0</v>
      </c>
      <c r="Q21" s="251">
        <f t="shared" si="0"/>
        <v>0</v>
      </c>
      <c r="R21" s="268"/>
      <c r="S21" s="269"/>
      <c r="T21" s="251">
        <f t="shared" si="8"/>
        <v>0</v>
      </c>
    </row>
    <row r="22" spans="1:20" s="257" customFormat="1" ht="19" customHeight="1">
      <c r="A22" s="258"/>
      <c r="B22" s="259"/>
      <c r="C22" s="260"/>
      <c r="D22" s="260"/>
      <c r="E22" s="260"/>
      <c r="F22" s="251"/>
      <c r="G22" s="252" t="str">
        <f>IFERROR(IF($E22="","",VLOOKUP($E22,'Data Mercado'!$A$7:$F$24,IF($B$6="P90",2,IF($B$6="P75",3,IF($B$6="P50",4,IF($B$6="P25",5,IF($B$6="P10",6))))),0)),"ND")</f>
      </c>
      <c r="H22" s="253" t="str">
        <f t="shared" si="1"/>
        <v/>
      </c>
      <c r="I22" s="253" t="str">
        <f>IFERROR(VLOOKUP($A22,'Analisis de Equidad Interna'!$A$11:$K$1010,11,0),"")</f>
        <v/>
      </c>
      <c r="J22" s="253" t="str">
        <f t="shared" si="2"/>
        <v/>
      </c>
      <c r="K22" s="254" t="str">
        <f t="shared" si="3"/>
        <v/>
      </c>
      <c r="L22" s="254" t="str">
        <f t="shared" si="4"/>
        <v/>
      </c>
      <c r="M22" s="254" t="str">
        <f t="shared" si="5"/>
        <v/>
      </c>
      <c r="N22" s="254" t="str">
        <f t="shared" si="6"/>
        <v/>
      </c>
      <c r="O22" s="255"/>
      <c r="P22" s="256">
        <f t="shared" si="7"/>
        <v>0</v>
      </c>
      <c r="Q22" s="251">
        <f t="shared" si="0"/>
        <v>0</v>
      </c>
      <c r="R22" s="268"/>
      <c r="S22" s="269"/>
      <c r="T22" s="251">
        <f t="shared" si="8"/>
        <v>0</v>
      </c>
    </row>
    <row r="23" spans="1:20" s="257" customFormat="1" ht="19" customHeight="1">
      <c r="A23" s="258"/>
      <c r="B23" s="259"/>
      <c r="C23" s="260"/>
      <c r="D23" s="260"/>
      <c r="E23" s="260"/>
      <c r="F23" s="251"/>
      <c r="G23" s="252" t="str">
        <f>IFERROR(IF($E23="","",VLOOKUP($E23,'Data Mercado'!$A$7:$F$24,IF($B$6="P90",2,IF($B$6="P75",3,IF($B$6="P50",4,IF($B$6="P25",5,IF($B$6="P10",6))))),0)),"ND")</f>
      </c>
      <c r="H23" s="253" t="str">
        <f t="shared" si="1"/>
        <v/>
      </c>
      <c r="I23" s="253" t="str">
        <f>IFERROR(VLOOKUP($A23,'Analisis de Equidad Interna'!$A$11:$K$1010,11,0),"")</f>
        <v/>
      </c>
      <c r="J23" s="253" t="str">
        <f t="shared" si="2"/>
        <v/>
      </c>
      <c r="K23" s="254" t="str">
        <f t="shared" si="3"/>
        <v/>
      </c>
      <c r="L23" s="254" t="str">
        <f t="shared" si="4"/>
        <v/>
      </c>
      <c r="M23" s="254" t="str">
        <f t="shared" si="5"/>
        <v/>
      </c>
      <c r="N23" s="254" t="str">
        <f t="shared" si="6"/>
        <v/>
      </c>
      <c r="O23" s="255"/>
      <c r="P23" s="256">
        <f t="shared" si="7"/>
        <v>0</v>
      </c>
      <c r="Q23" s="251">
        <f t="shared" si="0"/>
        <v>0</v>
      </c>
      <c r="R23" s="268"/>
      <c r="S23" s="269"/>
      <c r="T23" s="251">
        <f t="shared" si="8"/>
        <v>0</v>
      </c>
    </row>
    <row r="24" spans="1:20" s="257" customFormat="1" ht="19" customHeight="1">
      <c r="A24" s="258"/>
      <c r="B24" s="259"/>
      <c r="C24" s="260"/>
      <c r="D24" s="260"/>
      <c r="E24" s="260"/>
      <c r="F24" s="251"/>
      <c r="G24" s="252" t="str">
        <f>IFERROR(IF($E24="","",VLOOKUP($E24,'Data Mercado'!$A$7:$F$24,IF($B$6="P90",2,IF($B$6="P75",3,IF($B$6="P50",4,IF($B$6="P25",5,IF($B$6="P10",6))))),0)),"ND")</f>
      </c>
      <c r="H24" s="253" t="str">
        <f t="shared" si="1"/>
        <v/>
      </c>
      <c r="I24" s="253" t="str">
        <f>IFERROR(VLOOKUP($A24,'Analisis de Equidad Interna'!$A$11:$K$1010,11,0),"")</f>
        <v/>
      </c>
      <c r="J24" s="253" t="str">
        <f t="shared" si="2"/>
        <v/>
      </c>
      <c r="K24" s="254" t="str">
        <f t="shared" si="3"/>
        <v/>
      </c>
      <c r="L24" s="254" t="str">
        <f t="shared" si="4"/>
        <v/>
      </c>
      <c r="M24" s="254" t="str">
        <f t="shared" si="5"/>
        <v/>
      </c>
      <c r="N24" s="254" t="str">
        <f t="shared" si="6"/>
        <v/>
      </c>
      <c r="O24" s="255"/>
      <c r="P24" s="256">
        <f t="shared" si="7"/>
        <v>0</v>
      </c>
      <c r="Q24" s="251">
        <f t="shared" si="0"/>
        <v>0</v>
      </c>
      <c r="R24" s="268"/>
      <c r="S24" s="269"/>
      <c r="T24" s="251">
        <f t="shared" si="8"/>
        <v>0</v>
      </c>
    </row>
    <row r="25" spans="1:20" s="257" customFormat="1" ht="19" customHeight="1">
      <c r="A25" s="258"/>
      <c r="B25" s="259"/>
      <c r="C25" s="260"/>
      <c r="D25" s="260"/>
      <c r="E25" s="260"/>
      <c r="F25" s="251"/>
      <c r="G25" s="252" t="str">
        <f>IFERROR(IF($E25="","",VLOOKUP($E25,'Data Mercado'!$A$7:$F$24,IF($B$6="P90",2,IF($B$6="P75",3,IF($B$6="P50",4,IF($B$6="P25",5,IF($B$6="P10",6))))),0)),"ND")</f>
      </c>
      <c r="H25" s="253" t="str">
        <f t="shared" si="1"/>
        <v/>
      </c>
      <c r="I25" s="253" t="str">
        <f>IFERROR(VLOOKUP($A25,'Analisis de Equidad Interna'!$A$11:$K$1010,11,0),"")</f>
        <v/>
      </c>
      <c r="J25" s="253" t="str">
        <f t="shared" si="2"/>
        <v/>
      </c>
      <c r="K25" s="254" t="str">
        <f t="shared" si="3"/>
        <v/>
      </c>
      <c r="L25" s="254" t="str">
        <f t="shared" si="4"/>
        <v/>
      </c>
      <c r="M25" s="254" t="str">
        <f t="shared" si="5"/>
        <v/>
      </c>
      <c r="N25" s="254" t="str">
        <f t="shared" si="6"/>
        <v/>
      </c>
      <c r="O25" s="255"/>
      <c r="P25" s="256">
        <f t="shared" si="7"/>
        <v>0</v>
      </c>
      <c r="Q25" s="251">
        <f t="shared" si="0"/>
        <v>0</v>
      </c>
      <c r="R25" s="268"/>
      <c r="S25" s="269"/>
      <c r="T25" s="251">
        <f t="shared" si="8"/>
        <v>0</v>
      </c>
    </row>
    <row r="26" spans="1:20" s="257" customFormat="1" ht="19" customHeight="1">
      <c r="A26" s="258"/>
      <c r="B26" s="259"/>
      <c r="C26" s="260"/>
      <c r="D26" s="260"/>
      <c r="E26" s="260"/>
      <c r="F26" s="251"/>
      <c r="G26" s="252" t="str">
        <f>IFERROR(IF($E26="","",VLOOKUP($E26,'Data Mercado'!$A$7:$F$24,IF($B$6="P90",2,IF($B$6="P75",3,IF($B$6="P50",4,IF($B$6="P25",5,IF($B$6="P10",6))))),0)),"ND")</f>
      </c>
      <c r="H26" s="253" t="str">
        <f t="shared" si="1"/>
        <v/>
      </c>
      <c r="I26" s="253" t="str">
        <f>IFERROR(VLOOKUP($A26,'Analisis de Equidad Interna'!$A$11:$K$1010,11,0),"")</f>
        <v/>
      </c>
      <c r="J26" s="253" t="str">
        <f t="shared" si="2"/>
        <v/>
      </c>
      <c r="K26" s="254" t="str">
        <f t="shared" si="3"/>
        <v/>
      </c>
      <c r="L26" s="254" t="str">
        <f t="shared" si="4"/>
        <v/>
      </c>
      <c r="M26" s="254" t="str">
        <f t="shared" si="5"/>
        <v/>
      </c>
      <c r="N26" s="254" t="str">
        <f t="shared" si="6"/>
        <v/>
      </c>
      <c r="O26" s="255"/>
      <c r="P26" s="256">
        <f t="shared" si="7"/>
        <v>0</v>
      </c>
      <c r="Q26" s="251">
        <f t="shared" si="0"/>
        <v>0</v>
      </c>
      <c r="R26" s="268"/>
      <c r="S26" s="269"/>
      <c r="T26" s="251">
        <f t="shared" si="8"/>
        <v>0</v>
      </c>
    </row>
    <row r="27" spans="1:20" s="257" customFormat="1" ht="19" customHeight="1">
      <c r="A27" s="258"/>
      <c r="B27" s="259"/>
      <c r="C27" s="260"/>
      <c r="D27" s="260"/>
      <c r="E27" s="260"/>
      <c r="F27" s="251"/>
      <c r="G27" s="252" t="str">
        <f>IFERROR(IF($E27="","",VLOOKUP($E27,'Data Mercado'!$A$7:$F$24,IF($B$6="P90",2,IF($B$6="P75",3,IF($B$6="P50",4,IF($B$6="P25",5,IF($B$6="P10",6))))),0)),"ND")</f>
      </c>
      <c r="H27" s="253" t="str">
        <f t="shared" si="1"/>
        <v/>
      </c>
      <c r="I27" s="253" t="str">
        <f>IFERROR(VLOOKUP($A27,'Analisis de Equidad Interna'!$A$11:$K$1010,11,0),"")</f>
        <v/>
      </c>
      <c r="J27" s="253" t="str">
        <f t="shared" si="2"/>
        <v/>
      </c>
      <c r="K27" s="254" t="str">
        <f t="shared" si="3"/>
        <v/>
      </c>
      <c r="L27" s="254" t="str">
        <f t="shared" si="4"/>
        <v/>
      </c>
      <c r="M27" s="254" t="str">
        <f t="shared" si="5"/>
        <v/>
      </c>
      <c r="N27" s="254" t="str">
        <f t="shared" si="6"/>
        <v/>
      </c>
      <c r="O27" s="255"/>
      <c r="P27" s="256">
        <f t="shared" si="7"/>
        <v>0</v>
      </c>
      <c r="Q27" s="251">
        <f t="shared" si="0"/>
        <v>0</v>
      </c>
      <c r="R27" s="268"/>
      <c r="S27" s="269"/>
      <c r="T27" s="251">
        <f t="shared" si="8"/>
        <v>0</v>
      </c>
    </row>
    <row r="28" spans="1:20" s="257" customFormat="1" ht="19" customHeight="1">
      <c r="A28" s="258"/>
      <c r="B28" s="259"/>
      <c r="C28" s="260"/>
      <c r="D28" s="260"/>
      <c r="E28" s="260"/>
      <c r="F28" s="251"/>
      <c r="G28" s="252" t="str">
        <f>IFERROR(IF($E28="","",VLOOKUP($E28,'Data Mercado'!$A$7:$F$24,IF($B$6="P90",2,IF($B$6="P75",3,IF($B$6="P50",4,IF($B$6="P25",5,IF($B$6="P10",6))))),0)),"ND")</f>
      </c>
      <c r="H28" s="253" t="str">
        <f t="shared" si="1"/>
        <v/>
      </c>
      <c r="I28" s="253" t="str">
        <f>IFERROR(VLOOKUP($A28,'Analisis de Equidad Interna'!$A$11:$K$1010,11,0),"")</f>
        <v/>
      </c>
      <c r="J28" s="253" t="str">
        <f t="shared" si="2"/>
        <v/>
      </c>
      <c r="K28" s="254" t="str">
        <f t="shared" si="3"/>
        <v/>
      </c>
      <c r="L28" s="254" t="str">
        <f t="shared" si="4"/>
        <v/>
      </c>
      <c r="M28" s="254" t="str">
        <f t="shared" si="5"/>
        <v/>
      </c>
      <c r="N28" s="254" t="str">
        <f t="shared" si="6"/>
        <v/>
      </c>
      <c r="O28" s="255"/>
      <c r="P28" s="256">
        <f t="shared" si="7"/>
        <v>0</v>
      </c>
      <c r="Q28" s="251">
        <f t="shared" si="0"/>
        <v>0</v>
      </c>
      <c r="R28" s="268"/>
      <c r="S28" s="269"/>
      <c r="T28" s="251">
        <f t="shared" si="8"/>
        <v>0</v>
      </c>
    </row>
    <row r="29" spans="1:20" s="257" customFormat="1" ht="19" customHeight="1">
      <c r="A29" s="258"/>
      <c r="B29" s="259"/>
      <c r="C29" s="260"/>
      <c r="D29" s="260"/>
      <c r="E29" s="260"/>
      <c r="F29" s="251"/>
      <c r="G29" s="252" t="str">
        <f>IFERROR(IF($E29="","",VLOOKUP($E29,'Data Mercado'!$A$7:$F$24,IF($B$6="P90",2,IF($B$6="P75",3,IF($B$6="P50",4,IF($B$6="P25",5,IF($B$6="P10",6))))),0)),"ND")</f>
      </c>
      <c r="H29" s="253" t="str">
        <f t="shared" si="1"/>
        <v/>
      </c>
      <c r="I29" s="253" t="str">
        <f>IFERROR(VLOOKUP($A29,'Analisis de Equidad Interna'!$A$11:$K$1010,11,0),"")</f>
        <v/>
      </c>
      <c r="J29" s="253" t="str">
        <f t="shared" si="2"/>
        <v/>
      </c>
      <c r="K29" s="254" t="str">
        <f t="shared" si="3"/>
        <v/>
      </c>
      <c r="L29" s="254" t="str">
        <f t="shared" si="4"/>
        <v/>
      </c>
      <c r="M29" s="254" t="str">
        <f t="shared" si="5"/>
        <v/>
      </c>
      <c r="N29" s="254" t="str">
        <f t="shared" si="6"/>
        <v/>
      </c>
      <c r="O29" s="255"/>
      <c r="P29" s="256">
        <f t="shared" si="7"/>
        <v>0</v>
      </c>
      <c r="Q29" s="251">
        <f t="shared" si="0"/>
        <v>0</v>
      </c>
      <c r="R29" s="268"/>
      <c r="S29" s="269"/>
      <c r="T29" s="251">
        <f t="shared" si="8"/>
        <v>0</v>
      </c>
    </row>
    <row r="30" spans="1:20" s="257" customFormat="1" ht="19" customHeight="1">
      <c r="A30" s="258"/>
      <c r="B30" s="259"/>
      <c r="C30" s="260"/>
      <c r="D30" s="260"/>
      <c r="E30" s="260"/>
      <c r="F30" s="251"/>
      <c r="G30" s="252" t="str">
        <f>IFERROR(IF($E30="","",VLOOKUP($E30,'Data Mercado'!$A$7:$F$24,IF($B$6="P90",2,IF($B$6="P75",3,IF($B$6="P50",4,IF($B$6="P25",5,IF($B$6="P10",6))))),0)),"ND")</f>
      </c>
      <c r="H30" s="253" t="str">
        <f t="shared" si="1"/>
        <v/>
      </c>
      <c r="I30" s="253" t="str">
        <f>IFERROR(VLOOKUP($A30,'Analisis de Equidad Interna'!$A$11:$K$1010,11,0),"")</f>
        <v/>
      </c>
      <c r="J30" s="253" t="str">
        <f t="shared" si="2"/>
        <v/>
      </c>
      <c r="K30" s="254" t="str">
        <f t="shared" si="3"/>
        <v/>
      </c>
      <c r="L30" s="254" t="str">
        <f t="shared" si="4"/>
        <v/>
      </c>
      <c r="M30" s="254" t="str">
        <f t="shared" si="5"/>
        <v/>
      </c>
      <c r="N30" s="254" t="str">
        <f t="shared" si="6"/>
        <v/>
      </c>
      <c r="O30" s="255"/>
      <c r="P30" s="256">
        <f t="shared" si="7"/>
        <v>0</v>
      </c>
      <c r="Q30" s="251">
        <f t="shared" si="0"/>
        <v>0</v>
      </c>
      <c r="R30" s="268"/>
      <c r="S30" s="269"/>
      <c r="T30" s="251">
        <f t="shared" si="8"/>
        <v>0</v>
      </c>
    </row>
    <row r="31" spans="1:20" s="257" customFormat="1" ht="19" customHeight="1">
      <c r="A31" s="258"/>
      <c r="B31" s="259"/>
      <c r="C31" s="260"/>
      <c r="D31" s="260"/>
      <c r="E31" s="260"/>
      <c r="F31" s="251"/>
      <c r="G31" s="252" t="str">
        <f>IFERROR(IF($E31="","",VLOOKUP($E31,'Data Mercado'!$A$7:$F$24,IF($B$6="P90",2,IF($B$6="P75",3,IF($B$6="P50",4,IF($B$6="P25",5,IF($B$6="P10",6))))),0)),"ND")</f>
      </c>
      <c r="H31" s="253" t="str">
        <f t="shared" si="1"/>
        <v/>
      </c>
      <c r="I31" s="253" t="str">
        <f>IFERROR(VLOOKUP($A31,'Analisis de Equidad Interna'!$A$11:$K$1010,11,0),"")</f>
        <v/>
      </c>
      <c r="J31" s="253" t="str">
        <f t="shared" si="2"/>
        <v/>
      </c>
      <c r="K31" s="254" t="str">
        <f t="shared" si="3"/>
        <v/>
      </c>
      <c r="L31" s="254" t="str">
        <f t="shared" si="4"/>
        <v/>
      </c>
      <c r="M31" s="254" t="str">
        <f t="shared" si="5"/>
        <v/>
      </c>
      <c r="N31" s="254" t="str">
        <f t="shared" si="6"/>
        <v/>
      </c>
      <c r="O31" s="255"/>
      <c r="P31" s="256">
        <f t="shared" si="7"/>
        <v>0</v>
      </c>
      <c r="Q31" s="251">
        <f t="shared" si="0"/>
        <v>0</v>
      </c>
      <c r="R31" s="268"/>
      <c r="S31" s="269"/>
      <c r="T31" s="251">
        <f t="shared" si="8"/>
        <v>0</v>
      </c>
    </row>
    <row r="32" spans="1:20" s="257" customFormat="1" ht="19" customHeight="1">
      <c r="A32" s="258"/>
      <c r="B32" s="259"/>
      <c r="C32" s="260"/>
      <c r="D32" s="260"/>
      <c r="E32" s="260"/>
      <c r="F32" s="251"/>
      <c r="G32" s="252" t="str">
        <f>IFERROR(IF($E32="","",VLOOKUP($E32,'Data Mercado'!$A$7:$F$24,IF($B$6="P90",2,IF($B$6="P75",3,IF($B$6="P50",4,IF($B$6="P25",5,IF($B$6="P10",6))))),0)),"ND")</f>
      </c>
      <c r="H32" s="253" t="str">
        <f t="shared" si="1"/>
        <v/>
      </c>
      <c r="I32" s="253" t="str">
        <f>IFERROR(VLOOKUP($A32,'Analisis de Equidad Interna'!$A$11:$K$1010,11,0),"")</f>
        <v/>
      </c>
      <c r="J32" s="253" t="str">
        <f t="shared" si="2"/>
        <v/>
      </c>
      <c r="K32" s="254" t="str">
        <f t="shared" si="3"/>
        <v/>
      </c>
      <c r="L32" s="254" t="str">
        <f t="shared" si="4"/>
        <v/>
      </c>
      <c r="M32" s="254" t="str">
        <f t="shared" si="5"/>
        <v/>
      </c>
      <c r="N32" s="254" t="str">
        <f t="shared" si="6"/>
        <v/>
      </c>
      <c r="O32" s="255"/>
      <c r="P32" s="256">
        <f t="shared" si="7"/>
        <v>0</v>
      </c>
      <c r="Q32" s="251">
        <f t="shared" si="0"/>
        <v>0</v>
      </c>
      <c r="R32" s="268"/>
      <c r="S32" s="269"/>
      <c r="T32" s="251">
        <f t="shared" si="8"/>
        <v>0</v>
      </c>
    </row>
    <row r="33" spans="1:20" s="257" customFormat="1" ht="19" customHeight="1">
      <c r="A33" s="258"/>
      <c r="B33" s="259"/>
      <c r="C33" s="260"/>
      <c r="D33" s="260"/>
      <c r="E33" s="260"/>
      <c r="F33" s="251"/>
      <c r="G33" s="252" t="str">
        <f>IFERROR(IF($E33="","",VLOOKUP($E33,'Data Mercado'!$A$7:$F$24,IF($B$6="P90",2,IF($B$6="P75",3,IF($B$6="P50",4,IF($B$6="P25",5,IF($B$6="P10",6))))),0)),"ND")</f>
      </c>
      <c r="H33" s="253" t="str">
        <f t="shared" si="1"/>
        <v/>
      </c>
      <c r="I33" s="253" t="str">
        <f>IFERROR(VLOOKUP($A33,'Analisis de Equidad Interna'!$A$11:$K$1010,11,0),"")</f>
        <v/>
      </c>
      <c r="J33" s="253" t="str">
        <f t="shared" si="2"/>
        <v/>
      </c>
      <c r="K33" s="254" t="str">
        <f t="shared" si="3"/>
        <v/>
      </c>
      <c r="L33" s="254" t="str">
        <f t="shared" si="4"/>
        <v/>
      </c>
      <c r="M33" s="254" t="str">
        <f t="shared" si="5"/>
        <v/>
      </c>
      <c r="N33" s="254" t="str">
        <f t="shared" si="6"/>
        <v/>
      </c>
      <c r="O33" s="255"/>
      <c r="P33" s="256">
        <f t="shared" si="7"/>
        <v>0</v>
      </c>
      <c r="Q33" s="251">
        <f t="shared" si="0"/>
        <v>0</v>
      </c>
      <c r="R33" s="268"/>
      <c r="S33" s="269"/>
      <c r="T33" s="251">
        <f t="shared" si="8"/>
        <v>0</v>
      </c>
    </row>
    <row r="34" spans="1:20" s="257" customFormat="1" ht="19" customHeight="1">
      <c r="A34" s="258"/>
      <c r="B34" s="259"/>
      <c r="C34" s="260"/>
      <c r="D34" s="260"/>
      <c r="E34" s="260"/>
      <c r="F34" s="251"/>
      <c r="G34" s="252" t="str">
        <f>IFERROR(IF($E34="","",VLOOKUP($E34,'Data Mercado'!$A$7:$F$24,IF($B$6="P90",2,IF($B$6="P75",3,IF($B$6="P50",4,IF($B$6="P25",5,IF($B$6="P10",6))))),0)),"ND")</f>
      </c>
      <c r="H34" s="253" t="str">
        <f t="shared" si="1"/>
        <v/>
      </c>
      <c r="I34" s="253" t="str">
        <f>IFERROR(VLOOKUP($A34,'Analisis de Equidad Interna'!$A$11:$K$1010,11,0),"")</f>
        <v/>
      </c>
      <c r="J34" s="253" t="str">
        <f t="shared" si="2"/>
        <v/>
      </c>
      <c r="K34" s="254" t="str">
        <f t="shared" si="3"/>
        <v/>
      </c>
      <c r="L34" s="254" t="str">
        <f t="shared" si="4"/>
        <v/>
      </c>
      <c r="M34" s="254" t="str">
        <f t="shared" si="5"/>
        <v/>
      </c>
      <c r="N34" s="254" t="str">
        <f t="shared" si="6"/>
        <v/>
      </c>
      <c r="O34" s="255"/>
      <c r="P34" s="256">
        <f t="shared" si="7"/>
        <v>0</v>
      </c>
      <c r="Q34" s="251">
        <f t="shared" si="0"/>
        <v>0</v>
      </c>
      <c r="R34" s="268"/>
      <c r="S34" s="269"/>
      <c r="T34" s="251">
        <f t="shared" si="8"/>
        <v>0</v>
      </c>
    </row>
    <row r="35" spans="1:20" s="257" customFormat="1" ht="19" customHeight="1">
      <c r="A35" s="258"/>
      <c r="B35" s="259"/>
      <c r="C35" s="260"/>
      <c r="D35" s="260"/>
      <c r="E35" s="260"/>
      <c r="F35" s="251"/>
      <c r="G35" s="252" t="str">
        <f>IFERROR(IF($E35="","",VLOOKUP($E35,'Data Mercado'!$A$7:$F$24,IF($B$6="P90",2,IF($B$6="P75",3,IF($B$6="P50",4,IF($B$6="P25",5,IF($B$6="P10",6))))),0)),"ND")</f>
      </c>
      <c r="H35" s="253" t="str">
        <f t="shared" si="1"/>
        <v/>
      </c>
      <c r="I35" s="253" t="str">
        <f>IFERROR(VLOOKUP($A35,'Analisis de Equidad Interna'!$A$11:$K$1010,11,0),"")</f>
        <v/>
      </c>
      <c r="J35" s="253" t="str">
        <f t="shared" si="2"/>
        <v/>
      </c>
      <c r="K35" s="254" t="str">
        <f t="shared" si="3"/>
        <v/>
      </c>
      <c r="L35" s="254" t="str">
        <f t="shared" si="4"/>
        <v/>
      </c>
      <c r="M35" s="254" t="str">
        <f t="shared" si="5"/>
        <v/>
      </c>
      <c r="N35" s="254" t="str">
        <f t="shared" si="6"/>
        <v/>
      </c>
      <c r="O35" s="255"/>
      <c r="P35" s="256">
        <f t="shared" si="7"/>
        <v>0</v>
      </c>
      <c r="Q35" s="251">
        <f t="shared" si="0"/>
        <v>0</v>
      </c>
      <c r="R35" s="268"/>
      <c r="S35" s="269"/>
      <c r="T35" s="251">
        <f t="shared" si="8"/>
        <v>0</v>
      </c>
    </row>
    <row r="36" spans="1:20" s="257" customFormat="1" ht="19" customHeight="1">
      <c r="A36" s="258"/>
      <c r="B36" s="259"/>
      <c r="C36" s="260"/>
      <c r="D36" s="260"/>
      <c r="E36" s="260"/>
      <c r="F36" s="251"/>
      <c r="G36" s="252" t="str">
        <f>IFERROR(IF($E36="","",VLOOKUP($E36,'Data Mercado'!$A$7:$F$24,IF($B$6="P90",2,IF($B$6="P75",3,IF($B$6="P50",4,IF($B$6="P25",5,IF($B$6="P10",6))))),0)),"ND")</f>
      </c>
      <c r="H36" s="253" t="str">
        <f t="shared" si="1"/>
        <v/>
      </c>
      <c r="I36" s="253" t="str">
        <f>IFERROR(VLOOKUP($A36,'Analisis de Equidad Interna'!$A$11:$K$1010,11,0),"")</f>
        <v/>
      </c>
      <c r="J36" s="253" t="str">
        <f t="shared" si="2"/>
        <v/>
      </c>
      <c r="K36" s="254" t="str">
        <f t="shared" si="3"/>
        <v/>
      </c>
      <c r="L36" s="254" t="str">
        <f t="shared" si="4"/>
        <v/>
      </c>
      <c r="M36" s="254" t="str">
        <f t="shared" si="5"/>
        <v/>
      </c>
      <c r="N36" s="254" t="str">
        <f t="shared" si="6"/>
        <v/>
      </c>
      <c r="O36" s="255"/>
      <c r="P36" s="256">
        <f t="shared" si="7"/>
        <v>0</v>
      </c>
      <c r="Q36" s="251">
        <f t="shared" si="0"/>
        <v>0</v>
      </c>
      <c r="R36" s="268"/>
      <c r="S36" s="269"/>
      <c r="T36" s="251">
        <f t="shared" si="8"/>
        <v>0</v>
      </c>
    </row>
    <row r="37" spans="1:20" s="257" customFormat="1" ht="19" customHeight="1">
      <c r="A37" s="258"/>
      <c r="B37" s="259"/>
      <c r="C37" s="260"/>
      <c r="D37" s="260"/>
      <c r="E37" s="260"/>
      <c r="F37" s="251"/>
      <c r="G37" s="252" t="str">
        <f>IFERROR(IF($E37="","",VLOOKUP($E37,'Data Mercado'!$A$7:$F$24,IF($B$6="P90",2,IF($B$6="P75",3,IF($B$6="P50",4,IF($B$6="P25",5,IF($B$6="P10",6))))),0)),"ND")</f>
      </c>
      <c r="H37" s="253" t="str">
        <f t="shared" si="1"/>
        <v/>
      </c>
      <c r="I37" s="253" t="str">
        <f>IFERROR(VLOOKUP($A37,'Analisis de Equidad Interna'!$A$11:$K$1010,11,0),"")</f>
        <v/>
      </c>
      <c r="J37" s="253" t="str">
        <f t="shared" si="2"/>
        <v/>
      </c>
      <c r="K37" s="254" t="str">
        <f t="shared" si="3"/>
        <v/>
      </c>
      <c r="L37" s="254" t="str">
        <f t="shared" si="4"/>
        <v/>
      </c>
      <c r="M37" s="254" t="str">
        <f t="shared" si="5"/>
        <v/>
      </c>
      <c r="N37" s="254" t="str">
        <f t="shared" si="6"/>
        <v/>
      </c>
      <c r="O37" s="255"/>
      <c r="P37" s="256">
        <f t="shared" si="7"/>
        <v>0</v>
      </c>
      <c r="Q37" s="251">
        <f t="shared" si="0"/>
        <v>0</v>
      </c>
      <c r="R37" s="268"/>
      <c r="S37" s="269"/>
      <c r="T37" s="251">
        <f t="shared" si="8"/>
        <v>0</v>
      </c>
    </row>
    <row r="38" spans="1:20" s="257" customFormat="1" ht="19" customHeight="1">
      <c r="A38" s="258"/>
      <c r="B38" s="259"/>
      <c r="C38" s="260"/>
      <c r="D38" s="260"/>
      <c r="E38" s="260"/>
      <c r="F38" s="251"/>
      <c r="G38" s="252" t="str">
        <f>IFERROR(IF($E38="","",VLOOKUP($E38,'Data Mercado'!$A$7:$F$24,IF($B$6="P90",2,IF($B$6="P75",3,IF($B$6="P50",4,IF($B$6="P25",5,IF($B$6="P10",6))))),0)),"ND")</f>
      </c>
      <c r="H38" s="253" t="str">
        <f t="shared" si="1"/>
        <v/>
      </c>
      <c r="I38" s="253" t="str">
        <f>IFERROR(VLOOKUP($A38,'Analisis de Equidad Interna'!$A$11:$K$1010,11,0),"")</f>
        <v/>
      </c>
      <c r="J38" s="253" t="str">
        <f t="shared" si="2"/>
        <v/>
      </c>
      <c r="K38" s="254" t="str">
        <f t="shared" si="3"/>
        <v/>
      </c>
      <c r="L38" s="254" t="str">
        <f t="shared" si="4"/>
        <v/>
      </c>
      <c r="M38" s="254" t="str">
        <f t="shared" si="5"/>
        <v/>
      </c>
      <c r="N38" s="254" t="str">
        <f t="shared" si="6"/>
        <v/>
      </c>
      <c r="O38" s="255"/>
      <c r="P38" s="256">
        <f t="shared" si="7"/>
        <v>0</v>
      </c>
      <c r="Q38" s="251">
        <f t="shared" si="0"/>
        <v>0</v>
      </c>
      <c r="R38" s="268"/>
      <c r="S38" s="269"/>
      <c r="T38" s="251">
        <f t="shared" si="8"/>
        <v>0</v>
      </c>
    </row>
    <row r="39" spans="1:20" s="257" customFormat="1" ht="19" customHeight="1">
      <c r="A39" s="258"/>
      <c r="B39" s="259"/>
      <c r="C39" s="260"/>
      <c r="D39" s="260"/>
      <c r="E39" s="260"/>
      <c r="F39" s="251"/>
      <c r="G39" s="252" t="str">
        <f>IFERROR(IF($E39="","",VLOOKUP($E39,'Data Mercado'!$A$7:$F$24,IF($B$6="P90",2,IF($B$6="P75",3,IF($B$6="P50",4,IF($B$6="P25",5,IF($B$6="P10",6))))),0)),"ND")</f>
      </c>
      <c r="H39" s="253" t="str">
        <f t="shared" si="1"/>
        <v/>
      </c>
      <c r="I39" s="253" t="str">
        <f>IFERROR(VLOOKUP($A39,'Analisis de Equidad Interna'!$A$11:$K$1010,11,0),"")</f>
        <v/>
      </c>
      <c r="J39" s="253" t="str">
        <f t="shared" si="2"/>
        <v/>
      </c>
      <c r="K39" s="254" t="str">
        <f t="shared" si="3"/>
        <v/>
      </c>
      <c r="L39" s="254" t="str">
        <f t="shared" si="4"/>
        <v/>
      </c>
      <c r="M39" s="254" t="str">
        <f t="shared" si="5"/>
        <v/>
      </c>
      <c r="N39" s="254" t="str">
        <f t="shared" si="6"/>
        <v/>
      </c>
      <c r="O39" s="255"/>
      <c r="P39" s="256">
        <f t="shared" si="7"/>
        <v>0</v>
      </c>
      <c r="Q39" s="251">
        <f t="shared" si="0"/>
        <v>0</v>
      </c>
      <c r="R39" s="268"/>
      <c r="S39" s="269"/>
      <c r="T39" s="251">
        <f t="shared" si="8"/>
        <v>0</v>
      </c>
    </row>
    <row r="40" spans="1:20" s="257" customFormat="1" ht="19" customHeight="1">
      <c r="A40" s="258"/>
      <c r="B40" s="259"/>
      <c r="C40" s="260"/>
      <c r="D40" s="260"/>
      <c r="E40" s="260"/>
      <c r="F40" s="251"/>
      <c r="G40" s="252" t="str">
        <f>IFERROR(IF($E40="","",VLOOKUP($E40,'Data Mercado'!$A$7:$F$24,IF($B$6="P90",2,IF($B$6="P75",3,IF($B$6="P50",4,IF($B$6="P25",5,IF($B$6="P10",6))))),0)),"ND")</f>
      </c>
      <c r="H40" s="253" t="str">
        <f t="shared" si="1"/>
        <v/>
      </c>
      <c r="I40" s="253" t="str">
        <f>IFERROR(VLOOKUP($A40,'Analisis de Equidad Interna'!$A$11:$K$1010,11,0),"")</f>
        <v/>
      </c>
      <c r="J40" s="253" t="str">
        <f t="shared" si="2"/>
        <v/>
      </c>
      <c r="K40" s="254" t="str">
        <f t="shared" si="3"/>
        <v/>
      </c>
      <c r="L40" s="254" t="str">
        <f t="shared" si="4"/>
        <v/>
      </c>
      <c r="M40" s="254" t="str">
        <f t="shared" si="5"/>
        <v/>
      </c>
      <c r="N40" s="254" t="str">
        <f t="shared" si="6"/>
        <v/>
      </c>
      <c r="O40" s="255"/>
      <c r="P40" s="256">
        <f t="shared" si="7"/>
        <v>0</v>
      </c>
      <c r="Q40" s="251">
        <f t="shared" si="0"/>
        <v>0</v>
      </c>
      <c r="R40" s="268"/>
      <c r="S40" s="269"/>
      <c r="T40" s="251">
        <f t="shared" si="8"/>
        <v>0</v>
      </c>
    </row>
    <row r="41" spans="1:20" s="257" customFormat="1" ht="19" customHeight="1">
      <c r="A41" s="258"/>
      <c r="B41" s="259"/>
      <c r="C41" s="260"/>
      <c r="D41" s="260"/>
      <c r="E41" s="260"/>
      <c r="F41" s="251"/>
      <c r="G41" s="252" t="str">
        <f>IFERROR(IF($E41="","",VLOOKUP($E41,'Data Mercado'!$A$7:$F$24,IF($B$6="P90",2,IF($B$6="P75",3,IF($B$6="P50",4,IF($B$6="P25",5,IF($B$6="P10",6))))),0)),"ND")</f>
      </c>
      <c r="H41" s="253" t="str">
        <f t="shared" si="1"/>
        <v/>
      </c>
      <c r="I41" s="253" t="str">
        <f>IFERROR(VLOOKUP($A41,'Analisis de Equidad Interna'!$A$11:$K$1010,11,0),"")</f>
        <v/>
      </c>
      <c r="J41" s="253" t="str">
        <f t="shared" si="2"/>
        <v/>
      </c>
      <c r="K41" s="254" t="str">
        <f t="shared" si="3"/>
        <v/>
      </c>
      <c r="L41" s="254" t="str">
        <f t="shared" si="4"/>
        <v/>
      </c>
      <c r="M41" s="254" t="str">
        <f t="shared" si="5"/>
        <v/>
      </c>
      <c r="N41" s="254" t="str">
        <f t="shared" si="6"/>
        <v/>
      </c>
      <c r="O41" s="255"/>
      <c r="P41" s="256">
        <f t="shared" si="7"/>
        <v>0</v>
      </c>
      <c r="Q41" s="251">
        <f t="shared" si="0"/>
        <v>0</v>
      </c>
      <c r="R41" s="268"/>
      <c r="S41" s="269"/>
      <c r="T41" s="251">
        <f t="shared" si="8"/>
        <v>0</v>
      </c>
    </row>
    <row r="42" spans="1:20" s="257" customFormat="1" ht="19" customHeight="1">
      <c r="A42" s="258"/>
      <c r="B42" s="259"/>
      <c r="C42" s="260"/>
      <c r="D42" s="260"/>
      <c r="E42" s="260"/>
      <c r="F42" s="251"/>
      <c r="G42" s="252" t="str">
        <f>IFERROR(IF($E42="","",VLOOKUP($E42,'Data Mercado'!$A$7:$F$24,IF($B$6="P90",2,IF($B$6="P75",3,IF($B$6="P50",4,IF($B$6="P25",5,IF($B$6="P10",6))))),0)),"ND")</f>
      </c>
      <c r="H42" s="253" t="str">
        <f t="shared" si="1"/>
        <v/>
      </c>
      <c r="I42" s="253" t="str">
        <f>IFERROR(VLOOKUP($A42,'Analisis de Equidad Interna'!$A$11:$K$1010,11,0),"")</f>
        <v/>
      </c>
      <c r="J42" s="253" t="str">
        <f t="shared" si="2"/>
        <v/>
      </c>
      <c r="K42" s="254" t="str">
        <f t="shared" si="3"/>
        <v/>
      </c>
      <c r="L42" s="254" t="str">
        <f t="shared" si="4"/>
        <v/>
      </c>
      <c r="M42" s="254" t="str">
        <f t="shared" si="5"/>
        <v/>
      </c>
      <c r="N42" s="254" t="str">
        <f t="shared" si="6"/>
        <v/>
      </c>
      <c r="O42" s="255"/>
      <c r="P42" s="256">
        <f t="shared" si="7"/>
        <v>0</v>
      </c>
      <c r="Q42" s="251">
        <f t="shared" si="0"/>
        <v>0</v>
      </c>
      <c r="R42" s="268"/>
      <c r="S42" s="269"/>
      <c r="T42" s="251">
        <f t="shared" si="8"/>
        <v>0</v>
      </c>
    </row>
    <row r="43" spans="1:20" s="257" customFormat="1" ht="19" customHeight="1">
      <c r="A43" s="258"/>
      <c r="B43" s="259"/>
      <c r="C43" s="260"/>
      <c r="D43" s="260"/>
      <c r="E43" s="260"/>
      <c r="F43" s="251"/>
      <c r="G43" s="252" t="str">
        <f>IFERROR(IF($E43="","",VLOOKUP($E43,'Data Mercado'!$A$7:$F$24,IF($B$6="P90",2,IF($B$6="P75",3,IF($B$6="P50",4,IF($B$6="P25",5,IF($B$6="P10",6))))),0)),"ND")</f>
      </c>
      <c r="H43" s="253" t="str">
        <f t="shared" si="1"/>
        <v/>
      </c>
      <c r="I43" s="253" t="str">
        <f>IFERROR(VLOOKUP($A43,'Analisis de Equidad Interna'!$A$11:$K$1010,11,0),"")</f>
        <v/>
      </c>
      <c r="J43" s="253" t="str">
        <f t="shared" si="2"/>
        <v/>
      </c>
      <c r="K43" s="254" t="str">
        <f t="shared" si="3"/>
        <v/>
      </c>
      <c r="L43" s="254" t="str">
        <f t="shared" si="4"/>
        <v/>
      </c>
      <c r="M43" s="254" t="str">
        <f t="shared" si="5"/>
        <v/>
      </c>
      <c r="N43" s="254" t="str">
        <f t="shared" si="6"/>
        <v/>
      </c>
      <c r="O43" s="255"/>
      <c r="P43" s="256">
        <f t="shared" si="7"/>
        <v>0</v>
      </c>
      <c r="Q43" s="251">
        <f t="shared" si="0"/>
        <v>0</v>
      </c>
      <c r="R43" s="268"/>
      <c r="S43" s="269"/>
      <c r="T43" s="251">
        <f t="shared" si="8"/>
        <v>0</v>
      </c>
    </row>
    <row r="44" spans="1:20" s="257" customFormat="1" ht="19" customHeight="1">
      <c r="A44" s="258"/>
      <c r="B44" s="259"/>
      <c r="C44" s="260"/>
      <c r="D44" s="260"/>
      <c r="E44" s="260"/>
      <c r="F44" s="251"/>
      <c r="G44" s="252" t="str">
        <f>IFERROR(IF($E44="","",VLOOKUP($E44,'Data Mercado'!$A$7:$F$24,IF($B$6="P90",2,IF($B$6="P75",3,IF($B$6="P50",4,IF($B$6="P25",5,IF($B$6="P10",6))))),0)),"ND")</f>
      </c>
      <c r="H44" s="253" t="str">
        <f t="shared" si="1"/>
        <v/>
      </c>
      <c r="I44" s="253" t="str">
        <f>IFERROR(VLOOKUP($A44,'Analisis de Equidad Interna'!$A$11:$K$1010,11,0),"")</f>
        <v/>
      </c>
      <c r="J44" s="253" t="str">
        <f t="shared" si="2"/>
        <v/>
      </c>
      <c r="K44" s="254" t="str">
        <f t="shared" si="3"/>
        <v/>
      </c>
      <c r="L44" s="254" t="str">
        <f t="shared" si="4"/>
        <v/>
      </c>
      <c r="M44" s="254" t="str">
        <f t="shared" si="5"/>
        <v/>
      </c>
      <c r="N44" s="254" t="str">
        <f t="shared" si="6"/>
        <v/>
      </c>
      <c r="O44" s="255"/>
      <c r="P44" s="256">
        <f t="shared" si="7"/>
        <v>0</v>
      </c>
      <c r="Q44" s="251">
        <f t="shared" si="0"/>
        <v>0</v>
      </c>
      <c r="R44" s="268"/>
      <c r="S44" s="269"/>
      <c r="T44" s="251">
        <f t="shared" si="8"/>
        <v>0</v>
      </c>
    </row>
    <row r="45" spans="1:20" s="257" customFormat="1" ht="19" customHeight="1">
      <c r="A45" s="258"/>
      <c r="B45" s="259"/>
      <c r="C45" s="260"/>
      <c r="D45" s="260"/>
      <c r="E45" s="260"/>
      <c r="F45" s="251"/>
      <c r="G45" s="252" t="str">
        <f>IFERROR(IF($E45="","",VLOOKUP($E45,'Data Mercado'!$A$7:$F$24,IF($B$6="P90",2,IF($B$6="P75",3,IF($B$6="P50",4,IF($B$6="P25",5,IF($B$6="P10",6))))),0)),"ND")</f>
      </c>
      <c r="H45" s="253" t="str">
        <f t="shared" si="1"/>
        <v/>
      </c>
      <c r="I45" s="253" t="str">
        <f>IFERROR(VLOOKUP($A45,'Analisis de Equidad Interna'!$A$11:$K$1010,11,0),"")</f>
        <v/>
      </c>
      <c r="J45" s="253" t="str">
        <f t="shared" si="2"/>
        <v/>
      </c>
      <c r="K45" s="254" t="str">
        <f t="shared" si="3"/>
        <v/>
      </c>
      <c r="L45" s="254" t="str">
        <f t="shared" si="4"/>
        <v/>
      </c>
      <c r="M45" s="254" t="str">
        <f t="shared" si="5"/>
        <v/>
      </c>
      <c r="N45" s="254" t="str">
        <f t="shared" si="6"/>
        <v/>
      </c>
      <c r="O45" s="255"/>
      <c r="P45" s="256">
        <f t="shared" si="7"/>
        <v>0</v>
      </c>
      <c r="Q45" s="251">
        <f t="shared" si="0"/>
        <v>0</v>
      </c>
      <c r="R45" s="268"/>
      <c r="S45" s="269"/>
      <c r="T45" s="251">
        <f t="shared" si="8"/>
        <v>0</v>
      </c>
    </row>
    <row r="46" spans="1:20" s="257" customFormat="1" ht="19" customHeight="1">
      <c r="A46" s="258"/>
      <c r="B46" s="259"/>
      <c r="C46" s="260"/>
      <c r="D46" s="260"/>
      <c r="E46" s="260"/>
      <c r="F46" s="251"/>
      <c r="G46" s="252" t="str">
        <f>IFERROR(IF($E46="","",VLOOKUP($E46,'Data Mercado'!$A$7:$F$24,IF($B$6="P90",2,IF($B$6="P75",3,IF($B$6="P50",4,IF($B$6="P25",5,IF($B$6="P10",6))))),0)),"ND")</f>
      </c>
      <c r="H46" s="253" t="str">
        <f t="shared" si="1"/>
        <v/>
      </c>
      <c r="I46" s="253" t="str">
        <f>IFERROR(VLOOKUP($A46,'Analisis de Equidad Interna'!$A$11:$K$1010,11,0),"")</f>
        <v/>
      </c>
      <c r="J46" s="253" t="str">
        <f t="shared" si="2"/>
        <v/>
      </c>
      <c r="K46" s="254" t="str">
        <f t="shared" si="3"/>
        <v/>
      </c>
      <c r="L46" s="254" t="str">
        <f t="shared" si="4"/>
        <v/>
      </c>
      <c r="M46" s="254" t="str">
        <f t="shared" si="5"/>
        <v/>
      </c>
      <c r="N46" s="254" t="str">
        <f t="shared" si="6"/>
        <v/>
      </c>
      <c r="O46" s="255"/>
      <c r="P46" s="256">
        <f t="shared" si="7"/>
        <v>0</v>
      </c>
      <c r="Q46" s="251">
        <f t="shared" si="0"/>
        <v>0</v>
      </c>
      <c r="R46" s="268"/>
      <c r="S46" s="269"/>
      <c r="T46" s="251">
        <f t="shared" si="8"/>
        <v>0</v>
      </c>
    </row>
    <row r="47" spans="1:20" s="257" customFormat="1" ht="19" customHeight="1">
      <c r="A47" s="258"/>
      <c r="B47" s="259"/>
      <c r="C47" s="260"/>
      <c r="D47" s="260"/>
      <c r="E47" s="260"/>
      <c r="F47" s="251"/>
      <c r="G47" s="252" t="str">
        <f>IFERROR(IF($E47="","",VLOOKUP($E47,'Data Mercado'!$A$7:$F$24,IF($B$6="P90",2,IF($B$6="P75",3,IF($B$6="P50",4,IF($B$6="P25",5,IF($B$6="P10",6))))),0)),"ND")</f>
      </c>
      <c r="H47" s="253" t="str">
        <f t="shared" si="1"/>
        <v/>
      </c>
      <c r="I47" s="253" t="str">
        <f>IFERROR(VLOOKUP($A47,'Analisis de Equidad Interna'!$A$11:$K$1010,11,0),"")</f>
        <v/>
      </c>
      <c r="J47" s="253" t="str">
        <f t="shared" si="2"/>
        <v/>
      </c>
      <c r="K47" s="254" t="str">
        <f t="shared" si="3"/>
        <v/>
      </c>
      <c r="L47" s="254" t="str">
        <f t="shared" si="4"/>
        <v/>
      </c>
      <c r="M47" s="254" t="str">
        <f t="shared" si="5"/>
        <v/>
      </c>
      <c r="N47" s="254" t="str">
        <f t="shared" si="6"/>
        <v/>
      </c>
      <c r="O47" s="255"/>
      <c r="P47" s="256">
        <f t="shared" si="7"/>
        <v>0</v>
      </c>
      <c r="Q47" s="251">
        <f t="shared" si="0"/>
        <v>0</v>
      </c>
      <c r="R47" s="268"/>
      <c r="S47" s="269"/>
      <c r="T47" s="251">
        <f t="shared" si="8"/>
        <v>0</v>
      </c>
    </row>
    <row r="48" spans="1:20" s="257" customFormat="1" ht="19" customHeight="1">
      <c r="A48" s="258"/>
      <c r="B48" s="259"/>
      <c r="C48" s="260"/>
      <c r="D48" s="260"/>
      <c r="E48" s="260"/>
      <c r="F48" s="251"/>
      <c r="G48" s="252" t="str">
        <f>IFERROR(IF($E48="","",VLOOKUP($E48,'Data Mercado'!$A$7:$F$24,IF($B$6="P90",2,IF($B$6="P75",3,IF($B$6="P50",4,IF($B$6="P25",5,IF($B$6="P10",6))))),0)),"ND")</f>
      </c>
      <c r="H48" s="253" t="str">
        <f t="shared" si="1"/>
        <v/>
      </c>
      <c r="I48" s="253" t="str">
        <f>IFERROR(VLOOKUP($A48,'Analisis de Equidad Interna'!$A$11:$K$1010,11,0),"")</f>
        <v/>
      </c>
      <c r="J48" s="253" t="str">
        <f t="shared" si="2"/>
        <v/>
      </c>
      <c r="K48" s="254" t="str">
        <f t="shared" si="3"/>
        <v/>
      </c>
      <c r="L48" s="254" t="str">
        <f t="shared" si="4"/>
        <v/>
      </c>
      <c r="M48" s="254" t="str">
        <f t="shared" si="5"/>
        <v/>
      </c>
      <c r="N48" s="254" t="str">
        <f t="shared" si="6"/>
        <v/>
      </c>
      <c r="O48" s="255"/>
      <c r="P48" s="256">
        <f t="shared" si="7"/>
        <v>0</v>
      </c>
      <c r="Q48" s="251">
        <f t="shared" si="0"/>
        <v>0</v>
      </c>
      <c r="R48" s="268"/>
      <c r="S48" s="269"/>
      <c r="T48" s="251">
        <f t="shared" si="8"/>
        <v>0</v>
      </c>
    </row>
    <row r="49" spans="1:20" s="257" customFormat="1" ht="19" customHeight="1">
      <c r="A49" s="258"/>
      <c r="B49" s="259"/>
      <c r="C49" s="260"/>
      <c r="D49" s="260"/>
      <c r="E49" s="260"/>
      <c r="F49" s="251"/>
      <c r="G49" s="252" t="str">
        <f>IFERROR(IF($E49="","",VLOOKUP($E49,'Data Mercado'!$A$7:$F$24,IF($B$6="P90",2,IF($B$6="P75",3,IF($B$6="P50",4,IF($B$6="P25",5,IF($B$6="P10",6))))),0)),"ND")</f>
      </c>
      <c r="H49" s="253" t="str">
        <f t="shared" si="1"/>
        <v/>
      </c>
      <c r="I49" s="253" t="str">
        <f>IFERROR(VLOOKUP($A49,'Analisis de Equidad Interna'!$A$11:$K$1010,11,0),"")</f>
        <v/>
      </c>
      <c r="J49" s="253" t="str">
        <f t="shared" si="2"/>
        <v/>
      </c>
      <c r="K49" s="254" t="str">
        <f t="shared" si="3"/>
        <v/>
      </c>
      <c r="L49" s="254" t="str">
        <f t="shared" si="4"/>
        <v/>
      </c>
      <c r="M49" s="254" t="str">
        <f t="shared" si="5"/>
        <v/>
      </c>
      <c r="N49" s="254" t="str">
        <f t="shared" si="6"/>
        <v/>
      </c>
      <c r="O49" s="255"/>
      <c r="P49" s="256">
        <f t="shared" si="7"/>
        <v>0</v>
      </c>
      <c r="Q49" s="251">
        <f t="shared" si="0"/>
        <v>0</v>
      </c>
      <c r="R49" s="268"/>
      <c r="S49" s="269"/>
      <c r="T49" s="251">
        <f t="shared" si="8"/>
        <v>0</v>
      </c>
    </row>
    <row r="50" spans="1:20" s="257" customFormat="1" ht="19" customHeight="1">
      <c r="A50" s="258"/>
      <c r="B50" s="259"/>
      <c r="C50" s="260"/>
      <c r="D50" s="260"/>
      <c r="E50" s="260"/>
      <c r="F50" s="251"/>
      <c r="G50" s="252" t="str">
        <f>IFERROR(IF($E50="","",VLOOKUP($E50,'Data Mercado'!$A$7:$F$24,IF($B$6="P90",2,IF($B$6="P75",3,IF($B$6="P50",4,IF($B$6="P25",5,IF($B$6="P10",6))))),0)),"ND")</f>
      </c>
      <c r="H50" s="253" t="str">
        <f t="shared" si="1"/>
        <v/>
      </c>
      <c r="I50" s="253" t="str">
        <f>IFERROR(VLOOKUP($A50,'Analisis de Equidad Interna'!$A$11:$K$1010,11,0),"")</f>
        <v/>
      </c>
      <c r="J50" s="253" t="str">
        <f t="shared" si="2"/>
        <v/>
      </c>
      <c r="K50" s="254" t="str">
        <f t="shared" si="3"/>
        <v/>
      </c>
      <c r="L50" s="254" t="str">
        <f t="shared" si="4"/>
        <v/>
      </c>
      <c r="M50" s="254" t="str">
        <f t="shared" si="5"/>
        <v/>
      </c>
      <c r="N50" s="254" t="str">
        <f t="shared" si="6"/>
        <v/>
      </c>
      <c r="O50" s="255"/>
      <c r="P50" s="256">
        <f t="shared" si="7"/>
        <v>0</v>
      </c>
      <c r="Q50" s="251">
        <f t="shared" si="0"/>
        <v>0</v>
      </c>
      <c r="R50" s="268"/>
      <c r="S50" s="269"/>
      <c r="T50" s="251">
        <f t="shared" si="8"/>
        <v>0</v>
      </c>
    </row>
    <row r="51" spans="1:20" s="257" customFormat="1" ht="19" customHeight="1">
      <c r="A51" s="258"/>
      <c r="B51" s="259"/>
      <c r="C51" s="260"/>
      <c r="D51" s="260"/>
      <c r="E51" s="260"/>
      <c r="F51" s="251"/>
      <c r="G51" s="252" t="str">
        <f>IFERROR(IF($E51="","",VLOOKUP($E51,'Data Mercado'!$A$7:$F$24,IF($B$6="P90",2,IF($B$6="P75",3,IF($B$6="P50",4,IF($B$6="P25",5,IF($B$6="P10",6))))),0)),"ND")</f>
      </c>
      <c r="H51" s="253" t="str">
        <f t="shared" si="1"/>
        <v/>
      </c>
      <c r="I51" s="253" t="str">
        <f>IFERROR(VLOOKUP($A51,'Analisis de Equidad Interna'!$A$11:$K$1010,11,0),"")</f>
        <v/>
      </c>
      <c r="J51" s="253" t="str">
        <f t="shared" si="2"/>
        <v/>
      </c>
      <c r="K51" s="254" t="str">
        <f t="shared" si="3"/>
        <v/>
      </c>
      <c r="L51" s="254" t="str">
        <f t="shared" si="4"/>
        <v/>
      </c>
      <c r="M51" s="254" t="str">
        <f t="shared" si="5"/>
        <v/>
      </c>
      <c r="N51" s="254" t="str">
        <f t="shared" si="6"/>
        <v/>
      </c>
      <c r="O51" s="255"/>
      <c r="P51" s="256">
        <f t="shared" si="7"/>
        <v>0</v>
      </c>
      <c r="Q51" s="251">
        <f t="shared" si="0"/>
        <v>0</v>
      </c>
      <c r="R51" s="268"/>
      <c r="S51" s="269"/>
      <c r="T51" s="251">
        <f t="shared" si="8"/>
        <v>0</v>
      </c>
    </row>
    <row r="52" spans="1:20" s="257" customFormat="1" ht="19" customHeight="1">
      <c r="A52" s="258"/>
      <c r="B52" s="259"/>
      <c r="C52" s="260"/>
      <c r="D52" s="260"/>
      <c r="E52" s="260"/>
      <c r="F52" s="251"/>
      <c r="G52" s="252" t="str">
        <f>IFERROR(IF($E52="","",VLOOKUP($E52,'Data Mercado'!$A$7:$F$24,IF($B$6="P90",2,IF($B$6="P75",3,IF($B$6="P50",4,IF($B$6="P25",5,IF($B$6="P10",6))))),0)),"ND")</f>
      </c>
      <c r="H52" s="253" t="str">
        <f t="shared" si="1"/>
        <v/>
      </c>
      <c r="I52" s="253" t="str">
        <f>IFERROR(VLOOKUP($A52,'Analisis de Equidad Interna'!$A$11:$K$1010,11,0),"")</f>
        <v/>
      </c>
      <c r="J52" s="253" t="str">
        <f t="shared" si="2"/>
        <v/>
      </c>
      <c r="K52" s="254" t="str">
        <f t="shared" si="3"/>
        <v/>
      </c>
      <c r="L52" s="254" t="str">
        <f t="shared" si="4"/>
        <v/>
      </c>
      <c r="M52" s="254" t="str">
        <f t="shared" si="5"/>
        <v/>
      </c>
      <c r="N52" s="254" t="str">
        <f t="shared" si="6"/>
        <v/>
      </c>
      <c r="O52" s="255"/>
      <c r="P52" s="256">
        <f t="shared" si="7"/>
        <v>0</v>
      </c>
      <c r="Q52" s="251">
        <f t="shared" si="0"/>
        <v>0</v>
      </c>
      <c r="R52" s="268"/>
      <c r="S52" s="269"/>
      <c r="T52" s="251">
        <f t="shared" si="8"/>
        <v>0</v>
      </c>
    </row>
    <row r="53" spans="1:20" s="257" customFormat="1" ht="19" customHeight="1">
      <c r="A53" s="258"/>
      <c r="B53" s="259"/>
      <c r="C53" s="260"/>
      <c r="D53" s="260"/>
      <c r="E53" s="260"/>
      <c r="F53" s="251"/>
      <c r="G53" s="252" t="str">
        <f>IFERROR(IF($E53="","",VLOOKUP($E53,'Data Mercado'!$A$7:$F$24,IF($B$6="P90",2,IF($B$6="P75",3,IF($B$6="P50",4,IF($B$6="P25",5,IF($B$6="P10",6))))),0)),"ND")</f>
      </c>
      <c r="H53" s="253" t="str">
        <f t="shared" si="1"/>
        <v/>
      </c>
      <c r="I53" s="253" t="str">
        <f>IFERROR(VLOOKUP($A53,'Analisis de Equidad Interna'!$A$11:$K$1010,11,0),"")</f>
        <v/>
      </c>
      <c r="J53" s="253" t="str">
        <f t="shared" si="2"/>
        <v/>
      </c>
      <c r="K53" s="254" t="str">
        <f t="shared" si="3"/>
        <v/>
      </c>
      <c r="L53" s="254" t="str">
        <f t="shared" si="4"/>
        <v/>
      </c>
      <c r="M53" s="254" t="str">
        <f t="shared" si="5"/>
        <v/>
      </c>
      <c r="N53" s="254" t="str">
        <f t="shared" si="6"/>
        <v/>
      </c>
      <c r="O53" s="255"/>
      <c r="P53" s="256">
        <f t="shared" si="7"/>
        <v>0</v>
      </c>
      <c r="Q53" s="251">
        <f t="shared" si="0"/>
        <v>0</v>
      </c>
      <c r="R53" s="268"/>
      <c r="S53" s="269"/>
      <c r="T53" s="251">
        <f t="shared" si="8"/>
        <v>0</v>
      </c>
    </row>
    <row r="54" spans="1:20" s="257" customFormat="1" ht="19" customHeight="1">
      <c r="A54" s="258"/>
      <c r="B54" s="259"/>
      <c r="C54" s="260"/>
      <c r="D54" s="260"/>
      <c r="E54" s="260"/>
      <c r="F54" s="251"/>
      <c r="G54" s="252" t="str">
        <f>IFERROR(IF($E54="","",VLOOKUP($E54,'Data Mercado'!$A$7:$F$24,IF($B$6="P90",2,IF($B$6="P75",3,IF($B$6="P50",4,IF($B$6="P25",5,IF($B$6="P10",6))))),0)),"ND")</f>
      </c>
      <c r="H54" s="253" t="str">
        <f t="shared" si="1"/>
        <v/>
      </c>
      <c r="I54" s="253" t="str">
        <f>IFERROR(VLOOKUP($A54,'Analisis de Equidad Interna'!$A$11:$K$1010,11,0),"")</f>
        <v/>
      </c>
      <c r="J54" s="253" t="str">
        <f t="shared" si="2"/>
        <v/>
      </c>
      <c r="K54" s="254" t="str">
        <f t="shared" si="3"/>
        <v/>
      </c>
      <c r="L54" s="254" t="str">
        <f t="shared" si="4"/>
        <v/>
      </c>
      <c r="M54" s="254" t="str">
        <f t="shared" si="5"/>
        <v/>
      </c>
      <c r="N54" s="254" t="str">
        <f t="shared" si="6"/>
        <v/>
      </c>
      <c r="O54" s="255"/>
      <c r="P54" s="256">
        <f t="shared" si="7"/>
        <v>0</v>
      </c>
      <c r="Q54" s="251">
        <f t="shared" si="0"/>
        <v>0</v>
      </c>
      <c r="R54" s="268"/>
      <c r="S54" s="269"/>
      <c r="T54" s="251">
        <f t="shared" si="8"/>
        <v>0</v>
      </c>
    </row>
    <row r="55" spans="1:20" s="257" customFormat="1" ht="19" customHeight="1">
      <c r="A55" s="258"/>
      <c r="B55" s="259"/>
      <c r="C55" s="260"/>
      <c r="D55" s="260"/>
      <c r="E55" s="260"/>
      <c r="F55" s="251"/>
      <c r="G55" s="252" t="str">
        <f>IFERROR(IF($E55="","",VLOOKUP($E55,'Data Mercado'!$A$7:$F$24,IF($B$6="P90",2,IF($B$6="P75",3,IF($B$6="P50",4,IF($B$6="P25",5,IF($B$6="P10",6))))),0)),"ND")</f>
      </c>
      <c r="H55" s="253" t="str">
        <f t="shared" si="1"/>
        <v/>
      </c>
      <c r="I55" s="253" t="str">
        <f>IFERROR(VLOOKUP($A55,'Analisis de Equidad Interna'!$A$11:$K$1010,11,0),"")</f>
        <v/>
      </c>
      <c r="J55" s="253" t="str">
        <f t="shared" si="2"/>
        <v/>
      </c>
      <c r="K55" s="254" t="str">
        <f t="shared" si="3"/>
        <v/>
      </c>
      <c r="L55" s="254" t="str">
        <f t="shared" si="4"/>
        <v/>
      </c>
      <c r="M55" s="254" t="str">
        <f t="shared" si="5"/>
        <v/>
      </c>
      <c r="N55" s="254" t="str">
        <f t="shared" si="6"/>
        <v/>
      </c>
      <c r="O55" s="255"/>
      <c r="P55" s="256">
        <f t="shared" si="7"/>
        <v>0</v>
      </c>
      <c r="Q55" s="251">
        <f t="shared" si="0"/>
        <v>0</v>
      </c>
      <c r="R55" s="268"/>
      <c r="S55" s="269"/>
      <c r="T55" s="251">
        <f t="shared" si="8"/>
        <v>0</v>
      </c>
    </row>
    <row r="56" spans="1:20" s="257" customFormat="1" ht="19" customHeight="1">
      <c r="A56" s="258"/>
      <c r="B56" s="259"/>
      <c r="C56" s="260"/>
      <c r="D56" s="260"/>
      <c r="E56" s="260"/>
      <c r="F56" s="251"/>
      <c r="G56" s="252" t="str">
        <f>IFERROR(IF($E56="","",VLOOKUP($E56,'Data Mercado'!$A$7:$F$24,IF($B$6="P90",2,IF($B$6="P75",3,IF($B$6="P50",4,IF($B$6="P25",5,IF($B$6="P10",6))))),0)),"ND")</f>
      </c>
      <c r="H56" s="253" t="str">
        <f t="shared" si="1"/>
        <v/>
      </c>
      <c r="I56" s="253" t="str">
        <f>IFERROR(VLOOKUP($A56,'Analisis de Equidad Interna'!$A$11:$K$1010,11,0),"")</f>
        <v/>
      </c>
      <c r="J56" s="253" t="str">
        <f t="shared" si="2"/>
        <v/>
      </c>
      <c r="K56" s="254" t="str">
        <f t="shared" si="3"/>
        <v/>
      </c>
      <c r="L56" s="254" t="str">
        <f t="shared" si="4"/>
        <v/>
      </c>
      <c r="M56" s="254" t="str">
        <f t="shared" si="5"/>
        <v/>
      </c>
      <c r="N56" s="254" t="str">
        <f t="shared" si="6"/>
        <v/>
      </c>
      <c r="O56" s="255"/>
      <c r="P56" s="256">
        <f t="shared" si="7"/>
        <v>0</v>
      </c>
      <c r="Q56" s="251">
        <f t="shared" si="0"/>
        <v>0</v>
      </c>
      <c r="R56" s="268"/>
      <c r="S56" s="269"/>
      <c r="T56" s="251">
        <f t="shared" si="8"/>
        <v>0</v>
      </c>
    </row>
    <row r="57" spans="1:20" s="257" customFormat="1" ht="19" customHeight="1">
      <c r="A57" s="258"/>
      <c r="B57" s="259"/>
      <c r="C57" s="260"/>
      <c r="D57" s="260"/>
      <c r="E57" s="260"/>
      <c r="F57" s="251"/>
      <c r="G57" s="252" t="str">
        <f>IFERROR(IF($E57="","",VLOOKUP($E57,'Data Mercado'!$A$7:$F$24,IF($B$6="P90",2,IF($B$6="P75",3,IF($B$6="P50",4,IF($B$6="P25",5,IF($B$6="P10",6))))),0)),"ND")</f>
      </c>
      <c r="H57" s="253" t="str">
        <f t="shared" si="1"/>
        <v/>
      </c>
      <c r="I57" s="253" t="str">
        <f>IFERROR(VLOOKUP($A57,'Analisis de Equidad Interna'!$A$11:$K$1010,11,0),"")</f>
        <v/>
      </c>
      <c r="J57" s="253" t="str">
        <f t="shared" si="2"/>
        <v/>
      </c>
      <c r="K57" s="254" t="str">
        <f t="shared" si="3"/>
        <v/>
      </c>
      <c r="L57" s="254" t="str">
        <f t="shared" si="4"/>
        <v/>
      </c>
      <c r="M57" s="254" t="str">
        <f t="shared" si="5"/>
        <v/>
      </c>
      <c r="N57" s="254" t="str">
        <f t="shared" si="6"/>
        <v/>
      </c>
      <c r="O57" s="255"/>
      <c r="P57" s="256">
        <f t="shared" si="7"/>
        <v>0</v>
      </c>
      <c r="Q57" s="251">
        <f t="shared" si="0"/>
        <v>0</v>
      </c>
      <c r="R57" s="268"/>
      <c r="S57" s="269"/>
      <c r="T57" s="251">
        <f t="shared" si="8"/>
        <v>0</v>
      </c>
    </row>
    <row r="58" spans="1:20" s="257" customFormat="1" ht="19" customHeight="1">
      <c r="A58" s="258"/>
      <c r="B58" s="259"/>
      <c r="C58" s="260"/>
      <c r="D58" s="260"/>
      <c r="E58" s="260"/>
      <c r="F58" s="251"/>
      <c r="G58" s="252" t="str">
        <f>IFERROR(IF($E58="","",VLOOKUP($E58,'Data Mercado'!$A$7:$F$24,IF($B$6="P90",2,IF($B$6="P75",3,IF($B$6="P50",4,IF($B$6="P25",5,IF($B$6="P10",6))))),0)),"ND")</f>
      </c>
      <c r="H58" s="253" t="str">
        <f t="shared" si="1"/>
        <v/>
      </c>
      <c r="I58" s="253" t="str">
        <f>IFERROR(VLOOKUP($A58,'Analisis de Equidad Interna'!$A$11:$K$1010,11,0),"")</f>
        <v/>
      </c>
      <c r="J58" s="253" t="str">
        <f t="shared" si="2"/>
        <v/>
      </c>
      <c r="K58" s="254" t="str">
        <f t="shared" si="3"/>
        <v/>
      </c>
      <c r="L58" s="254" t="str">
        <f t="shared" si="4"/>
        <v/>
      </c>
      <c r="M58" s="254" t="str">
        <f t="shared" si="5"/>
        <v/>
      </c>
      <c r="N58" s="254" t="str">
        <f t="shared" si="6"/>
        <v/>
      </c>
      <c r="O58" s="255"/>
      <c r="P58" s="256">
        <f t="shared" si="7"/>
        <v>0</v>
      </c>
      <c r="Q58" s="251">
        <f t="shared" si="0"/>
        <v>0</v>
      </c>
      <c r="R58" s="268"/>
      <c r="S58" s="269"/>
      <c r="T58" s="251">
        <f t="shared" si="8"/>
        <v>0</v>
      </c>
    </row>
    <row r="59" spans="1:20" s="257" customFormat="1" ht="19" customHeight="1">
      <c r="A59" s="258"/>
      <c r="B59" s="259"/>
      <c r="C59" s="260"/>
      <c r="D59" s="260"/>
      <c r="E59" s="260"/>
      <c r="F59" s="251"/>
      <c r="G59" s="252" t="str">
        <f>IFERROR(IF($E59="","",VLOOKUP($E59,'Data Mercado'!$A$7:$F$24,IF($B$6="P90",2,IF($B$6="P75",3,IF($B$6="P50",4,IF($B$6="P25",5,IF($B$6="P10",6))))),0)),"ND")</f>
      </c>
      <c r="H59" s="253" t="str">
        <f t="shared" si="1"/>
        <v/>
      </c>
      <c r="I59" s="253" t="str">
        <f>IFERROR(VLOOKUP($A59,'Analisis de Equidad Interna'!$A$11:$K$1010,11,0),"")</f>
        <v/>
      </c>
      <c r="J59" s="253" t="str">
        <f t="shared" si="2"/>
        <v/>
      </c>
      <c r="K59" s="254" t="str">
        <f t="shared" si="3"/>
        <v/>
      </c>
      <c r="L59" s="254" t="str">
        <f t="shared" si="4"/>
        <v/>
      </c>
      <c r="M59" s="254" t="str">
        <f t="shared" si="5"/>
        <v/>
      </c>
      <c r="N59" s="254" t="str">
        <f t="shared" si="6"/>
        <v/>
      </c>
      <c r="O59" s="255"/>
      <c r="P59" s="256">
        <f t="shared" si="7"/>
        <v>0</v>
      </c>
      <c r="Q59" s="251">
        <f t="shared" si="0"/>
        <v>0</v>
      </c>
      <c r="R59" s="268"/>
      <c r="S59" s="269"/>
      <c r="T59" s="251">
        <f t="shared" si="8"/>
        <v>0</v>
      </c>
    </row>
    <row r="60" spans="1:20" s="257" customFormat="1" ht="19" customHeight="1">
      <c r="A60" s="258"/>
      <c r="B60" s="259"/>
      <c r="C60" s="260"/>
      <c r="D60" s="260"/>
      <c r="E60" s="260"/>
      <c r="F60" s="251"/>
      <c r="G60" s="252" t="str">
        <f>IFERROR(IF($E60="","",VLOOKUP($E60,'Data Mercado'!$A$7:$F$24,IF($B$6="P90",2,IF($B$6="P75",3,IF($B$6="P50",4,IF($B$6="P25",5,IF($B$6="P10",6))))),0)),"ND")</f>
      </c>
      <c r="H60" s="253" t="str">
        <f t="shared" si="1"/>
        <v/>
      </c>
      <c r="I60" s="253" t="str">
        <f>IFERROR(VLOOKUP($A60,'Analisis de Equidad Interna'!$A$11:$K$1010,11,0),"")</f>
        <v/>
      </c>
      <c r="J60" s="253" t="str">
        <f t="shared" si="2"/>
        <v/>
      </c>
      <c r="K60" s="254" t="str">
        <f t="shared" si="3"/>
        <v/>
      </c>
      <c r="L60" s="254" t="str">
        <f t="shared" si="4"/>
        <v/>
      </c>
      <c r="M60" s="254" t="str">
        <f t="shared" si="5"/>
        <v/>
      </c>
      <c r="N60" s="254" t="str">
        <f t="shared" si="6"/>
        <v/>
      </c>
      <c r="O60" s="255"/>
      <c r="P60" s="256">
        <f t="shared" si="7"/>
        <v>0</v>
      </c>
      <c r="Q60" s="251">
        <f t="shared" si="0"/>
        <v>0</v>
      </c>
      <c r="R60" s="268"/>
      <c r="S60" s="269"/>
      <c r="T60" s="251">
        <f t="shared" si="8"/>
        <v>0</v>
      </c>
    </row>
    <row r="61" spans="1:20" s="257" customFormat="1" ht="19" customHeight="1">
      <c r="A61" s="258"/>
      <c r="B61" s="259"/>
      <c r="C61" s="260"/>
      <c r="D61" s="260"/>
      <c r="E61" s="260"/>
      <c r="F61" s="251"/>
      <c r="G61" s="252" t="str">
        <f>IFERROR(IF($E61="","",VLOOKUP($E61,'Data Mercado'!$A$7:$F$24,IF($B$6="P90",2,IF($B$6="P75",3,IF($B$6="P50",4,IF($B$6="P25",5,IF($B$6="P10",6))))),0)),"ND")</f>
      </c>
      <c r="H61" s="253" t="str">
        <f t="shared" si="1"/>
        <v/>
      </c>
      <c r="I61" s="253" t="str">
        <f>IFERROR(VLOOKUP($A61,'Analisis de Equidad Interna'!$A$11:$K$1010,11,0),"")</f>
        <v/>
      </c>
      <c r="J61" s="253" t="str">
        <f t="shared" si="2"/>
        <v/>
      </c>
      <c r="K61" s="254" t="str">
        <f t="shared" si="3"/>
        <v/>
      </c>
      <c r="L61" s="254" t="str">
        <f t="shared" si="4"/>
        <v/>
      </c>
      <c r="M61" s="254" t="str">
        <f t="shared" si="5"/>
        <v/>
      </c>
      <c r="N61" s="254" t="str">
        <f t="shared" si="6"/>
        <v/>
      </c>
      <c r="O61" s="255"/>
      <c r="P61" s="256">
        <f t="shared" si="7"/>
        <v>0</v>
      </c>
      <c r="Q61" s="251">
        <f t="shared" si="0"/>
        <v>0</v>
      </c>
      <c r="R61" s="268"/>
      <c r="S61" s="269"/>
      <c r="T61" s="251">
        <f t="shared" si="8"/>
        <v>0</v>
      </c>
    </row>
    <row r="62" spans="1:20" s="257" customFormat="1" ht="19" customHeight="1">
      <c r="A62" s="258"/>
      <c r="B62" s="259"/>
      <c r="C62" s="260"/>
      <c r="D62" s="260"/>
      <c r="E62" s="260"/>
      <c r="F62" s="251"/>
      <c r="G62" s="252" t="str">
        <f>IFERROR(IF($E62="","",VLOOKUP($E62,'Data Mercado'!$A$7:$F$24,IF($B$6="P90",2,IF($B$6="P75",3,IF($B$6="P50",4,IF($B$6="P25",5,IF($B$6="P10",6))))),0)),"ND")</f>
      </c>
      <c r="H62" s="253" t="str">
        <f t="shared" si="1"/>
        <v/>
      </c>
      <c r="I62" s="253" t="str">
        <f>IFERROR(VLOOKUP($A62,'Analisis de Equidad Interna'!$A$11:$K$1010,11,0),"")</f>
        <v/>
      </c>
      <c r="J62" s="253" t="str">
        <f t="shared" si="2"/>
        <v/>
      </c>
      <c r="K62" s="254" t="str">
        <f t="shared" si="3"/>
        <v/>
      </c>
      <c r="L62" s="254" t="str">
        <f t="shared" si="4"/>
        <v/>
      </c>
      <c r="M62" s="254" t="str">
        <f t="shared" si="5"/>
        <v/>
      </c>
      <c r="N62" s="254" t="str">
        <f t="shared" si="6"/>
        <v/>
      </c>
      <c r="O62" s="255"/>
      <c r="P62" s="256">
        <f t="shared" si="7"/>
        <v>0</v>
      </c>
      <c r="Q62" s="251">
        <f t="shared" si="0"/>
        <v>0</v>
      </c>
      <c r="R62" s="268"/>
      <c r="S62" s="269"/>
      <c r="T62" s="251">
        <f t="shared" si="8"/>
        <v>0</v>
      </c>
    </row>
    <row r="63" spans="1:20" s="257" customFormat="1" ht="19" customHeight="1">
      <c r="A63" s="258"/>
      <c r="B63" s="259"/>
      <c r="C63" s="260"/>
      <c r="D63" s="260"/>
      <c r="E63" s="260"/>
      <c r="F63" s="251"/>
      <c r="G63" s="252" t="str">
        <f>IFERROR(IF($E63="","",VLOOKUP($E63,'Data Mercado'!$A$7:$F$24,IF($B$6="P90",2,IF($B$6="P75",3,IF($B$6="P50",4,IF($B$6="P25",5,IF($B$6="P10",6))))),0)),"ND")</f>
      </c>
      <c r="H63" s="253" t="str">
        <f t="shared" si="1"/>
        <v/>
      </c>
      <c r="I63" s="253" t="str">
        <f>IFERROR(VLOOKUP($A63,'Analisis de Equidad Interna'!$A$11:$K$1010,11,0),"")</f>
        <v/>
      </c>
      <c r="J63" s="253" t="str">
        <f t="shared" si="2"/>
        <v/>
      </c>
      <c r="K63" s="254" t="str">
        <f t="shared" si="3"/>
        <v/>
      </c>
      <c r="L63" s="254" t="str">
        <f t="shared" si="4"/>
        <v/>
      </c>
      <c r="M63" s="254" t="str">
        <f t="shared" si="5"/>
        <v/>
      </c>
      <c r="N63" s="254" t="str">
        <f t="shared" si="6"/>
        <v/>
      </c>
      <c r="O63" s="255"/>
      <c r="P63" s="256">
        <f t="shared" si="7"/>
        <v>0</v>
      </c>
      <c r="Q63" s="251">
        <f t="shared" si="0"/>
        <v>0</v>
      </c>
      <c r="R63" s="268"/>
      <c r="S63" s="269"/>
      <c r="T63" s="251">
        <f t="shared" si="8"/>
        <v>0</v>
      </c>
    </row>
    <row r="64" spans="1:20" s="257" customFormat="1" ht="19" customHeight="1">
      <c r="A64" s="258"/>
      <c r="B64" s="259"/>
      <c r="C64" s="260"/>
      <c r="D64" s="260"/>
      <c r="E64" s="260"/>
      <c r="F64" s="251"/>
      <c r="G64" s="252" t="str">
        <f>IFERROR(IF($E64="","",VLOOKUP($E64,'Data Mercado'!$A$7:$F$24,IF($B$6="P90",2,IF($B$6="P75",3,IF($B$6="P50",4,IF($B$6="P25",5,IF($B$6="P10",6))))),0)),"ND")</f>
      </c>
      <c r="H64" s="253" t="str">
        <f t="shared" si="1"/>
        <v/>
      </c>
      <c r="I64" s="253" t="str">
        <f>IFERROR(VLOOKUP($A64,'Analisis de Equidad Interna'!$A$11:$K$1010,11,0),"")</f>
        <v/>
      </c>
      <c r="J64" s="253" t="str">
        <f t="shared" si="2"/>
        <v/>
      </c>
      <c r="K64" s="254" t="str">
        <f t="shared" si="3"/>
        <v/>
      </c>
      <c r="L64" s="254" t="str">
        <f t="shared" si="4"/>
        <v/>
      </c>
      <c r="M64" s="254" t="str">
        <f t="shared" si="5"/>
        <v/>
      </c>
      <c r="N64" s="254" t="str">
        <f t="shared" si="6"/>
        <v/>
      </c>
      <c r="O64" s="255"/>
      <c r="P64" s="256">
        <f t="shared" si="7"/>
        <v>0</v>
      </c>
      <c r="Q64" s="251">
        <f t="shared" si="0"/>
        <v>0</v>
      </c>
      <c r="R64" s="268"/>
      <c r="S64" s="269"/>
      <c r="T64" s="251">
        <f t="shared" si="8"/>
        <v>0</v>
      </c>
    </row>
    <row r="65" spans="1:20" s="257" customFormat="1" ht="19" customHeight="1">
      <c r="A65" s="258"/>
      <c r="B65" s="259"/>
      <c r="C65" s="260"/>
      <c r="D65" s="260"/>
      <c r="E65" s="260"/>
      <c r="F65" s="251"/>
      <c r="G65" s="252" t="str">
        <f>IFERROR(IF($E65="","",VLOOKUP($E65,'Data Mercado'!$A$7:$F$24,IF($B$6="P90",2,IF($B$6="P75",3,IF($B$6="P50",4,IF($B$6="P25",5,IF($B$6="P10",6))))),0)),"ND")</f>
      </c>
      <c r="H65" s="253" t="str">
        <f t="shared" si="1"/>
        <v/>
      </c>
      <c r="I65" s="253" t="str">
        <f>IFERROR(VLOOKUP($A65,'Analisis de Equidad Interna'!$A$11:$K$1010,11,0),"")</f>
        <v/>
      </c>
      <c r="J65" s="253" t="str">
        <f t="shared" si="2"/>
        <v/>
      </c>
      <c r="K65" s="254" t="str">
        <f t="shared" si="3"/>
        <v/>
      </c>
      <c r="L65" s="254" t="str">
        <f t="shared" si="4"/>
        <v/>
      </c>
      <c r="M65" s="254" t="str">
        <f t="shared" si="5"/>
        <v/>
      </c>
      <c r="N65" s="254" t="str">
        <f t="shared" si="6"/>
        <v/>
      </c>
      <c r="O65" s="255"/>
      <c r="P65" s="256">
        <f t="shared" si="7"/>
        <v>0</v>
      </c>
      <c r="Q65" s="251">
        <f t="shared" si="0"/>
        <v>0</v>
      </c>
      <c r="R65" s="268"/>
      <c r="S65" s="269"/>
      <c r="T65" s="251">
        <f t="shared" si="8"/>
        <v>0</v>
      </c>
    </row>
    <row r="66" spans="1:20" s="257" customFormat="1" ht="19" customHeight="1">
      <c r="A66" s="258"/>
      <c r="B66" s="259"/>
      <c r="C66" s="260"/>
      <c r="D66" s="260"/>
      <c r="E66" s="260"/>
      <c r="F66" s="251"/>
      <c r="G66" s="252" t="str">
        <f>IFERROR(IF($E66="","",VLOOKUP($E66,'Data Mercado'!$A$7:$F$24,IF($B$6="P90",2,IF($B$6="P75",3,IF($B$6="P50",4,IF($B$6="P25",5,IF($B$6="P10",6))))),0)),"ND")</f>
      </c>
      <c r="H66" s="253" t="str">
        <f t="shared" si="1"/>
        <v/>
      </c>
      <c r="I66" s="253" t="str">
        <f>IFERROR(VLOOKUP($A66,'Analisis de Equidad Interna'!$A$11:$K$1010,11,0),"")</f>
        <v/>
      </c>
      <c r="J66" s="253" t="str">
        <f t="shared" si="2"/>
        <v/>
      </c>
      <c r="K66" s="254" t="str">
        <f t="shared" si="3"/>
        <v/>
      </c>
      <c r="L66" s="254" t="str">
        <f t="shared" si="4"/>
        <v/>
      </c>
      <c r="M66" s="254" t="str">
        <f t="shared" si="5"/>
        <v/>
      </c>
      <c r="N66" s="254" t="str">
        <f t="shared" si="6"/>
        <v/>
      </c>
      <c r="O66" s="255"/>
      <c r="P66" s="256">
        <f t="shared" si="7"/>
        <v>0</v>
      </c>
      <c r="Q66" s="251">
        <f t="shared" si="0"/>
        <v>0</v>
      </c>
      <c r="R66" s="268"/>
      <c r="S66" s="269"/>
      <c r="T66" s="251">
        <f t="shared" si="8"/>
        <v>0</v>
      </c>
    </row>
    <row r="67" spans="1:20" s="257" customFormat="1" ht="19" customHeight="1">
      <c r="A67" s="258"/>
      <c r="B67" s="259"/>
      <c r="C67" s="260"/>
      <c r="D67" s="260"/>
      <c r="E67" s="260"/>
      <c r="F67" s="251"/>
      <c r="G67" s="252" t="str">
        <f>IFERROR(IF($E67="","",VLOOKUP($E67,'Data Mercado'!$A$7:$F$24,IF($B$6="P90",2,IF($B$6="P75",3,IF($B$6="P50",4,IF($B$6="P25",5,IF($B$6="P10",6))))),0)),"ND")</f>
      </c>
      <c r="H67" s="253" t="str">
        <f t="shared" si="1"/>
        <v/>
      </c>
      <c r="I67" s="253" t="str">
        <f>IFERROR(VLOOKUP($A67,'Analisis de Equidad Interna'!$A$11:$K$1010,11,0),"")</f>
        <v/>
      </c>
      <c r="J67" s="253" t="str">
        <f t="shared" si="2"/>
        <v/>
      </c>
      <c r="K67" s="254" t="str">
        <f t="shared" si="3"/>
        <v/>
      </c>
      <c r="L67" s="254" t="str">
        <f t="shared" si="4"/>
        <v/>
      </c>
      <c r="M67" s="254" t="str">
        <f t="shared" si="5"/>
        <v/>
      </c>
      <c r="N67" s="254" t="str">
        <f t="shared" si="6"/>
        <v/>
      </c>
      <c r="O67" s="255"/>
      <c r="P67" s="256">
        <f t="shared" si="7"/>
        <v>0</v>
      </c>
      <c r="Q67" s="251">
        <f t="shared" si="0"/>
        <v>0</v>
      </c>
      <c r="R67" s="268"/>
      <c r="S67" s="269"/>
      <c r="T67" s="251">
        <f t="shared" si="8"/>
        <v>0</v>
      </c>
    </row>
    <row r="68" spans="1:20" s="257" customFormat="1" ht="19" customHeight="1">
      <c r="A68" s="258"/>
      <c r="B68" s="259"/>
      <c r="C68" s="260"/>
      <c r="D68" s="260"/>
      <c r="E68" s="260"/>
      <c r="F68" s="251"/>
      <c r="G68" s="252" t="str">
        <f>IFERROR(IF($E68="","",VLOOKUP($E68,'Data Mercado'!$A$7:$F$24,IF($B$6="P90",2,IF($B$6="P75",3,IF($B$6="P50",4,IF($B$6="P25",5,IF($B$6="P10",6))))),0)),"ND")</f>
      </c>
      <c r="H68" s="253" t="str">
        <f t="shared" si="1"/>
        <v/>
      </c>
      <c r="I68" s="253" t="str">
        <f>IFERROR(VLOOKUP($A68,'Analisis de Equidad Interna'!$A$11:$K$1010,11,0),"")</f>
        <v/>
      </c>
      <c r="J68" s="253" t="str">
        <f t="shared" si="2"/>
        <v/>
      </c>
      <c r="K68" s="254" t="str">
        <f t="shared" si="3"/>
        <v/>
      </c>
      <c r="L68" s="254" t="str">
        <f t="shared" si="4"/>
        <v/>
      </c>
      <c r="M68" s="254" t="str">
        <f t="shared" si="5"/>
        <v/>
      </c>
      <c r="N68" s="254" t="str">
        <f t="shared" si="6"/>
        <v/>
      </c>
      <c r="O68" s="255"/>
      <c r="P68" s="256">
        <f t="shared" si="7"/>
        <v>0</v>
      </c>
      <c r="Q68" s="251">
        <f t="shared" si="0"/>
        <v>0</v>
      </c>
      <c r="R68" s="268"/>
      <c r="S68" s="269"/>
      <c r="T68" s="251">
        <f t="shared" si="8"/>
        <v>0</v>
      </c>
    </row>
    <row r="69" spans="1:20" s="257" customFormat="1" ht="19" customHeight="1">
      <c r="A69" s="258"/>
      <c r="B69" s="259"/>
      <c r="C69" s="260"/>
      <c r="D69" s="260"/>
      <c r="E69" s="260"/>
      <c r="F69" s="251"/>
      <c r="G69" s="252" t="str">
        <f>IFERROR(IF($E69="","",VLOOKUP($E69,'Data Mercado'!$A$7:$F$24,IF($B$6="P90",2,IF($B$6="P75",3,IF($B$6="P50",4,IF($B$6="P25",5,IF($B$6="P10",6))))),0)),"ND")</f>
      </c>
      <c r="H69" s="253" t="str">
        <f t="shared" si="1"/>
        <v/>
      </c>
      <c r="I69" s="253" t="str">
        <f>IFERROR(VLOOKUP($A69,'Analisis de Equidad Interna'!$A$11:$K$1010,11,0),"")</f>
        <v/>
      </c>
      <c r="J69" s="253" t="str">
        <f t="shared" si="2"/>
        <v/>
      </c>
      <c r="K69" s="254" t="str">
        <f t="shared" si="3"/>
        <v/>
      </c>
      <c r="L69" s="254" t="str">
        <f t="shared" si="4"/>
        <v/>
      </c>
      <c r="M69" s="254" t="str">
        <f t="shared" si="5"/>
        <v/>
      </c>
      <c r="N69" s="254" t="str">
        <f t="shared" si="6"/>
        <v/>
      </c>
      <c r="O69" s="255"/>
      <c r="P69" s="256">
        <f t="shared" si="7"/>
        <v>0</v>
      </c>
      <c r="Q69" s="251">
        <f t="shared" si="0"/>
        <v>0</v>
      </c>
      <c r="R69" s="268"/>
      <c r="S69" s="269"/>
      <c r="T69" s="251">
        <f t="shared" si="8"/>
        <v>0</v>
      </c>
    </row>
    <row r="70" spans="1:20" s="257" customFormat="1" ht="19" customHeight="1">
      <c r="A70" s="258"/>
      <c r="B70" s="259"/>
      <c r="C70" s="260"/>
      <c r="D70" s="260"/>
      <c r="E70" s="260"/>
      <c r="F70" s="251"/>
      <c r="G70" s="252" t="str">
        <f>IFERROR(IF($E70="","",VLOOKUP($E70,'Data Mercado'!$A$7:$F$24,IF($B$6="P90",2,IF($B$6="P75",3,IF($B$6="P50",4,IF($B$6="P25",5,IF($B$6="P10",6))))),0)),"ND")</f>
      </c>
      <c r="H70" s="253" t="str">
        <f t="shared" si="1"/>
        <v/>
      </c>
      <c r="I70" s="253" t="str">
        <f>IFERROR(VLOOKUP($A70,'Analisis de Equidad Interna'!$A$11:$K$1010,11,0),"")</f>
        <v/>
      </c>
      <c r="J70" s="253" t="str">
        <f t="shared" si="2"/>
        <v/>
      </c>
      <c r="K70" s="254" t="str">
        <f t="shared" si="3"/>
        <v/>
      </c>
      <c r="L70" s="254" t="str">
        <f t="shared" si="4"/>
        <v/>
      </c>
      <c r="M70" s="254" t="str">
        <f t="shared" si="5"/>
        <v/>
      </c>
      <c r="N70" s="254" t="str">
        <f t="shared" si="6"/>
        <v/>
      </c>
      <c r="O70" s="255"/>
      <c r="P70" s="256">
        <f t="shared" si="7"/>
        <v>0</v>
      </c>
      <c r="Q70" s="251">
        <f t="shared" si="0"/>
        <v>0</v>
      </c>
      <c r="R70" s="268"/>
      <c r="S70" s="269"/>
      <c r="T70" s="251">
        <f t="shared" si="8"/>
        <v>0</v>
      </c>
    </row>
    <row r="71" spans="1:20" s="257" customFormat="1" ht="19" customHeight="1">
      <c r="A71" s="258"/>
      <c r="B71" s="259"/>
      <c r="C71" s="260"/>
      <c r="D71" s="260"/>
      <c r="E71" s="260"/>
      <c r="F71" s="251"/>
      <c r="G71" s="252" t="str">
        <f>IFERROR(IF($E71="","",VLOOKUP($E71,'Data Mercado'!$A$7:$F$24,IF($B$6="P90",2,IF($B$6="P75",3,IF($B$6="P50",4,IF($B$6="P25",5,IF($B$6="P10",6))))),0)),"ND")</f>
      </c>
      <c r="H71" s="253" t="str">
        <f t="shared" si="1"/>
        <v/>
      </c>
      <c r="I71" s="253" t="str">
        <f>IFERROR(VLOOKUP($A71,'Analisis de Equidad Interna'!$A$11:$K$1010,11,0),"")</f>
        <v/>
      </c>
      <c r="J71" s="253" t="str">
        <f t="shared" si="2"/>
        <v/>
      </c>
      <c r="K71" s="254" t="str">
        <f t="shared" si="3"/>
        <v/>
      </c>
      <c r="L71" s="254" t="str">
        <f t="shared" si="4"/>
        <v/>
      </c>
      <c r="M71" s="254" t="str">
        <f t="shared" si="5"/>
        <v/>
      </c>
      <c r="N71" s="254" t="str">
        <f t="shared" si="6"/>
        <v/>
      </c>
      <c r="O71" s="255"/>
      <c r="P71" s="256">
        <f t="shared" si="7"/>
        <v>0</v>
      </c>
      <c r="Q71" s="251">
        <f t="shared" si="0"/>
        <v>0</v>
      </c>
      <c r="R71" s="268"/>
      <c r="S71" s="269"/>
      <c r="T71" s="251">
        <f t="shared" si="8"/>
        <v>0</v>
      </c>
    </row>
    <row r="72" spans="1:20" s="257" customFormat="1" ht="19" customHeight="1">
      <c r="A72" s="258"/>
      <c r="B72" s="259"/>
      <c r="C72" s="260"/>
      <c r="D72" s="260"/>
      <c r="E72" s="260"/>
      <c r="F72" s="251"/>
      <c r="G72" s="252" t="str">
        <f>IFERROR(IF($E72="","",VLOOKUP($E72,'Data Mercado'!$A$7:$F$24,IF($B$6="P90",2,IF($B$6="P75",3,IF($B$6="P50",4,IF($B$6="P25",5,IF($B$6="P10",6))))),0)),"ND")</f>
      </c>
      <c r="H72" s="253" t="str">
        <f t="shared" si="1"/>
        <v/>
      </c>
      <c r="I72" s="253" t="str">
        <f>IFERROR(VLOOKUP($A72,'Analisis de Equidad Interna'!$A$11:$K$1010,11,0),"")</f>
        <v/>
      </c>
      <c r="J72" s="253" t="str">
        <f t="shared" si="2"/>
        <v/>
      </c>
      <c r="K72" s="254" t="str">
        <f t="shared" si="3"/>
        <v/>
      </c>
      <c r="L72" s="254" t="str">
        <f t="shared" si="4"/>
        <v/>
      </c>
      <c r="M72" s="254" t="str">
        <f t="shared" si="5"/>
        <v/>
      </c>
      <c r="N72" s="254" t="str">
        <f t="shared" si="6"/>
        <v/>
      </c>
      <c r="O72" s="255"/>
      <c r="P72" s="256">
        <f t="shared" si="7"/>
        <v>0</v>
      </c>
      <c r="Q72" s="251">
        <f t="shared" si="0"/>
        <v>0</v>
      </c>
      <c r="R72" s="268"/>
      <c r="S72" s="269"/>
      <c r="T72" s="251">
        <f t="shared" si="8"/>
        <v>0</v>
      </c>
    </row>
    <row r="73" spans="1:20" s="257" customFormat="1" ht="19" customHeight="1">
      <c r="A73" s="258"/>
      <c r="B73" s="259"/>
      <c r="C73" s="260"/>
      <c r="D73" s="260"/>
      <c r="E73" s="260"/>
      <c r="F73" s="251"/>
      <c r="G73" s="252" t="str">
        <f>IFERROR(IF($E73="","",VLOOKUP($E73,'Data Mercado'!$A$7:$F$24,IF($B$6="P90",2,IF($B$6="P75",3,IF($B$6="P50",4,IF($B$6="P25",5,IF($B$6="P10",6))))),0)),"ND")</f>
      </c>
      <c r="H73" s="253" t="str">
        <f t="shared" si="1"/>
        <v/>
      </c>
      <c r="I73" s="253" t="str">
        <f>IFERROR(VLOOKUP($A73,'Analisis de Equidad Interna'!$A$11:$K$1010,11,0),"")</f>
        <v/>
      </c>
      <c r="J73" s="253" t="str">
        <f t="shared" si="2"/>
        <v/>
      </c>
      <c r="K73" s="254" t="str">
        <f t="shared" si="3"/>
        <v/>
      </c>
      <c r="L73" s="254" t="str">
        <f t="shared" si="4"/>
        <v/>
      </c>
      <c r="M73" s="254" t="str">
        <f t="shared" si="5"/>
        <v/>
      </c>
      <c r="N73" s="254" t="str">
        <f t="shared" si="6"/>
        <v/>
      </c>
      <c r="O73" s="255"/>
      <c r="P73" s="256">
        <f t="shared" si="7"/>
        <v>0</v>
      </c>
      <c r="Q73" s="251">
        <f t="shared" si="0"/>
        <v>0</v>
      </c>
      <c r="R73" s="268"/>
      <c r="S73" s="269"/>
      <c r="T73" s="251">
        <f t="shared" si="8"/>
        <v>0</v>
      </c>
    </row>
    <row r="74" spans="1:20" s="257" customFormat="1" ht="19" customHeight="1">
      <c r="A74" s="258"/>
      <c r="B74" s="259"/>
      <c r="C74" s="260"/>
      <c r="D74" s="260"/>
      <c r="E74" s="260"/>
      <c r="F74" s="251"/>
      <c r="G74" s="252" t="str">
        <f>IFERROR(IF($E74="","",VLOOKUP($E74,'Data Mercado'!$A$7:$F$24,IF($B$6="P90",2,IF($B$6="P75",3,IF($B$6="P50",4,IF($B$6="P25",5,IF($B$6="P10",6))))),0)),"ND")</f>
      </c>
      <c r="H74" s="253" t="str">
        <f t="shared" si="1"/>
        <v/>
      </c>
      <c r="I74" s="253" t="str">
        <f>IFERROR(VLOOKUP($A74,'Analisis de Equidad Interna'!$A$11:$K$1010,11,0),"")</f>
        <v/>
      </c>
      <c r="J74" s="253" t="str">
        <f t="shared" si="2"/>
        <v/>
      </c>
      <c r="K74" s="254" t="str">
        <f t="shared" si="3"/>
        <v/>
      </c>
      <c r="L74" s="254" t="str">
        <f t="shared" si="4"/>
        <v/>
      </c>
      <c r="M74" s="254" t="str">
        <f t="shared" si="5"/>
        <v/>
      </c>
      <c r="N74" s="254" t="str">
        <f t="shared" si="6"/>
        <v/>
      </c>
      <c r="O74" s="255"/>
      <c r="P74" s="256">
        <f t="shared" si="7"/>
        <v>0</v>
      </c>
      <c r="Q74" s="251">
        <f t="shared" si="0"/>
        <v>0</v>
      </c>
      <c r="R74" s="268"/>
      <c r="S74" s="269"/>
      <c r="T74" s="251">
        <f t="shared" si="8"/>
        <v>0</v>
      </c>
    </row>
    <row r="75" spans="1:20" s="257" customFormat="1" ht="19" customHeight="1">
      <c r="A75" s="258"/>
      <c r="B75" s="259"/>
      <c r="C75" s="260"/>
      <c r="D75" s="260"/>
      <c r="E75" s="260"/>
      <c r="F75" s="251"/>
      <c r="G75" s="252" t="str">
        <f>IFERROR(IF($E75="","",VLOOKUP($E75,'Data Mercado'!$A$7:$F$24,IF($B$6="P90",2,IF($B$6="P75",3,IF($B$6="P50",4,IF($B$6="P25",5,IF($B$6="P10",6))))),0)),"ND")</f>
      </c>
      <c r="H75" s="253" t="str">
        <f t="shared" si="1"/>
        <v/>
      </c>
      <c r="I75" s="253" t="str">
        <f>IFERROR(VLOOKUP($A75,'Analisis de Equidad Interna'!$A$11:$K$1010,11,0),"")</f>
        <v/>
      </c>
      <c r="J75" s="253" t="str">
        <f t="shared" si="2"/>
        <v/>
      </c>
      <c r="K75" s="254" t="str">
        <f t="shared" si="3"/>
        <v/>
      </c>
      <c r="L75" s="254" t="str">
        <f t="shared" si="4"/>
        <v/>
      </c>
      <c r="M75" s="254" t="str">
        <f t="shared" si="5"/>
        <v/>
      </c>
      <c r="N75" s="254" t="str">
        <f t="shared" si="6"/>
        <v/>
      </c>
      <c r="O75" s="255"/>
      <c r="P75" s="256">
        <f t="shared" si="7"/>
        <v>0</v>
      </c>
      <c r="Q75" s="251">
        <f t="shared" si="0"/>
        <v>0</v>
      </c>
      <c r="R75" s="268"/>
      <c r="S75" s="269"/>
      <c r="T75" s="251">
        <f t="shared" si="8"/>
        <v>0</v>
      </c>
    </row>
    <row r="76" spans="1:20" s="257" customFormat="1" ht="19" customHeight="1">
      <c r="A76" s="258"/>
      <c r="B76" s="259"/>
      <c r="C76" s="260"/>
      <c r="D76" s="260"/>
      <c r="E76" s="260"/>
      <c r="F76" s="251"/>
      <c r="G76" s="252" t="str">
        <f>IFERROR(IF($E76="","",VLOOKUP($E76,'Data Mercado'!$A$7:$F$24,IF($B$6="P90",2,IF($B$6="P75",3,IF($B$6="P50",4,IF($B$6="P25",5,IF($B$6="P10",6))))),0)),"ND")</f>
      </c>
      <c r="H76" s="253" t="str">
        <f t="shared" si="1"/>
        <v/>
      </c>
      <c r="I76" s="253" t="str">
        <f>IFERROR(VLOOKUP($A76,'Analisis de Equidad Interna'!$A$11:$K$1010,11,0),"")</f>
        <v/>
      </c>
      <c r="J76" s="253" t="str">
        <f t="shared" si="2"/>
        <v/>
      </c>
      <c r="K76" s="254" t="str">
        <f t="shared" si="3"/>
        <v/>
      </c>
      <c r="L76" s="254" t="str">
        <f t="shared" si="4"/>
        <v/>
      </c>
      <c r="M76" s="254" t="str">
        <f t="shared" si="5"/>
        <v/>
      </c>
      <c r="N76" s="254" t="str">
        <f t="shared" si="6"/>
        <v/>
      </c>
      <c r="O76" s="255"/>
      <c r="P76" s="256">
        <f t="shared" si="7"/>
        <v>0</v>
      </c>
      <c r="Q76" s="251">
        <f t="shared" si="0"/>
        <v>0</v>
      </c>
      <c r="R76" s="268"/>
      <c r="S76" s="269"/>
      <c r="T76" s="251">
        <f t="shared" si="8"/>
        <v>0</v>
      </c>
    </row>
    <row r="77" spans="1:20" s="257" customFormat="1" ht="19" customHeight="1">
      <c r="A77" s="258"/>
      <c r="B77" s="259"/>
      <c r="C77" s="260"/>
      <c r="D77" s="260"/>
      <c r="E77" s="260"/>
      <c r="F77" s="251"/>
      <c r="G77" s="252" t="str">
        <f>IFERROR(IF($E77="","",VLOOKUP($E77,'Data Mercado'!$A$7:$F$24,IF($B$6="P90",2,IF($B$6="P75",3,IF($B$6="P50",4,IF($B$6="P25",5,IF($B$6="P10",6))))),0)),"ND")</f>
      </c>
      <c r="H77" s="253" t="str">
        <f t="shared" si="1"/>
        <v/>
      </c>
      <c r="I77" s="253" t="str">
        <f>IFERROR(VLOOKUP($A77,'Analisis de Equidad Interna'!$A$11:$K$1010,11,0),"")</f>
        <v/>
      </c>
      <c r="J77" s="253" t="str">
        <f t="shared" si="2"/>
        <v/>
      </c>
      <c r="K77" s="254" t="str">
        <f t="shared" si="3"/>
        <v/>
      </c>
      <c r="L77" s="254" t="str">
        <f t="shared" si="4"/>
        <v/>
      </c>
      <c r="M77" s="254" t="str">
        <f t="shared" si="5"/>
        <v/>
      </c>
      <c r="N77" s="254" t="str">
        <f t="shared" si="6"/>
        <v/>
      </c>
      <c r="O77" s="255"/>
      <c r="P77" s="256">
        <f t="shared" si="7"/>
        <v>0</v>
      </c>
      <c r="Q77" s="251">
        <f t="shared" si="0"/>
        <v>0</v>
      </c>
      <c r="R77" s="268"/>
      <c r="S77" s="269"/>
      <c r="T77" s="251">
        <f t="shared" si="8"/>
        <v>0</v>
      </c>
    </row>
    <row r="78" spans="1:20" s="257" customFormat="1" ht="19" customHeight="1">
      <c r="A78" s="258"/>
      <c r="B78" s="259"/>
      <c r="C78" s="260"/>
      <c r="D78" s="260"/>
      <c r="E78" s="260"/>
      <c r="F78" s="251"/>
      <c r="G78" s="252" t="str">
        <f>IFERROR(IF($E78="","",VLOOKUP($E78,'Data Mercado'!$A$7:$F$24,IF($B$6="P90",2,IF($B$6="P75",3,IF($B$6="P50",4,IF($B$6="P25",5,IF($B$6="P10",6))))),0)),"ND")</f>
      </c>
      <c r="H78" s="253" t="str">
        <f t="shared" si="1"/>
        <v/>
      </c>
      <c r="I78" s="253" t="str">
        <f>IFERROR(VLOOKUP($A78,'Analisis de Equidad Interna'!$A$11:$K$1010,11,0),"")</f>
        <v/>
      </c>
      <c r="J78" s="253" t="str">
        <f t="shared" si="2"/>
        <v/>
      </c>
      <c r="K78" s="254" t="str">
        <f t="shared" si="3"/>
        <v/>
      </c>
      <c r="L78" s="254" t="str">
        <f t="shared" si="4"/>
        <v/>
      </c>
      <c r="M78" s="254" t="str">
        <f t="shared" si="5"/>
        <v/>
      </c>
      <c r="N78" s="254" t="str">
        <f t="shared" si="6"/>
        <v/>
      </c>
      <c r="O78" s="255"/>
      <c r="P78" s="256">
        <f t="shared" si="7"/>
        <v>0</v>
      </c>
      <c r="Q78" s="251">
        <f t="shared" si="0"/>
        <v>0</v>
      </c>
      <c r="R78" s="268"/>
      <c r="S78" s="269"/>
      <c r="T78" s="251">
        <f t="shared" si="8"/>
        <v>0</v>
      </c>
    </row>
    <row r="79" spans="1:20" s="257" customFormat="1" ht="19" customHeight="1">
      <c r="A79" s="258"/>
      <c r="B79" s="259"/>
      <c r="C79" s="260"/>
      <c r="D79" s="260"/>
      <c r="E79" s="260"/>
      <c r="F79" s="251"/>
      <c r="G79" s="252" t="str">
        <f>IFERROR(IF($E79="","",VLOOKUP($E79,'Data Mercado'!$A$7:$F$24,IF($B$6="P90",2,IF($B$6="P75",3,IF($B$6="P50",4,IF($B$6="P25",5,IF($B$6="P10",6))))),0)),"ND")</f>
      </c>
      <c r="H79" s="253" t="str">
        <f t="shared" si="1"/>
        <v/>
      </c>
      <c r="I79" s="253" t="str">
        <f>IFERROR(VLOOKUP($A79,'Analisis de Equidad Interna'!$A$11:$K$1010,11,0),"")</f>
        <v/>
      </c>
      <c r="J79" s="253" t="str">
        <f t="shared" si="2"/>
        <v/>
      </c>
      <c r="K79" s="254" t="str">
        <f t="shared" si="3"/>
        <v/>
      </c>
      <c r="L79" s="254" t="str">
        <f t="shared" si="4"/>
        <v/>
      </c>
      <c r="M79" s="254" t="str">
        <f t="shared" si="5"/>
        <v/>
      </c>
      <c r="N79" s="254" t="str">
        <f t="shared" si="6"/>
        <v/>
      </c>
      <c r="O79" s="255"/>
      <c r="P79" s="256">
        <f t="shared" si="7"/>
        <v>0</v>
      </c>
      <c r="Q79" s="251">
        <f t="shared" ref="Q79:Q142" si="9">IF($B$7="Porcentajes", F79 * P79, IF($T$1=0, 0, ((F79 * P79) / $T$1) * $C$7))</f>
        <v>0</v>
      </c>
      <c r="R79" s="268"/>
      <c r="S79" s="269"/>
      <c r="T79" s="251">
        <f t="shared" si="8"/>
        <v>0</v>
      </c>
    </row>
    <row r="80" spans="1:20" s="257" customFormat="1" ht="19" customHeight="1">
      <c r="A80" s="258"/>
      <c r="B80" s="259"/>
      <c r="C80" s="260"/>
      <c r="D80" s="260"/>
      <c r="E80" s="260"/>
      <c r="F80" s="251"/>
      <c r="G80" s="252" t="str">
        <f>IFERROR(IF($E80="","",VLOOKUP($E80,'Data Mercado'!$A$7:$F$24,IF($B$6="P90",2,IF($B$6="P75",3,IF($B$6="P50",4,IF($B$6="P25",5,IF($B$6="P10",6))))),0)),"ND")</f>
      </c>
      <c r="H80" s="253" t="str">
        <f>IFERROR(IF(AND($F80&lt;&gt;"",$G80&lt;&gt;""),$F80/$G80,""),"")</f>
      </c>
      <c r="I80" s="253" t="str">
        <f>IFERROR(VLOOKUP($A80,'Analisis de Equidad Interna'!$A$11:$K$1010,11,0),"")</f>
        <v/>
      </c>
      <c r="J80" s="253" t="str">
        <f t="shared" ref="J80:J143" si="11">IF(AND($H80&lt;&gt;"",$I80&lt;&gt;""),$H80*$I80,"")</f>
        <v/>
      </c>
      <c r="K80" s="254" t="str">
        <f t="shared" ref="K80:K143" si="12">IF(J80="","",0%)</f>
        <v/>
      </c>
      <c r="L80" s="254" t="str">
        <f t="shared" ref="L80:L143" si="13">IF(J80="","",IF($J80&gt;1.2, 0, IF($J80&gt;=1.1, $B$8*(1/3), IF($J80&gt;=1, ($B$8 + (($B$9-$B$8)/4)*1)*(1/3), IF($J80&gt;=0.9, ($B$8 + (($B$9-$B$8)/4)*2)*(1/3), IF($J80&gt;=0.8, ($B$8 + (($B$9-$B$8)/4)*3)*(1/3), $B$9*(1/3)))))))</f>
        <v/>
      </c>
      <c r="M80" s="254" t="str">
        <f t="shared" ref="M80:M143" si="14">IF(J80="","",IF($J80&gt;1.2, 0, IF($J80&gt;=1.1, $B$8*(2/3), IF($J80&gt;=1, ($B$8 + (($B$9-$B$8)/4)*1)*(2/3), IF($J80&gt;=0.9, ($B$8 + (($B$9-$B$8)/4)*2)*(2/3), IF($J80&gt;=0.8, ($B$8 + (($B$9-$B$8)/4)*3)*(2/3), $B$9*(2/3)))))))</f>
        <v/>
      </c>
      <c r="N80" s="254" t="str">
        <f t="shared" ref="N80:N143" si="15">IF(J80="","",IF($J80&gt;1.2, 0, IF($J80&gt;=1.1, $B$8, IF($J80&gt;=1, $B$8 + (($B$9-$B$8)/4)*1, IF($J80&gt;=0.9, $B$8 + (($B$9-$B$8)/4)*2, IF($J80&gt;=0.8, $B$8 + (($B$9-$B$8)/4)*3, $B$9))))))</f>
        <v/>
      </c>
      <c r="O80" s="255"/>
      <c r="P80" s="256">
        <f t="shared" ref="P80:P143" si="16">IF(O80=1, K80, IF(O80=2, L80, IF(O80=3, M80, IF(O80=4, N80, 0))))</f>
        <v>0</v>
      </c>
      <c r="Q80" s="251">
        <f t="shared" si="9"/>
        <v>0</v>
      </c>
      <c r="R80" s="268"/>
      <c r="S80" s="269"/>
      <c r="T80" s="251">
        <f t="shared" ref="T80:T143" si="17">IF($R80="Manual",$F80*(1+$S80),$F80+$Q80)</f>
        <v>0</v>
      </c>
    </row>
    <row r="81" spans="1:21" s="257" customFormat="1" ht="19" customHeight="1">
      <c r="A81" s="258"/>
      <c r="B81" s="259"/>
      <c r="C81" s="260"/>
      <c r="D81" s="260"/>
      <c r="E81" s="260"/>
      <c r="F81" s="251"/>
      <c r="G81" s="252" t="str">
        <f>IFERROR(IF($E81="","",VLOOKUP($E81,'Data Mercado'!$A$7:$F$24,IF($B$6="P90",2,IF($B$6="P75",3,IF($B$6="P50",4,IF($B$6="P25",5,IF($B$6="P10",6))))),0)),"ND")</f>
      </c>
      <c r="H81" s="253" t="str">
        <f t="shared" si="10"/>
        <v/>
      </c>
      <c r="I81" s="253" t="str">
        <f>IFERROR(VLOOKUP($A81,'Analisis de Equidad Interna'!$A$11:$K$1010,11,0),"")</f>
        <v/>
      </c>
      <c r="J81" s="253" t="str">
        <f t="shared" si="11"/>
        <v/>
      </c>
      <c r="K81" s="254" t="str">
        <f t="shared" si="12"/>
        <v/>
      </c>
      <c r="L81" s="254" t="str">
        <f t="shared" si="13"/>
        <v/>
      </c>
      <c r="M81" s="254" t="str">
        <f t="shared" si="14"/>
        <v/>
      </c>
      <c r="N81" s="254" t="str">
        <f t="shared" si="15"/>
        <v/>
      </c>
      <c r="O81" s="255"/>
      <c r="P81" s="256">
        <f t="shared" si="16"/>
        <v>0</v>
      </c>
      <c r="Q81" s="251">
        <f t="shared" si="9"/>
        <v>0</v>
      </c>
      <c r="R81" s="268"/>
      <c r="S81" s="269"/>
      <c r="T81" s="251">
        <f t="shared" si="17"/>
        <v>0</v>
      </c>
    </row>
    <row r="82" spans="1:21" s="257" customFormat="1" ht="19" customHeight="1">
      <c r="A82" s="258"/>
      <c r="B82" s="259"/>
      <c r="C82" s="260"/>
      <c r="D82" s="260"/>
      <c r="E82" s="260"/>
      <c r="F82" s="251"/>
      <c r="G82" s="252" t="str">
        <f>IFERROR(IF($E82="","",VLOOKUP($E82,'Data Mercado'!$A$7:$F$24,IF($B$6="P90",2,IF($B$6="P75",3,IF($B$6="P50",4,IF($B$6="P25",5,IF($B$6="P10",6))))),0)),"ND")</f>
      </c>
      <c r="H82" s="253" t="str">
        <f t="shared" si="10"/>
        <v/>
      </c>
      <c r="I82" s="253" t="str">
        <f>IFERROR(VLOOKUP($A82,'Analisis de Equidad Interna'!$A$11:$K$1010,11,0),"")</f>
        <v/>
      </c>
      <c r="J82" s="253" t="str">
        <f t="shared" si="11"/>
        <v/>
      </c>
      <c r="K82" s="254" t="str">
        <f t="shared" si="12"/>
        <v/>
      </c>
      <c r="L82" s="254" t="str">
        <f t="shared" si="13"/>
        <v/>
      </c>
      <c r="M82" s="254" t="str">
        <f t="shared" si="14"/>
        <v/>
      </c>
      <c r="N82" s="254" t="str">
        <f t="shared" si="15"/>
        <v/>
      </c>
      <c r="O82" s="255"/>
      <c r="P82" s="256">
        <f t="shared" si="16"/>
        <v>0</v>
      </c>
      <c r="Q82" s="251">
        <f t="shared" si="9"/>
        <v>0</v>
      </c>
      <c r="R82" s="268"/>
      <c r="S82" s="269"/>
      <c r="T82" s="251">
        <f t="shared" si="17"/>
        <v>0</v>
      </c>
    </row>
    <row r="83" spans="1:21" s="257" customFormat="1" ht="19" customHeight="1">
      <c r="A83" s="258"/>
      <c r="B83" s="259"/>
      <c r="C83" s="260"/>
      <c r="D83" s="260"/>
      <c r="E83" s="260"/>
      <c r="F83" s="251"/>
      <c r="G83" s="252" t="str">
        <f>IFERROR(IF($E83="","",VLOOKUP($E83,'Data Mercado'!$A$7:$F$24,IF($B$6="P90",2,IF($B$6="P75",3,IF($B$6="P50",4,IF($B$6="P25",5,IF($B$6="P10",6))))),0)),"ND")</f>
      </c>
      <c r="H83" s="253" t="str">
        <f t="shared" si="10"/>
        <v/>
      </c>
      <c r="I83" s="253" t="str">
        <f>IFERROR(VLOOKUP($A83,'Analisis de Equidad Interna'!$A$11:$K$1010,11,0),"")</f>
        <v/>
      </c>
      <c r="J83" s="253" t="str">
        <f t="shared" si="11"/>
        <v/>
      </c>
      <c r="K83" s="254" t="str">
        <f t="shared" si="12"/>
        <v/>
      </c>
      <c r="L83" s="254" t="str">
        <f t="shared" si="13"/>
        <v/>
      </c>
      <c r="M83" s="254" t="str">
        <f t="shared" si="14"/>
        <v/>
      </c>
      <c r="N83" s="254" t="str">
        <f t="shared" si="15"/>
        <v/>
      </c>
      <c r="O83" s="255"/>
      <c r="P83" s="256">
        <f t="shared" si="16"/>
        <v>0</v>
      </c>
      <c r="Q83" s="251">
        <f t="shared" si="9"/>
        <v>0</v>
      </c>
      <c r="R83" s="268"/>
      <c r="S83" s="269"/>
      <c r="T83" s="251">
        <f t="shared" si="17"/>
        <v>0</v>
      </c>
    </row>
    <row r="84" spans="1:21" s="257" customFormat="1" ht="19" customHeight="1">
      <c r="A84" s="258"/>
      <c r="B84" s="259"/>
      <c r="C84" s="260"/>
      <c r="D84" s="260"/>
      <c r="E84" s="260"/>
      <c r="F84" s="251"/>
      <c r="G84" s="252" t="str">
        <f>IFERROR(IF($E84="","",VLOOKUP($E84,'Data Mercado'!$A$7:$F$24,IF($B$6="P90",2,IF($B$6="P75",3,IF($B$6="P50",4,IF($B$6="P25",5,IF($B$6="P10",6))))),0)),"ND")</f>
      </c>
      <c r="H84" s="253" t="str">
        <f t="shared" si="10"/>
        <v/>
      </c>
      <c r="I84" s="253" t="str">
        <f>IFERROR(VLOOKUP($A84,'Analisis de Equidad Interna'!$A$11:$K$1010,11,0),"")</f>
        <v/>
      </c>
      <c r="J84" s="253" t="str">
        <f t="shared" si="11"/>
        <v/>
      </c>
      <c r="K84" s="254" t="str">
        <f t="shared" si="12"/>
        <v/>
      </c>
      <c r="L84" s="254" t="str">
        <f t="shared" si="13"/>
        <v/>
      </c>
      <c r="M84" s="254" t="str">
        <f t="shared" si="14"/>
        <v/>
      </c>
      <c r="N84" s="254" t="str">
        <f t="shared" si="15"/>
        <v/>
      </c>
      <c r="O84" s="255"/>
      <c r="P84" s="256">
        <f t="shared" si="16"/>
        <v>0</v>
      </c>
      <c r="Q84" s="251">
        <f t="shared" si="9"/>
        <v>0</v>
      </c>
      <c r="R84" s="268"/>
      <c r="S84" s="269"/>
      <c r="T84" s="251">
        <f t="shared" si="17"/>
        <v>0</v>
      </c>
    </row>
    <row r="85" spans="1:21" s="257" customFormat="1" ht="19" customHeight="1">
      <c r="A85" s="258"/>
      <c r="B85" s="259"/>
      <c r="C85" s="260"/>
      <c r="D85" s="260"/>
      <c r="E85" s="260"/>
      <c r="F85" s="251"/>
      <c r="G85" s="252" t="str">
        <f>IFERROR(IF($E85="","",VLOOKUP($E85,'Data Mercado'!$A$7:$F$24,IF($B$6="P90",2,IF($B$6="P75",3,IF($B$6="P50",4,IF($B$6="P25",5,IF($B$6="P10",6))))),0)),"ND")</f>
      </c>
      <c r="H85" s="253" t="str">
        <f t="shared" si="10"/>
        <v/>
      </c>
      <c r="I85" s="253" t="str">
        <f>IFERROR(VLOOKUP($A85,'Analisis de Equidad Interna'!$A$11:$K$1010,11,0),"")</f>
        <v/>
      </c>
      <c r="J85" s="253" t="str">
        <f t="shared" si="11"/>
        <v/>
      </c>
      <c r="K85" s="254" t="str">
        <f t="shared" si="12"/>
        <v/>
      </c>
      <c r="L85" s="254" t="str">
        <f t="shared" si="13"/>
        <v/>
      </c>
      <c r="M85" s="254" t="str">
        <f t="shared" si="14"/>
        <v/>
      </c>
      <c r="N85" s="254" t="str">
        <f t="shared" si="15"/>
        <v/>
      </c>
      <c r="O85" s="255"/>
      <c r="P85" s="256">
        <f t="shared" si="16"/>
        <v>0</v>
      </c>
      <c r="Q85" s="251">
        <f t="shared" si="9"/>
        <v>0</v>
      </c>
      <c r="R85" s="268"/>
      <c r="S85" s="269"/>
      <c r="T85" s="251">
        <f t="shared" si="17"/>
        <v>0</v>
      </c>
    </row>
    <row r="86" spans="1:21" s="257" customFormat="1" ht="19" customHeight="1">
      <c r="A86" s="258"/>
      <c r="B86" s="259"/>
      <c r="C86" s="260"/>
      <c r="D86" s="260"/>
      <c r="E86" s="260"/>
      <c r="F86" s="251"/>
      <c r="G86" s="252" t="str">
        <f>IFERROR(IF($E86="","",VLOOKUP($E86,'Data Mercado'!$A$7:$F$24,IF($B$6="P90",2,IF($B$6="P75",3,IF($B$6="P50",4,IF($B$6="P25",5,IF($B$6="P10",6))))),0)),"ND")</f>
      </c>
      <c r="H86" s="253" t="str">
        <f t="shared" si="10"/>
        <v/>
      </c>
      <c r="I86" s="253" t="str">
        <f>IFERROR(VLOOKUP($A86,'Analisis de Equidad Interna'!$A$11:$K$1010,11,0),"")</f>
        <v/>
      </c>
      <c r="J86" s="253" t="str">
        <f t="shared" si="11"/>
        <v/>
      </c>
      <c r="K86" s="254" t="str">
        <f t="shared" si="12"/>
        <v/>
      </c>
      <c r="L86" s="254" t="str">
        <f t="shared" si="13"/>
        <v/>
      </c>
      <c r="M86" s="254" t="str">
        <f t="shared" si="14"/>
        <v/>
      </c>
      <c r="N86" s="254" t="str">
        <f t="shared" si="15"/>
        <v/>
      </c>
      <c r="O86" s="255"/>
      <c r="P86" s="256">
        <f t="shared" si="16"/>
        <v>0</v>
      </c>
      <c r="Q86" s="251">
        <f t="shared" si="9"/>
        <v>0</v>
      </c>
      <c r="R86" s="268"/>
      <c r="S86" s="269"/>
      <c r="T86" s="251">
        <f t="shared" si="17"/>
        <v>0</v>
      </c>
    </row>
    <row r="87" spans="1:21" s="257" customFormat="1" ht="19" customHeight="1">
      <c r="A87" s="258"/>
      <c r="B87" s="259"/>
      <c r="C87" s="260"/>
      <c r="D87" s="260"/>
      <c r="E87" s="260"/>
      <c r="F87" s="251"/>
      <c r="G87" s="252" t="str">
        <f>IFERROR(IF($E87="","",VLOOKUP($E87,'Data Mercado'!$A$7:$F$24,IF($B$6="P90",2,IF($B$6="P75",3,IF($B$6="P50",4,IF($B$6="P25",5,IF($B$6="P10",6))))),0)),"ND")</f>
      </c>
      <c r="H87" s="253" t="str">
        <f t="shared" si="10"/>
        <v/>
      </c>
      <c r="I87" s="253" t="str">
        <f>IFERROR(VLOOKUP($A87,'Analisis de Equidad Interna'!$A$11:$K$1010,11,0),"")</f>
        <v/>
      </c>
      <c r="J87" s="253" t="str">
        <f t="shared" si="11"/>
        <v/>
      </c>
      <c r="K87" s="254" t="str">
        <f t="shared" si="12"/>
        <v/>
      </c>
      <c r="L87" s="254" t="str">
        <f t="shared" si="13"/>
        <v/>
      </c>
      <c r="M87" s="254" t="str">
        <f t="shared" si="14"/>
        <v/>
      </c>
      <c r="N87" s="254" t="str">
        <f t="shared" si="15"/>
        <v/>
      </c>
      <c r="O87" s="255"/>
      <c r="P87" s="256">
        <f t="shared" si="16"/>
        <v>0</v>
      </c>
      <c r="Q87" s="251">
        <f t="shared" si="9"/>
        <v>0</v>
      </c>
      <c r="R87" s="268"/>
      <c r="S87" s="269"/>
      <c r="T87" s="251">
        <f t="shared" si="17"/>
        <v>0</v>
      </c>
    </row>
    <row r="88" spans="1:21" s="257" customFormat="1" ht="19" customHeight="1">
      <c r="A88" s="258"/>
      <c r="B88" s="259"/>
      <c r="C88" s="260"/>
      <c r="D88" s="260"/>
      <c r="E88" s="260"/>
      <c r="F88" s="251"/>
      <c r="G88" s="252" t="str">
        <f>IFERROR(IF($E88="","",VLOOKUP($E88,'Data Mercado'!$A$7:$F$24,IF($B$6="P90",2,IF($B$6="P75",3,IF($B$6="P50",4,IF($B$6="P25",5,IF($B$6="P10",6))))),0)),"ND")</f>
      </c>
      <c r="H88" s="253" t="str">
        <f t="shared" si="10"/>
        <v/>
      </c>
      <c r="I88" s="253" t="str">
        <f>IFERROR(VLOOKUP($A88,'Analisis de Equidad Interna'!$A$11:$K$1010,11,0),"")</f>
        <v/>
      </c>
      <c r="J88" s="253" t="str">
        <f t="shared" si="11"/>
        <v/>
      </c>
      <c r="K88" s="254" t="str">
        <f t="shared" si="12"/>
        <v/>
      </c>
      <c r="L88" s="254" t="str">
        <f t="shared" si="13"/>
        <v/>
      </c>
      <c r="M88" s="254" t="str">
        <f t="shared" si="14"/>
        <v/>
      </c>
      <c r="N88" s="254" t="str">
        <f t="shared" si="15"/>
        <v/>
      </c>
      <c r="O88" s="255"/>
      <c r="P88" s="256">
        <f t="shared" si="16"/>
        <v>0</v>
      </c>
      <c r="Q88" s="251">
        <f t="shared" si="9"/>
        <v>0</v>
      </c>
      <c r="R88" s="268"/>
      <c r="S88" s="269"/>
      <c r="T88" s="251">
        <f t="shared" si="17"/>
        <v>0</v>
      </c>
    </row>
    <row r="89" spans="1:21" s="257" customFormat="1" ht="19" customHeight="1">
      <c r="A89" s="258"/>
      <c r="B89" s="259"/>
      <c r="C89" s="260"/>
      <c r="D89" s="260"/>
      <c r="E89" s="260"/>
      <c r="F89" s="251"/>
      <c r="G89" s="252" t="str">
        <f>IFERROR(IF($E89="","",VLOOKUP($E89,'Data Mercado'!$A$7:$F$24,IF($B$6="P90",2,IF($B$6="P75",3,IF($B$6="P50",4,IF($B$6="P25",5,IF($B$6="P10",6))))),0)),"ND")</f>
      </c>
      <c r="H89" s="253" t="str">
        <f t="shared" si="10"/>
        <v/>
      </c>
      <c r="I89" s="253" t="str">
        <f>IFERROR(VLOOKUP($A89,'Analisis de Equidad Interna'!$A$11:$K$1010,11,0),"")</f>
        <v/>
      </c>
      <c r="J89" s="253" t="str">
        <f t="shared" si="11"/>
        <v/>
      </c>
      <c r="K89" s="254" t="str">
        <f t="shared" si="12"/>
        <v/>
      </c>
      <c r="L89" s="254" t="str">
        <f t="shared" si="13"/>
        <v/>
      </c>
      <c r="M89" s="254" t="str">
        <f t="shared" si="14"/>
        <v/>
      </c>
      <c r="N89" s="254" t="str">
        <f t="shared" si="15"/>
        <v/>
      </c>
      <c r="O89" s="255"/>
      <c r="P89" s="256">
        <f t="shared" si="16"/>
        <v>0</v>
      </c>
      <c r="Q89" s="251">
        <f t="shared" si="9"/>
        <v>0</v>
      </c>
      <c r="R89" s="268"/>
      <c r="S89" s="269"/>
      <c r="T89" s="251">
        <f t="shared" si="17"/>
        <v>0</v>
      </c>
    </row>
    <row r="90" spans="1:21" s="257" customFormat="1" ht="19" customHeight="1">
      <c r="A90" s="258"/>
      <c r="B90" s="259"/>
      <c r="C90" s="260"/>
      <c r="D90" s="260"/>
      <c r="E90" s="260"/>
      <c r="F90" s="251"/>
      <c r="G90" s="252" t="str">
        <f>IFERROR(IF($E90="","",VLOOKUP($E90,'Data Mercado'!$A$7:$F$24,IF($B$6="P90",2,IF($B$6="P75",3,IF($B$6="P50",4,IF($B$6="P25",5,IF($B$6="P10",6))))),0)),"ND")</f>
      </c>
      <c r="H90" s="253" t="str">
        <f t="shared" si="10"/>
        <v/>
      </c>
      <c r="I90" s="253" t="str">
        <f>IFERROR(VLOOKUP($A90,'Analisis de Equidad Interna'!$A$11:$K$1010,11,0),"")</f>
        <v/>
      </c>
      <c r="J90" s="253" t="str">
        <f t="shared" si="11"/>
        <v/>
      </c>
      <c r="K90" s="254" t="str">
        <f t="shared" si="12"/>
        <v/>
      </c>
      <c r="L90" s="254" t="str">
        <f t="shared" si="13"/>
        <v/>
      </c>
      <c r="M90" s="254" t="str">
        <f t="shared" si="14"/>
        <v/>
      </c>
      <c r="N90" s="254" t="str">
        <f t="shared" si="15"/>
        <v/>
      </c>
      <c r="O90" s="255"/>
      <c r="P90" s="256">
        <f t="shared" si="16"/>
        <v>0</v>
      </c>
      <c r="Q90" s="251">
        <f t="shared" si="9"/>
        <v>0</v>
      </c>
      <c r="R90" s="268"/>
      <c r="S90" s="269"/>
      <c r="T90" s="251">
        <f t="shared" si="17"/>
        <v>0</v>
      </c>
    </row>
    <row r="91" spans="1:21" s="257" customFormat="1" ht="19" customHeight="1">
      <c r="A91" s="258"/>
      <c r="B91" s="259"/>
      <c r="C91" s="260"/>
      <c r="D91" s="260"/>
      <c r="E91" s="260"/>
      <c r="F91" s="251"/>
      <c r="G91" s="252" t="str">
        <f>IFERROR(IF($E91="","",VLOOKUP($E91,'Data Mercado'!$A$7:$F$24,IF($B$6="P90",2,IF($B$6="P75",3,IF($B$6="P50",4,IF($B$6="P25",5,IF($B$6="P10",6))))),0)),"ND")</f>
      </c>
      <c r="H91" s="253" t="str">
        <f t="shared" si="10"/>
        <v/>
      </c>
      <c r="I91" s="253" t="str">
        <f>IFERROR(VLOOKUP($A91,'Analisis de Equidad Interna'!$A$11:$K$1010,11,0),"")</f>
        <v/>
      </c>
      <c r="J91" s="253" t="str">
        <f t="shared" si="11"/>
        <v/>
      </c>
      <c r="K91" s="254" t="str">
        <f t="shared" si="12"/>
        <v/>
      </c>
      <c r="L91" s="254" t="str">
        <f t="shared" si="13"/>
        <v/>
      </c>
      <c r="M91" s="254" t="str">
        <f t="shared" si="14"/>
        <v/>
      </c>
      <c r="N91" s="254" t="str">
        <f t="shared" si="15"/>
        <v/>
      </c>
      <c r="O91" s="255"/>
      <c r="P91" s="256">
        <f t="shared" si="16"/>
        <v>0</v>
      </c>
      <c r="Q91" s="251">
        <f t="shared" si="9"/>
        <v>0</v>
      </c>
      <c r="R91" s="268"/>
      <c r="S91" s="269"/>
      <c r="T91" s="251">
        <f t="shared" si="17"/>
        <v>0</v>
      </c>
    </row>
    <row r="92" spans="1:21" s="261" customFormat="1" ht="19" customHeight="1">
      <c r="A92" s="258"/>
      <c r="B92" s="259"/>
      <c r="C92" s="260"/>
      <c r="D92" s="260"/>
      <c r="E92" s="260"/>
      <c r="F92" s="251"/>
      <c r="G92" s="252" t="str">
        <f>IFERROR(IF($E92="","",VLOOKUP($E92,'Data Mercado'!$A$7:$F$24,IF($B$6="P90",2,IF($B$6="P75",3,IF($B$6="P50",4,IF($B$6="P25",5,IF($B$6="P10",6))))),0)),"ND")</f>
      </c>
      <c r="H92" s="253" t="str">
        <f t="shared" si="10"/>
        <v/>
      </c>
      <c r="I92" s="253" t="str">
        <f>IFERROR(VLOOKUP($A92,'Analisis de Equidad Interna'!$A$11:$K$1010,11,0),"")</f>
        <v/>
      </c>
      <c r="J92" s="253" t="str">
        <f t="shared" si="11"/>
        <v/>
      </c>
      <c r="K92" s="254" t="str">
        <f t="shared" si="12"/>
        <v/>
      </c>
      <c r="L92" s="254" t="str">
        <f t="shared" si="13"/>
        <v/>
      </c>
      <c r="M92" s="254" t="str">
        <f t="shared" si="14"/>
        <v/>
      </c>
      <c r="N92" s="254" t="str">
        <f t="shared" si="15"/>
        <v/>
      </c>
      <c r="O92" s="255"/>
      <c r="P92" s="256">
        <f t="shared" si="16"/>
        <v>0</v>
      </c>
      <c r="Q92" s="251">
        <f t="shared" si="9"/>
        <v>0</v>
      </c>
      <c r="R92" s="268"/>
      <c r="S92" s="269"/>
      <c r="T92" s="251">
        <f t="shared" si="17"/>
        <v>0</v>
      </c>
      <c r="U92" s="257"/>
    </row>
    <row r="93" spans="1:21" s="261" customFormat="1" ht="19" customHeight="1">
      <c r="A93" s="258"/>
      <c r="B93" s="259"/>
      <c r="C93" s="260"/>
      <c r="D93" s="260"/>
      <c r="E93" s="260"/>
      <c r="F93" s="251"/>
      <c r="G93" s="252" t="str">
        <f>IFERROR(IF($E93="","",VLOOKUP($E93,'Data Mercado'!$A$7:$F$24,IF($B$6="P90",2,IF($B$6="P75",3,IF($B$6="P50",4,IF($B$6="P25",5,IF($B$6="P10",6))))),0)),"ND")</f>
      </c>
      <c r="H93" s="253" t="str">
        <f t="shared" si="10"/>
        <v/>
      </c>
      <c r="I93" s="253" t="str">
        <f>IFERROR(VLOOKUP($A93,'Analisis de Equidad Interna'!$A$11:$K$1010,11,0),"")</f>
        <v/>
      </c>
      <c r="J93" s="253" t="str">
        <f t="shared" si="11"/>
        <v/>
      </c>
      <c r="K93" s="254" t="str">
        <f t="shared" si="12"/>
        <v/>
      </c>
      <c r="L93" s="254" t="str">
        <f t="shared" si="13"/>
        <v/>
      </c>
      <c r="M93" s="254" t="str">
        <f t="shared" si="14"/>
        <v/>
      </c>
      <c r="N93" s="254" t="str">
        <f t="shared" si="15"/>
        <v/>
      </c>
      <c r="O93" s="255"/>
      <c r="P93" s="256">
        <f t="shared" si="16"/>
        <v>0</v>
      </c>
      <c r="Q93" s="251">
        <f t="shared" si="9"/>
        <v>0</v>
      </c>
      <c r="R93" s="268"/>
      <c r="S93" s="269"/>
      <c r="T93" s="251">
        <f t="shared" si="17"/>
        <v>0</v>
      </c>
      <c r="U93" s="257"/>
    </row>
    <row r="94" spans="1:21" s="261" customFormat="1" ht="19" customHeight="1">
      <c r="A94" s="258"/>
      <c r="B94" s="259"/>
      <c r="C94" s="260"/>
      <c r="D94" s="260"/>
      <c r="E94" s="260"/>
      <c r="F94" s="251"/>
      <c r="G94" s="252" t="str">
        <f>IFERROR(IF($E94="","",VLOOKUP($E94,'Data Mercado'!$A$7:$F$24,IF($B$6="P90",2,IF($B$6="P75",3,IF($B$6="P50",4,IF($B$6="P25",5,IF($B$6="P10",6))))),0)),"ND")</f>
      </c>
      <c r="H94" s="253" t="str">
        <f t="shared" si="10"/>
        <v/>
      </c>
      <c r="I94" s="253" t="str">
        <f>IFERROR(VLOOKUP($A94,'Analisis de Equidad Interna'!$A$11:$K$1010,11,0),"")</f>
        <v/>
      </c>
      <c r="J94" s="253" t="str">
        <f t="shared" si="11"/>
        <v/>
      </c>
      <c r="K94" s="254" t="str">
        <f t="shared" si="12"/>
        <v/>
      </c>
      <c r="L94" s="254" t="str">
        <f t="shared" si="13"/>
        <v/>
      </c>
      <c r="M94" s="254" t="str">
        <f t="shared" si="14"/>
        <v/>
      </c>
      <c r="N94" s="254" t="str">
        <f t="shared" si="15"/>
        <v/>
      </c>
      <c r="O94" s="255"/>
      <c r="P94" s="256">
        <f t="shared" si="16"/>
        <v>0</v>
      </c>
      <c r="Q94" s="251">
        <f t="shared" si="9"/>
        <v>0</v>
      </c>
      <c r="R94" s="268"/>
      <c r="S94" s="269"/>
      <c r="T94" s="251">
        <f t="shared" si="17"/>
        <v>0</v>
      </c>
      <c r="U94" s="257"/>
    </row>
    <row r="95" spans="1:21" s="261" customFormat="1" ht="19" customHeight="1">
      <c r="A95" s="258"/>
      <c r="B95" s="259"/>
      <c r="C95" s="260"/>
      <c r="D95" s="260"/>
      <c r="E95" s="260"/>
      <c r="F95" s="251"/>
      <c r="G95" s="252" t="str">
        <f>IFERROR(IF($E95="","",VLOOKUP($E95,'Data Mercado'!$A$7:$F$24,IF($B$6="P90",2,IF($B$6="P75",3,IF($B$6="P50",4,IF($B$6="P25",5,IF($B$6="P10",6))))),0)),"ND")</f>
      </c>
      <c r="H95" s="253" t="str">
        <f t="shared" si="10"/>
        <v/>
      </c>
      <c r="I95" s="253" t="str">
        <f>IFERROR(VLOOKUP($A95,'Analisis de Equidad Interna'!$A$11:$K$1010,11,0),"")</f>
        <v/>
      </c>
      <c r="J95" s="253" t="str">
        <f t="shared" si="11"/>
        <v/>
      </c>
      <c r="K95" s="254" t="str">
        <f t="shared" si="12"/>
        <v/>
      </c>
      <c r="L95" s="254" t="str">
        <f t="shared" si="13"/>
        <v/>
      </c>
      <c r="M95" s="254" t="str">
        <f t="shared" si="14"/>
        <v/>
      </c>
      <c r="N95" s="254" t="str">
        <f t="shared" si="15"/>
        <v/>
      </c>
      <c r="O95" s="255"/>
      <c r="P95" s="256">
        <f t="shared" si="16"/>
        <v>0</v>
      </c>
      <c r="Q95" s="251">
        <f t="shared" si="9"/>
        <v>0</v>
      </c>
      <c r="R95" s="268"/>
      <c r="S95" s="269"/>
      <c r="T95" s="251">
        <f t="shared" si="17"/>
        <v>0</v>
      </c>
      <c r="U95" s="257"/>
    </row>
    <row r="96" spans="1:21" s="261" customFormat="1" ht="19" customHeight="1">
      <c r="A96" s="258"/>
      <c r="B96" s="259"/>
      <c r="C96" s="260"/>
      <c r="D96" s="260"/>
      <c r="E96" s="260"/>
      <c r="F96" s="251"/>
      <c r="G96" s="252" t="str">
        <f>IFERROR(IF($E96="","",VLOOKUP($E96,'Data Mercado'!$A$7:$F$24,IF($B$6="P90",2,IF($B$6="P75",3,IF($B$6="P50",4,IF($B$6="P25",5,IF($B$6="P10",6))))),0)),"ND")</f>
      </c>
      <c r="H96" s="253" t="str">
        <f t="shared" si="10"/>
        <v/>
      </c>
      <c r="I96" s="253" t="str">
        <f>IFERROR(VLOOKUP($A96,'Analisis de Equidad Interna'!$A$11:$K$1010,11,0),"")</f>
        <v/>
      </c>
      <c r="J96" s="253" t="str">
        <f t="shared" si="11"/>
        <v/>
      </c>
      <c r="K96" s="254" t="str">
        <f t="shared" si="12"/>
        <v/>
      </c>
      <c r="L96" s="254" t="str">
        <f t="shared" si="13"/>
        <v/>
      </c>
      <c r="M96" s="254" t="str">
        <f t="shared" si="14"/>
        <v/>
      </c>
      <c r="N96" s="254" t="str">
        <f t="shared" si="15"/>
        <v/>
      </c>
      <c r="O96" s="255"/>
      <c r="P96" s="256">
        <f t="shared" si="16"/>
        <v>0</v>
      </c>
      <c r="Q96" s="251">
        <f t="shared" si="9"/>
        <v>0</v>
      </c>
      <c r="R96" s="268"/>
      <c r="S96" s="269"/>
      <c r="T96" s="251">
        <f t="shared" si="17"/>
        <v>0</v>
      </c>
      <c r="U96" s="257"/>
    </row>
    <row r="97" spans="1:21" s="261" customFormat="1" ht="19" customHeight="1">
      <c r="A97" s="258"/>
      <c r="B97" s="259"/>
      <c r="C97" s="260"/>
      <c r="D97" s="260"/>
      <c r="E97" s="260"/>
      <c r="F97" s="251"/>
      <c r="G97" s="252" t="str">
        <f>IFERROR(IF($E97="","",VLOOKUP($E97,'Data Mercado'!$A$7:$F$24,IF($B$6="P90",2,IF($B$6="P75",3,IF($B$6="P50",4,IF($B$6="P25",5,IF($B$6="P10",6))))),0)),"ND")</f>
      </c>
      <c r="H97" s="253" t="str">
        <f t="shared" si="10"/>
        <v/>
      </c>
      <c r="I97" s="253" t="str">
        <f>IFERROR(VLOOKUP($A97,'Analisis de Equidad Interna'!$A$11:$K$1010,11,0),"")</f>
        <v/>
      </c>
      <c r="J97" s="253" t="str">
        <f t="shared" si="11"/>
        <v/>
      </c>
      <c r="K97" s="254" t="str">
        <f t="shared" si="12"/>
        <v/>
      </c>
      <c r="L97" s="254" t="str">
        <f t="shared" si="13"/>
        <v/>
      </c>
      <c r="M97" s="254" t="str">
        <f t="shared" si="14"/>
        <v/>
      </c>
      <c r="N97" s="254" t="str">
        <f t="shared" si="15"/>
        <v/>
      </c>
      <c r="O97" s="255"/>
      <c r="P97" s="256">
        <f t="shared" si="16"/>
        <v>0</v>
      </c>
      <c r="Q97" s="251">
        <f t="shared" si="9"/>
        <v>0</v>
      </c>
      <c r="R97" s="268"/>
      <c r="S97" s="269"/>
      <c r="T97" s="251">
        <f t="shared" si="17"/>
        <v>0</v>
      </c>
      <c r="U97" s="257"/>
    </row>
    <row r="98" spans="1:21" s="261" customFormat="1" ht="19" customHeight="1">
      <c r="A98" s="258"/>
      <c r="B98" s="259"/>
      <c r="C98" s="260"/>
      <c r="D98" s="260"/>
      <c r="E98" s="260"/>
      <c r="F98" s="251"/>
      <c r="G98" s="252" t="str">
        <f>IFERROR(IF($E98="","",VLOOKUP($E98,'Data Mercado'!$A$7:$F$24,IF($B$6="P90",2,IF($B$6="P75",3,IF($B$6="P50",4,IF($B$6="P25",5,IF($B$6="P10",6))))),0)),"ND")</f>
      </c>
      <c r="H98" s="253" t="str">
        <f t="shared" si="10"/>
        <v/>
      </c>
      <c r="I98" s="253" t="str">
        <f>IFERROR(VLOOKUP($A98,'Analisis de Equidad Interna'!$A$11:$K$1010,11,0),"")</f>
        <v/>
      </c>
      <c r="J98" s="253" t="str">
        <f t="shared" si="11"/>
        <v/>
      </c>
      <c r="K98" s="254" t="str">
        <f t="shared" si="12"/>
        <v/>
      </c>
      <c r="L98" s="254" t="str">
        <f t="shared" si="13"/>
        <v/>
      </c>
      <c r="M98" s="254" t="str">
        <f t="shared" si="14"/>
        <v/>
      </c>
      <c r="N98" s="254" t="str">
        <f t="shared" si="15"/>
        <v/>
      </c>
      <c r="O98" s="255"/>
      <c r="P98" s="256">
        <f t="shared" si="16"/>
        <v>0</v>
      </c>
      <c r="Q98" s="251">
        <f t="shared" si="9"/>
        <v>0</v>
      </c>
      <c r="R98" s="268"/>
      <c r="S98" s="269"/>
      <c r="T98" s="251">
        <f t="shared" si="17"/>
        <v>0</v>
      </c>
      <c r="U98" s="257"/>
    </row>
    <row r="99" spans="1:21" s="261" customFormat="1" ht="19" customHeight="1">
      <c r="A99" s="258"/>
      <c r="B99" s="259"/>
      <c r="C99" s="260"/>
      <c r="D99" s="260"/>
      <c r="E99" s="260"/>
      <c r="F99" s="251"/>
      <c r="G99" s="252" t="str">
        <f>IFERROR(IF($E99="","",VLOOKUP($E99,'Data Mercado'!$A$7:$F$24,IF($B$6="P90",2,IF($B$6="P75",3,IF($B$6="P50",4,IF($B$6="P25",5,IF($B$6="P10",6))))),0)),"ND")</f>
      </c>
      <c r="H99" s="253" t="str">
        <f t="shared" si="10"/>
        <v/>
      </c>
      <c r="I99" s="253" t="str">
        <f>IFERROR(VLOOKUP($A99,'Analisis de Equidad Interna'!$A$11:$K$1010,11,0),"")</f>
        <v/>
      </c>
      <c r="J99" s="253" t="str">
        <f t="shared" si="11"/>
        <v/>
      </c>
      <c r="K99" s="254" t="str">
        <f t="shared" si="12"/>
        <v/>
      </c>
      <c r="L99" s="254" t="str">
        <f t="shared" si="13"/>
        <v/>
      </c>
      <c r="M99" s="254" t="str">
        <f t="shared" si="14"/>
        <v/>
      </c>
      <c r="N99" s="254" t="str">
        <f t="shared" si="15"/>
        <v/>
      </c>
      <c r="O99" s="255"/>
      <c r="P99" s="256">
        <f t="shared" si="16"/>
        <v>0</v>
      </c>
      <c r="Q99" s="251">
        <f t="shared" si="9"/>
        <v>0</v>
      </c>
      <c r="R99" s="268"/>
      <c r="S99" s="269"/>
      <c r="T99" s="251">
        <f t="shared" si="17"/>
        <v>0</v>
      </c>
      <c r="U99" s="257"/>
    </row>
    <row r="100" spans="1:21" s="261" customFormat="1" ht="19" customHeight="1">
      <c r="A100" s="258"/>
      <c r="B100" s="259"/>
      <c r="C100" s="260"/>
      <c r="D100" s="260"/>
      <c r="E100" s="260"/>
      <c r="F100" s="251"/>
      <c r="G100" s="252" t="str">
        <f>IFERROR(IF($E100="","",VLOOKUP($E100,'Data Mercado'!$A$7:$F$24,IF($B$6="P90",2,IF($B$6="P75",3,IF($B$6="P50",4,IF($B$6="P25",5,IF($B$6="P10",6))))),0)),"ND")</f>
      </c>
      <c r="H100" s="253" t="str">
        <f t="shared" si="10"/>
        <v/>
      </c>
      <c r="I100" s="253" t="str">
        <f>IFERROR(VLOOKUP($A100,'Analisis de Equidad Interna'!$A$11:$K$1010,11,0),"")</f>
        <v/>
      </c>
      <c r="J100" s="253" t="str">
        <f t="shared" si="11"/>
        <v/>
      </c>
      <c r="K100" s="254" t="str">
        <f t="shared" si="12"/>
        <v/>
      </c>
      <c r="L100" s="254" t="str">
        <f t="shared" si="13"/>
        <v/>
      </c>
      <c r="M100" s="254" t="str">
        <f t="shared" si="14"/>
        <v/>
      </c>
      <c r="N100" s="254" t="str">
        <f t="shared" si="15"/>
        <v/>
      </c>
      <c r="O100" s="255"/>
      <c r="P100" s="256">
        <f t="shared" si="16"/>
        <v>0</v>
      </c>
      <c r="Q100" s="251">
        <f t="shared" si="9"/>
        <v>0</v>
      </c>
      <c r="R100" s="268"/>
      <c r="S100" s="269"/>
      <c r="T100" s="251">
        <f t="shared" si="17"/>
        <v>0</v>
      </c>
      <c r="U100" s="257"/>
    </row>
    <row r="101" spans="1:21" s="261" customFormat="1" ht="19" customHeight="1">
      <c r="A101" s="258"/>
      <c r="B101" s="259"/>
      <c r="C101" s="260"/>
      <c r="D101" s="260"/>
      <c r="E101" s="260"/>
      <c r="F101" s="251"/>
      <c r="G101" s="252" t="str">
        <f>IFERROR(IF($E101="","",VLOOKUP($E101,'Data Mercado'!$A$7:$F$24,IF($B$6="P90",2,IF($B$6="P75",3,IF($B$6="P50",4,IF($B$6="P25",5,IF($B$6="P10",6))))),0)),"ND")</f>
      </c>
      <c r="H101" s="253" t="str">
        <f t="shared" si="10"/>
        <v/>
      </c>
      <c r="I101" s="253" t="str">
        <f>IFERROR(VLOOKUP($A101,'Analisis de Equidad Interna'!$A$11:$K$1010,11,0),"")</f>
        <v/>
      </c>
      <c r="J101" s="253" t="str">
        <f t="shared" si="11"/>
        <v/>
      </c>
      <c r="K101" s="254" t="str">
        <f t="shared" si="12"/>
        <v/>
      </c>
      <c r="L101" s="254" t="str">
        <f t="shared" si="13"/>
        <v/>
      </c>
      <c r="M101" s="254" t="str">
        <f t="shared" si="14"/>
        <v/>
      </c>
      <c r="N101" s="254" t="str">
        <f t="shared" si="15"/>
        <v/>
      </c>
      <c r="O101" s="255"/>
      <c r="P101" s="256">
        <f t="shared" si="16"/>
        <v>0</v>
      </c>
      <c r="Q101" s="251">
        <f t="shared" si="9"/>
        <v>0</v>
      </c>
      <c r="R101" s="268"/>
      <c r="S101" s="269"/>
      <c r="T101" s="251">
        <f t="shared" si="17"/>
        <v>0</v>
      </c>
      <c r="U101" s="257"/>
    </row>
    <row r="102" spans="1:21" s="261" customFormat="1" ht="19" customHeight="1">
      <c r="A102" s="258"/>
      <c r="B102" s="259"/>
      <c r="C102" s="260"/>
      <c r="D102" s="260"/>
      <c r="E102" s="260"/>
      <c r="F102" s="251"/>
      <c r="G102" s="252" t="str">
        <f>IFERROR(IF($E102="","",VLOOKUP($E102,'Data Mercado'!$A$7:$F$24,IF($B$6="P90",2,IF($B$6="P75",3,IF($B$6="P50",4,IF($B$6="P25",5,IF($B$6="P10",6))))),0)),"ND")</f>
      </c>
      <c r="H102" s="253" t="str">
        <f t="shared" si="10"/>
        <v/>
      </c>
      <c r="I102" s="253" t="str">
        <f>IFERROR(VLOOKUP($A102,'Analisis de Equidad Interna'!$A$11:$K$1010,11,0),"")</f>
        <v/>
      </c>
      <c r="J102" s="253" t="str">
        <f t="shared" si="11"/>
        <v/>
      </c>
      <c r="K102" s="254" t="str">
        <f t="shared" si="12"/>
        <v/>
      </c>
      <c r="L102" s="254" t="str">
        <f t="shared" si="13"/>
        <v/>
      </c>
      <c r="M102" s="254" t="str">
        <f t="shared" si="14"/>
        <v/>
      </c>
      <c r="N102" s="254" t="str">
        <f t="shared" si="15"/>
        <v/>
      </c>
      <c r="O102" s="255"/>
      <c r="P102" s="256">
        <f t="shared" si="16"/>
        <v>0</v>
      </c>
      <c r="Q102" s="251">
        <f t="shared" si="9"/>
        <v>0</v>
      </c>
      <c r="R102" s="268"/>
      <c r="S102" s="269"/>
      <c r="T102" s="251">
        <f t="shared" si="17"/>
        <v>0</v>
      </c>
      <c r="U102" s="257"/>
    </row>
    <row r="103" spans="1:21" s="261" customFormat="1" ht="19" customHeight="1">
      <c r="A103" s="258"/>
      <c r="B103" s="259"/>
      <c r="C103" s="260"/>
      <c r="D103" s="260"/>
      <c r="E103" s="260"/>
      <c r="F103" s="251"/>
      <c r="G103" s="252" t="str">
        <f>IFERROR(IF($E103="","",VLOOKUP($E103,'Data Mercado'!$A$7:$F$24,IF($B$6="P90",2,IF($B$6="P75",3,IF($B$6="P50",4,IF($B$6="P25",5,IF($B$6="P10",6))))),0)),"ND")</f>
      </c>
      <c r="H103" s="253" t="str">
        <f t="shared" si="10"/>
        <v/>
      </c>
      <c r="I103" s="253" t="str">
        <f>IFERROR(VLOOKUP($A103,'Analisis de Equidad Interna'!$A$11:$K$1010,11,0),"")</f>
        <v/>
      </c>
      <c r="J103" s="253" t="str">
        <f t="shared" si="11"/>
        <v/>
      </c>
      <c r="K103" s="254" t="str">
        <f t="shared" si="12"/>
        <v/>
      </c>
      <c r="L103" s="254" t="str">
        <f t="shared" si="13"/>
        <v/>
      </c>
      <c r="M103" s="254" t="str">
        <f t="shared" si="14"/>
        <v/>
      </c>
      <c r="N103" s="254" t="str">
        <f t="shared" si="15"/>
        <v/>
      </c>
      <c r="O103" s="255"/>
      <c r="P103" s="256">
        <f t="shared" si="16"/>
        <v>0</v>
      </c>
      <c r="Q103" s="251">
        <f t="shared" si="9"/>
        <v>0</v>
      </c>
      <c r="R103" s="268"/>
      <c r="S103" s="269"/>
      <c r="T103" s="251">
        <f t="shared" si="17"/>
        <v>0</v>
      </c>
      <c r="U103" s="257"/>
    </row>
    <row r="104" spans="1:21" s="261" customFormat="1" ht="19" customHeight="1">
      <c r="A104" s="258"/>
      <c r="B104" s="259"/>
      <c r="C104" s="260"/>
      <c r="D104" s="260"/>
      <c r="E104" s="260"/>
      <c r="F104" s="251"/>
      <c r="G104" s="252" t="str">
        <f>IFERROR(IF($E104="","",VLOOKUP($E104,'Data Mercado'!$A$7:$F$24,IF($B$6="P90",2,IF($B$6="P75",3,IF($B$6="P50",4,IF($B$6="P25",5,IF($B$6="P10",6))))),0)),"ND")</f>
      </c>
      <c r="H104" s="253" t="str">
        <f t="shared" si="10"/>
        <v/>
      </c>
      <c r="I104" s="253" t="str">
        <f>IFERROR(VLOOKUP($A104,'Analisis de Equidad Interna'!$A$11:$K$1010,11,0),"")</f>
        <v/>
      </c>
      <c r="J104" s="253" t="str">
        <f t="shared" si="11"/>
        <v/>
      </c>
      <c r="K104" s="254" t="str">
        <f t="shared" si="12"/>
        <v/>
      </c>
      <c r="L104" s="254" t="str">
        <f t="shared" si="13"/>
        <v/>
      </c>
      <c r="M104" s="254" t="str">
        <f t="shared" si="14"/>
        <v/>
      </c>
      <c r="N104" s="254" t="str">
        <f t="shared" si="15"/>
        <v/>
      </c>
      <c r="O104" s="255"/>
      <c r="P104" s="256">
        <f t="shared" si="16"/>
        <v>0</v>
      </c>
      <c r="Q104" s="251">
        <f t="shared" si="9"/>
        <v>0</v>
      </c>
      <c r="R104" s="268"/>
      <c r="S104" s="269"/>
      <c r="T104" s="251">
        <f t="shared" si="17"/>
        <v>0</v>
      </c>
      <c r="U104" s="257"/>
    </row>
    <row r="105" spans="1:21" s="261" customFormat="1" ht="19" customHeight="1">
      <c r="A105" s="258"/>
      <c r="B105" s="259"/>
      <c r="C105" s="260"/>
      <c r="D105" s="260"/>
      <c r="E105" s="260"/>
      <c r="F105" s="251"/>
      <c r="G105" s="252" t="str">
        <f>IFERROR(IF($E105="","",VLOOKUP($E105,'Data Mercado'!$A$7:$F$24,IF($B$6="P90",2,IF($B$6="P75",3,IF($B$6="P50",4,IF($B$6="P25",5,IF($B$6="P10",6))))),0)),"ND")</f>
      </c>
      <c r="H105" s="253" t="str">
        <f t="shared" si="10"/>
        <v/>
      </c>
      <c r="I105" s="253" t="str">
        <f>IFERROR(VLOOKUP($A105,'Analisis de Equidad Interna'!$A$11:$K$1010,11,0),"")</f>
        <v/>
      </c>
      <c r="J105" s="253" t="str">
        <f t="shared" si="11"/>
        <v/>
      </c>
      <c r="K105" s="254" t="str">
        <f t="shared" si="12"/>
        <v/>
      </c>
      <c r="L105" s="254" t="str">
        <f t="shared" si="13"/>
        <v/>
      </c>
      <c r="M105" s="254" t="str">
        <f t="shared" si="14"/>
        <v/>
      </c>
      <c r="N105" s="254" t="str">
        <f t="shared" si="15"/>
        <v/>
      </c>
      <c r="O105" s="255"/>
      <c r="P105" s="256">
        <f t="shared" si="16"/>
        <v>0</v>
      </c>
      <c r="Q105" s="251">
        <f t="shared" si="9"/>
        <v>0</v>
      </c>
      <c r="R105" s="268"/>
      <c r="S105" s="269"/>
      <c r="T105" s="251">
        <f t="shared" si="17"/>
        <v>0</v>
      </c>
      <c r="U105" s="257"/>
    </row>
    <row r="106" spans="1:21" s="261" customFormat="1" ht="19" customHeight="1">
      <c r="A106" s="258"/>
      <c r="B106" s="259"/>
      <c r="C106" s="260"/>
      <c r="D106" s="260"/>
      <c r="E106" s="260"/>
      <c r="F106" s="251"/>
      <c r="G106" s="252" t="str">
        <f>IFERROR(IF($E106="","",VLOOKUP($E106,'Data Mercado'!$A$7:$F$24,IF($B$6="P90",2,IF($B$6="P75",3,IF($B$6="P50",4,IF($B$6="P25",5,IF($B$6="P10",6))))),0)),"ND")</f>
      </c>
      <c r="H106" s="253" t="str">
        <f t="shared" si="10"/>
        <v/>
      </c>
      <c r="I106" s="253" t="str">
        <f>IFERROR(VLOOKUP($A106,'Analisis de Equidad Interna'!$A$11:$K$1010,11,0),"")</f>
        <v/>
      </c>
      <c r="J106" s="253" t="str">
        <f t="shared" si="11"/>
        <v/>
      </c>
      <c r="K106" s="254" t="str">
        <f t="shared" si="12"/>
        <v/>
      </c>
      <c r="L106" s="254" t="str">
        <f t="shared" si="13"/>
        <v/>
      </c>
      <c r="M106" s="254" t="str">
        <f t="shared" si="14"/>
        <v/>
      </c>
      <c r="N106" s="254" t="str">
        <f t="shared" si="15"/>
        <v/>
      </c>
      <c r="O106" s="255"/>
      <c r="P106" s="256">
        <f t="shared" si="16"/>
        <v>0</v>
      </c>
      <c r="Q106" s="251">
        <f t="shared" si="9"/>
        <v>0</v>
      </c>
      <c r="R106" s="268"/>
      <c r="S106" s="269"/>
      <c r="T106" s="251">
        <f t="shared" si="17"/>
        <v>0</v>
      </c>
      <c r="U106" s="257"/>
    </row>
    <row r="107" spans="1:21" s="261" customFormat="1" ht="19" customHeight="1">
      <c r="A107" s="258"/>
      <c r="B107" s="259"/>
      <c r="C107" s="260"/>
      <c r="D107" s="260"/>
      <c r="E107" s="260"/>
      <c r="F107" s="251"/>
      <c r="G107" s="252" t="str">
        <f>IFERROR(IF($E107="","",VLOOKUP($E107,'Data Mercado'!$A$7:$F$24,IF($B$6="P90",2,IF($B$6="P75",3,IF($B$6="P50",4,IF($B$6="P25",5,IF($B$6="P10",6))))),0)),"ND")</f>
      </c>
      <c r="H107" s="253" t="str">
        <f t="shared" si="10"/>
        <v/>
      </c>
      <c r="I107" s="253" t="str">
        <f>IFERROR(VLOOKUP($A107,'Analisis de Equidad Interna'!$A$11:$K$1010,11,0),"")</f>
        <v/>
      </c>
      <c r="J107" s="253" t="str">
        <f t="shared" si="11"/>
        <v/>
      </c>
      <c r="K107" s="254" t="str">
        <f t="shared" si="12"/>
        <v/>
      </c>
      <c r="L107" s="254" t="str">
        <f t="shared" si="13"/>
        <v/>
      </c>
      <c r="M107" s="254" t="str">
        <f t="shared" si="14"/>
        <v/>
      </c>
      <c r="N107" s="254" t="str">
        <f t="shared" si="15"/>
        <v/>
      </c>
      <c r="O107" s="255"/>
      <c r="P107" s="256">
        <f t="shared" si="16"/>
        <v>0</v>
      </c>
      <c r="Q107" s="251">
        <f t="shared" si="9"/>
        <v>0</v>
      </c>
      <c r="R107" s="268"/>
      <c r="S107" s="269"/>
      <c r="T107" s="251">
        <f t="shared" si="17"/>
        <v>0</v>
      </c>
      <c r="U107" s="257"/>
    </row>
    <row r="108" spans="1:21" s="261" customFormat="1" ht="19" customHeight="1">
      <c r="A108" s="258"/>
      <c r="B108" s="259"/>
      <c r="C108" s="260"/>
      <c r="D108" s="260"/>
      <c r="E108" s="260"/>
      <c r="F108" s="251"/>
      <c r="G108" s="252" t="str">
        <f>IFERROR(IF($E108="","",VLOOKUP($E108,'Data Mercado'!$A$7:$F$24,IF($B$6="P90",2,IF($B$6="P75",3,IF($B$6="P50",4,IF($B$6="P25",5,IF($B$6="P10",6))))),0)),"ND")</f>
      </c>
      <c r="H108" s="253" t="str">
        <f t="shared" si="10"/>
        <v/>
      </c>
      <c r="I108" s="253" t="str">
        <f>IFERROR(VLOOKUP($A108,'Analisis de Equidad Interna'!$A$11:$K$1010,11,0),"")</f>
        <v/>
      </c>
      <c r="J108" s="253" t="str">
        <f t="shared" si="11"/>
        <v/>
      </c>
      <c r="K108" s="254" t="str">
        <f t="shared" si="12"/>
        <v/>
      </c>
      <c r="L108" s="254" t="str">
        <f t="shared" si="13"/>
        <v/>
      </c>
      <c r="M108" s="254" t="str">
        <f t="shared" si="14"/>
        <v/>
      </c>
      <c r="N108" s="254" t="str">
        <f t="shared" si="15"/>
        <v/>
      </c>
      <c r="O108" s="255"/>
      <c r="P108" s="256">
        <f t="shared" si="16"/>
        <v>0</v>
      </c>
      <c r="Q108" s="251">
        <f t="shared" si="9"/>
        <v>0</v>
      </c>
      <c r="R108" s="268"/>
      <c r="S108" s="269"/>
      <c r="T108" s="251">
        <f t="shared" si="17"/>
        <v>0</v>
      </c>
      <c r="U108" s="257"/>
    </row>
    <row r="109" spans="1:21" s="261" customFormat="1" ht="19" customHeight="1">
      <c r="A109" s="258"/>
      <c r="B109" s="259"/>
      <c r="C109" s="260"/>
      <c r="D109" s="260"/>
      <c r="E109" s="260"/>
      <c r="F109" s="251"/>
      <c r="G109" s="252" t="str">
        <f>IFERROR(IF($E109="","",VLOOKUP($E109,'Data Mercado'!$A$7:$F$24,IF($B$6="P90",2,IF($B$6="P75",3,IF($B$6="P50",4,IF($B$6="P25",5,IF($B$6="P10",6))))),0)),"ND")</f>
      </c>
      <c r="H109" s="253" t="str">
        <f t="shared" si="10"/>
        <v/>
      </c>
      <c r="I109" s="253" t="str">
        <f>IFERROR(VLOOKUP($A109,'Analisis de Equidad Interna'!$A$11:$K$1010,11,0),"")</f>
        <v/>
      </c>
      <c r="J109" s="253" t="str">
        <f t="shared" si="11"/>
        <v/>
      </c>
      <c r="K109" s="254" t="str">
        <f t="shared" si="12"/>
        <v/>
      </c>
      <c r="L109" s="254" t="str">
        <f t="shared" si="13"/>
        <v/>
      </c>
      <c r="M109" s="254" t="str">
        <f t="shared" si="14"/>
        <v/>
      </c>
      <c r="N109" s="254" t="str">
        <f t="shared" si="15"/>
        <v/>
      </c>
      <c r="O109" s="255"/>
      <c r="P109" s="256">
        <f t="shared" si="16"/>
        <v>0</v>
      </c>
      <c r="Q109" s="251">
        <f t="shared" si="9"/>
        <v>0</v>
      </c>
      <c r="R109" s="268"/>
      <c r="S109" s="269"/>
      <c r="T109" s="251">
        <f t="shared" si="17"/>
        <v>0</v>
      </c>
      <c r="U109" s="257"/>
    </row>
    <row r="110" spans="1:21" s="261" customFormat="1" ht="19" customHeight="1">
      <c r="A110" s="258"/>
      <c r="B110" s="259"/>
      <c r="C110" s="260"/>
      <c r="D110" s="260"/>
      <c r="E110" s="260"/>
      <c r="F110" s="251"/>
      <c r="G110" s="252" t="str">
        <f>IFERROR(IF($E110="","",VLOOKUP($E110,'Data Mercado'!$A$7:$F$24,IF($B$6="P90",2,IF($B$6="P75",3,IF($B$6="P50",4,IF($B$6="P25",5,IF($B$6="P10",6))))),0)),"ND")</f>
      </c>
      <c r="H110" s="253" t="str">
        <f t="shared" si="10"/>
        <v/>
      </c>
      <c r="I110" s="253" t="str">
        <f>IFERROR(VLOOKUP($A110,'Analisis de Equidad Interna'!$A$11:$K$1010,11,0),"")</f>
        <v/>
      </c>
      <c r="J110" s="253" t="str">
        <f t="shared" si="11"/>
        <v/>
      </c>
      <c r="K110" s="254" t="str">
        <f t="shared" si="12"/>
        <v/>
      </c>
      <c r="L110" s="254" t="str">
        <f t="shared" si="13"/>
        <v/>
      </c>
      <c r="M110" s="254" t="str">
        <f t="shared" si="14"/>
        <v/>
      </c>
      <c r="N110" s="254" t="str">
        <f t="shared" si="15"/>
        <v/>
      </c>
      <c r="O110" s="255"/>
      <c r="P110" s="256">
        <f t="shared" si="16"/>
        <v>0</v>
      </c>
      <c r="Q110" s="251">
        <f t="shared" si="9"/>
        <v>0</v>
      </c>
      <c r="R110" s="268"/>
      <c r="S110" s="269"/>
      <c r="T110" s="251">
        <f t="shared" si="17"/>
        <v>0</v>
      </c>
      <c r="U110" s="257"/>
    </row>
    <row r="111" spans="1:21" s="261" customFormat="1" ht="19" customHeight="1">
      <c r="A111" s="258"/>
      <c r="B111" s="259"/>
      <c r="C111" s="260"/>
      <c r="D111" s="260"/>
      <c r="E111" s="260"/>
      <c r="F111" s="251"/>
      <c r="G111" s="252" t="str">
        <f>IFERROR(IF($E111="","",VLOOKUP($E111,'Data Mercado'!$A$7:$F$24,IF($B$6="P90",2,IF($B$6="P75",3,IF($B$6="P50",4,IF($B$6="P25",5,IF($B$6="P10",6))))),0)),"ND")</f>
      </c>
      <c r="H111" s="253" t="str">
        <f t="shared" si="10"/>
        <v/>
      </c>
      <c r="I111" s="253" t="str">
        <f>IFERROR(VLOOKUP($A111,'Analisis de Equidad Interna'!$A$11:$K$1010,11,0),"")</f>
        <v/>
      </c>
      <c r="J111" s="253" t="str">
        <f t="shared" si="11"/>
        <v/>
      </c>
      <c r="K111" s="254" t="str">
        <f t="shared" si="12"/>
        <v/>
      </c>
      <c r="L111" s="254" t="str">
        <f t="shared" si="13"/>
        <v/>
      </c>
      <c r="M111" s="254" t="str">
        <f t="shared" si="14"/>
        <v/>
      </c>
      <c r="N111" s="254" t="str">
        <f t="shared" si="15"/>
        <v/>
      </c>
      <c r="O111" s="255"/>
      <c r="P111" s="256">
        <f t="shared" si="16"/>
        <v>0</v>
      </c>
      <c r="Q111" s="251">
        <f t="shared" si="9"/>
        <v>0</v>
      </c>
      <c r="R111" s="268"/>
      <c r="S111" s="269"/>
      <c r="T111" s="251">
        <f t="shared" si="17"/>
        <v>0</v>
      </c>
      <c r="U111" s="257"/>
    </row>
    <row r="112" spans="1:21" s="261" customFormat="1" ht="19" customHeight="1">
      <c r="A112" s="258"/>
      <c r="B112" s="259"/>
      <c r="C112" s="260"/>
      <c r="D112" s="260"/>
      <c r="E112" s="260"/>
      <c r="F112" s="251"/>
      <c r="G112" s="252" t="str">
        <f>IFERROR(IF($E112="","",VLOOKUP($E112,'Data Mercado'!$A$7:$F$24,IF($B$6="P90",2,IF($B$6="P75",3,IF($B$6="P50",4,IF($B$6="P25",5,IF($B$6="P10",6))))),0)),"ND")</f>
      </c>
      <c r="H112" s="253" t="str">
        <f t="shared" si="10"/>
        <v/>
      </c>
      <c r="I112" s="253" t="str">
        <f>IFERROR(VLOOKUP($A112,'Analisis de Equidad Interna'!$A$11:$K$1010,11,0),"")</f>
        <v/>
      </c>
      <c r="J112" s="253" t="str">
        <f t="shared" si="11"/>
        <v/>
      </c>
      <c r="K112" s="254" t="str">
        <f t="shared" si="12"/>
        <v/>
      </c>
      <c r="L112" s="254" t="str">
        <f t="shared" si="13"/>
        <v/>
      </c>
      <c r="M112" s="254" t="str">
        <f t="shared" si="14"/>
        <v/>
      </c>
      <c r="N112" s="254" t="str">
        <f t="shared" si="15"/>
        <v/>
      </c>
      <c r="O112" s="255"/>
      <c r="P112" s="256">
        <f t="shared" si="16"/>
        <v>0</v>
      </c>
      <c r="Q112" s="251">
        <f t="shared" si="9"/>
        <v>0</v>
      </c>
      <c r="R112" s="268"/>
      <c r="S112" s="269"/>
      <c r="T112" s="251">
        <f t="shared" si="17"/>
        <v>0</v>
      </c>
      <c r="U112" s="257"/>
    </row>
    <row r="113" spans="1:21" s="261" customFormat="1" ht="19" customHeight="1">
      <c r="A113" s="258"/>
      <c r="B113" s="259"/>
      <c r="C113" s="260"/>
      <c r="D113" s="260"/>
      <c r="E113" s="260"/>
      <c r="F113" s="251"/>
      <c r="G113" s="252" t="str">
        <f>IFERROR(IF($E113="","",VLOOKUP($E113,'Data Mercado'!$A$7:$F$24,IF($B$6="P90",2,IF($B$6="P75",3,IF($B$6="P50",4,IF($B$6="P25",5,IF($B$6="P10",6))))),0)),"ND")</f>
      </c>
      <c r="H113" s="253" t="str">
        <f t="shared" si="10"/>
        <v/>
      </c>
      <c r="I113" s="253" t="str">
        <f>IFERROR(VLOOKUP($A113,'Analisis de Equidad Interna'!$A$11:$K$1010,11,0),"")</f>
        <v/>
      </c>
      <c r="J113" s="253" t="str">
        <f t="shared" si="11"/>
        <v/>
      </c>
      <c r="K113" s="254" t="str">
        <f t="shared" si="12"/>
        <v/>
      </c>
      <c r="L113" s="254" t="str">
        <f t="shared" si="13"/>
        <v/>
      </c>
      <c r="M113" s="254" t="str">
        <f t="shared" si="14"/>
        <v/>
      </c>
      <c r="N113" s="254" t="str">
        <f t="shared" si="15"/>
        <v/>
      </c>
      <c r="O113" s="255"/>
      <c r="P113" s="256">
        <f t="shared" si="16"/>
        <v>0</v>
      </c>
      <c r="Q113" s="251">
        <f t="shared" si="9"/>
        <v>0</v>
      </c>
      <c r="R113" s="268"/>
      <c r="S113" s="269"/>
      <c r="T113" s="251">
        <f t="shared" si="17"/>
        <v>0</v>
      </c>
      <c r="U113" s="257"/>
    </row>
    <row r="114" spans="1:21" s="261" customFormat="1" ht="19" customHeight="1">
      <c r="A114" s="258"/>
      <c r="B114" s="259"/>
      <c r="C114" s="260"/>
      <c r="D114" s="260"/>
      <c r="E114" s="260"/>
      <c r="F114" s="251"/>
      <c r="G114" s="252" t="str">
        <f>IFERROR(IF($E114="","",VLOOKUP($E114,'Data Mercado'!$A$7:$F$24,IF($B$6="P90",2,IF($B$6="P75",3,IF($B$6="P50",4,IF($B$6="P25",5,IF($B$6="P10",6))))),0)),"ND")</f>
      </c>
      <c r="H114" s="253" t="str">
        <f t="shared" si="10"/>
        <v/>
      </c>
      <c r="I114" s="253" t="str">
        <f>IFERROR(VLOOKUP($A114,'Analisis de Equidad Interna'!$A$11:$K$1010,11,0),"")</f>
        <v/>
      </c>
      <c r="J114" s="253" t="str">
        <f t="shared" si="11"/>
        <v/>
      </c>
      <c r="K114" s="254" t="str">
        <f t="shared" si="12"/>
        <v/>
      </c>
      <c r="L114" s="254" t="str">
        <f t="shared" si="13"/>
        <v/>
      </c>
      <c r="M114" s="254" t="str">
        <f t="shared" si="14"/>
        <v/>
      </c>
      <c r="N114" s="254" t="str">
        <f t="shared" si="15"/>
        <v/>
      </c>
      <c r="O114" s="255"/>
      <c r="P114" s="256">
        <f t="shared" si="16"/>
        <v>0</v>
      </c>
      <c r="Q114" s="251">
        <f t="shared" si="9"/>
        <v>0</v>
      </c>
      <c r="R114" s="268"/>
      <c r="S114" s="269"/>
      <c r="T114" s="251">
        <f t="shared" si="17"/>
        <v>0</v>
      </c>
      <c r="U114" s="257"/>
    </row>
    <row r="115" spans="1:21" s="261" customFormat="1" ht="19" customHeight="1">
      <c r="A115" s="258"/>
      <c r="B115" s="259"/>
      <c r="C115" s="260"/>
      <c r="D115" s="260"/>
      <c r="E115" s="260"/>
      <c r="F115" s="251"/>
      <c r="G115" s="252" t="str">
        <f>IFERROR(IF($E115="","",VLOOKUP($E115,'Data Mercado'!$A$7:$F$24,IF($B$6="P90",2,IF($B$6="P75",3,IF($B$6="P50",4,IF($B$6="P25",5,IF($B$6="P10",6))))),0)),"ND")</f>
      </c>
      <c r="H115" s="253" t="str">
        <f t="shared" si="10"/>
        <v/>
      </c>
      <c r="I115" s="253" t="str">
        <f>IFERROR(VLOOKUP($A115,'Analisis de Equidad Interna'!$A$11:$K$1010,11,0),"")</f>
        <v/>
      </c>
      <c r="J115" s="253" t="str">
        <f t="shared" si="11"/>
        <v/>
      </c>
      <c r="K115" s="254" t="str">
        <f t="shared" si="12"/>
        <v/>
      </c>
      <c r="L115" s="254" t="str">
        <f t="shared" si="13"/>
        <v/>
      </c>
      <c r="M115" s="254" t="str">
        <f t="shared" si="14"/>
        <v/>
      </c>
      <c r="N115" s="254" t="str">
        <f t="shared" si="15"/>
        <v/>
      </c>
      <c r="O115" s="255"/>
      <c r="P115" s="256">
        <f t="shared" si="16"/>
        <v>0</v>
      </c>
      <c r="Q115" s="251">
        <f t="shared" si="9"/>
        <v>0</v>
      </c>
      <c r="R115" s="268"/>
      <c r="S115" s="269"/>
      <c r="T115" s="251">
        <f t="shared" si="17"/>
        <v>0</v>
      </c>
      <c r="U115" s="257"/>
    </row>
    <row r="116" spans="1:21" s="261" customFormat="1" ht="19" customHeight="1">
      <c r="A116" s="258"/>
      <c r="B116" s="259"/>
      <c r="C116" s="260"/>
      <c r="D116" s="260"/>
      <c r="E116" s="260"/>
      <c r="F116" s="251"/>
      <c r="G116" s="252" t="str">
        <f>IFERROR(IF($E116="","",VLOOKUP($E116,'Data Mercado'!$A$7:$F$24,IF($B$6="P90",2,IF($B$6="P75",3,IF($B$6="P50",4,IF($B$6="P25",5,IF($B$6="P10",6))))),0)),"ND")</f>
      </c>
      <c r="H116" s="253" t="str">
        <f t="shared" si="10"/>
        <v/>
      </c>
      <c r="I116" s="253" t="str">
        <f>IFERROR(VLOOKUP($A116,'Analisis de Equidad Interna'!$A$11:$K$1010,11,0),"")</f>
        <v/>
      </c>
      <c r="J116" s="253" t="str">
        <f t="shared" si="11"/>
        <v/>
      </c>
      <c r="K116" s="254" t="str">
        <f t="shared" si="12"/>
        <v/>
      </c>
      <c r="L116" s="254" t="str">
        <f t="shared" si="13"/>
        <v/>
      </c>
      <c r="M116" s="254" t="str">
        <f t="shared" si="14"/>
        <v/>
      </c>
      <c r="N116" s="254" t="str">
        <f t="shared" si="15"/>
        <v/>
      </c>
      <c r="O116" s="255"/>
      <c r="P116" s="256">
        <f t="shared" si="16"/>
        <v>0</v>
      </c>
      <c r="Q116" s="251">
        <f t="shared" si="9"/>
        <v>0</v>
      </c>
      <c r="R116" s="268"/>
      <c r="S116" s="269"/>
      <c r="T116" s="251">
        <f t="shared" si="17"/>
        <v>0</v>
      </c>
      <c r="U116" s="257"/>
    </row>
    <row r="117" spans="1:21" s="261" customFormat="1" ht="19" customHeight="1">
      <c r="A117" s="258"/>
      <c r="B117" s="259"/>
      <c r="C117" s="260"/>
      <c r="D117" s="260"/>
      <c r="E117" s="260"/>
      <c r="F117" s="251"/>
      <c r="G117" s="252" t="str">
        <f>IFERROR(IF($E117="","",VLOOKUP($E117,'Data Mercado'!$A$7:$F$24,IF($B$6="P90",2,IF($B$6="P75",3,IF($B$6="P50",4,IF($B$6="P25",5,IF($B$6="P10",6))))),0)),"ND")</f>
      </c>
      <c r="H117" s="253" t="str">
        <f t="shared" si="10"/>
        <v/>
      </c>
      <c r="I117" s="253" t="str">
        <f>IFERROR(VLOOKUP($A117,'Analisis de Equidad Interna'!$A$11:$K$1010,11,0),"")</f>
        <v/>
      </c>
      <c r="J117" s="253" t="str">
        <f t="shared" si="11"/>
        <v/>
      </c>
      <c r="K117" s="254" t="str">
        <f t="shared" si="12"/>
        <v/>
      </c>
      <c r="L117" s="254" t="str">
        <f t="shared" si="13"/>
        <v/>
      </c>
      <c r="M117" s="254" t="str">
        <f t="shared" si="14"/>
        <v/>
      </c>
      <c r="N117" s="254" t="str">
        <f t="shared" si="15"/>
        <v/>
      </c>
      <c r="O117" s="255"/>
      <c r="P117" s="256">
        <f t="shared" si="16"/>
        <v>0</v>
      </c>
      <c r="Q117" s="251">
        <f t="shared" si="9"/>
        <v>0</v>
      </c>
      <c r="R117" s="268"/>
      <c r="S117" s="269"/>
      <c r="T117" s="251">
        <f t="shared" si="17"/>
        <v>0</v>
      </c>
      <c r="U117" s="257"/>
    </row>
    <row r="118" spans="1:21" s="261" customFormat="1" ht="19" customHeight="1">
      <c r="A118" s="258"/>
      <c r="B118" s="259"/>
      <c r="C118" s="260"/>
      <c r="D118" s="260"/>
      <c r="E118" s="260"/>
      <c r="F118" s="251"/>
      <c r="G118" s="252" t="str">
        <f>IFERROR(IF($E118="","",VLOOKUP($E118,'Data Mercado'!$A$7:$F$24,IF($B$6="P90",2,IF($B$6="P75",3,IF($B$6="P50",4,IF($B$6="P25",5,IF($B$6="P10",6))))),0)),"ND")</f>
      </c>
      <c r="H118" s="253" t="str">
        <f t="shared" si="10"/>
        <v/>
      </c>
      <c r="I118" s="253" t="str">
        <f>IFERROR(VLOOKUP($A118,'Analisis de Equidad Interna'!$A$11:$K$1010,11,0),"")</f>
        <v/>
      </c>
      <c r="J118" s="253" t="str">
        <f t="shared" si="11"/>
        <v/>
      </c>
      <c r="K118" s="254" t="str">
        <f t="shared" si="12"/>
        <v/>
      </c>
      <c r="L118" s="254" t="str">
        <f t="shared" si="13"/>
        <v/>
      </c>
      <c r="M118" s="254" t="str">
        <f t="shared" si="14"/>
        <v/>
      </c>
      <c r="N118" s="254" t="str">
        <f t="shared" si="15"/>
        <v/>
      </c>
      <c r="O118" s="255"/>
      <c r="P118" s="256">
        <f t="shared" si="16"/>
        <v>0</v>
      </c>
      <c r="Q118" s="251">
        <f t="shared" si="9"/>
        <v>0</v>
      </c>
      <c r="R118" s="268"/>
      <c r="S118" s="269"/>
      <c r="T118" s="251">
        <f t="shared" si="17"/>
        <v>0</v>
      </c>
      <c r="U118" s="257"/>
    </row>
    <row r="119" spans="1:21" s="261" customFormat="1" ht="19" customHeight="1">
      <c r="A119" s="258"/>
      <c r="B119" s="259"/>
      <c r="C119" s="260"/>
      <c r="D119" s="260"/>
      <c r="E119" s="260"/>
      <c r="F119" s="251"/>
      <c r="G119" s="252" t="str">
        <f>IFERROR(IF($E119="","",VLOOKUP($E119,'Data Mercado'!$A$7:$F$24,IF($B$6="P90",2,IF($B$6="P75",3,IF($B$6="P50",4,IF($B$6="P25",5,IF($B$6="P10",6))))),0)),"ND")</f>
      </c>
      <c r="H119" s="253" t="str">
        <f t="shared" si="10"/>
        <v/>
      </c>
      <c r="I119" s="253" t="str">
        <f>IFERROR(VLOOKUP($A119,'Analisis de Equidad Interna'!$A$11:$K$1010,11,0),"")</f>
        <v/>
      </c>
      <c r="J119" s="253" t="str">
        <f t="shared" si="11"/>
        <v/>
      </c>
      <c r="K119" s="254" t="str">
        <f t="shared" si="12"/>
        <v/>
      </c>
      <c r="L119" s="254" t="str">
        <f t="shared" si="13"/>
        <v/>
      </c>
      <c r="M119" s="254" t="str">
        <f t="shared" si="14"/>
        <v/>
      </c>
      <c r="N119" s="254" t="str">
        <f t="shared" si="15"/>
        <v/>
      </c>
      <c r="O119" s="255"/>
      <c r="P119" s="256">
        <f t="shared" si="16"/>
        <v>0</v>
      </c>
      <c r="Q119" s="251">
        <f t="shared" si="9"/>
        <v>0</v>
      </c>
      <c r="R119" s="268"/>
      <c r="S119" s="269"/>
      <c r="T119" s="251">
        <f t="shared" si="17"/>
        <v>0</v>
      </c>
      <c r="U119" s="257"/>
    </row>
    <row r="120" spans="1:21" s="261" customFormat="1" ht="19" customHeight="1">
      <c r="A120" s="258"/>
      <c r="B120" s="259"/>
      <c r="C120" s="260"/>
      <c r="D120" s="260"/>
      <c r="E120" s="260"/>
      <c r="F120" s="251"/>
      <c r="G120" s="252" t="str">
        <f>IFERROR(IF($E120="","",VLOOKUP($E120,'Data Mercado'!$A$7:$F$24,IF($B$6="P90",2,IF($B$6="P75",3,IF($B$6="P50",4,IF($B$6="P25",5,IF($B$6="P10",6))))),0)),"ND")</f>
      </c>
      <c r="H120" s="253" t="str">
        <f t="shared" si="10"/>
        <v/>
      </c>
      <c r="I120" s="253" t="str">
        <f>IFERROR(VLOOKUP($A120,'Analisis de Equidad Interna'!$A$11:$K$1010,11,0),"")</f>
        <v/>
      </c>
      <c r="J120" s="253" t="str">
        <f t="shared" si="11"/>
        <v/>
      </c>
      <c r="K120" s="254" t="str">
        <f t="shared" si="12"/>
        <v/>
      </c>
      <c r="L120" s="254" t="str">
        <f t="shared" si="13"/>
        <v/>
      </c>
      <c r="M120" s="254" t="str">
        <f t="shared" si="14"/>
        <v/>
      </c>
      <c r="N120" s="254" t="str">
        <f t="shared" si="15"/>
        <v/>
      </c>
      <c r="O120" s="255"/>
      <c r="P120" s="256">
        <f t="shared" si="16"/>
        <v>0</v>
      </c>
      <c r="Q120" s="251">
        <f t="shared" si="9"/>
        <v>0</v>
      </c>
      <c r="R120" s="268"/>
      <c r="S120" s="269"/>
      <c r="T120" s="251">
        <f t="shared" si="17"/>
        <v>0</v>
      </c>
      <c r="U120" s="257"/>
    </row>
    <row r="121" spans="1:21" s="261" customFormat="1" ht="19" customHeight="1">
      <c r="A121" s="258"/>
      <c r="B121" s="259"/>
      <c r="C121" s="260"/>
      <c r="D121" s="260"/>
      <c r="E121" s="260"/>
      <c r="F121" s="251"/>
      <c r="G121" s="252" t="str">
        <f>IFERROR(IF($E121="","",VLOOKUP($E121,'Data Mercado'!$A$7:$F$24,IF($B$6="P90",2,IF($B$6="P75",3,IF($B$6="P50",4,IF($B$6="P25",5,IF($B$6="P10",6))))),0)),"ND")</f>
      </c>
      <c r="H121" s="253" t="str">
        <f t="shared" si="10"/>
        <v/>
      </c>
      <c r="I121" s="253" t="str">
        <f>IFERROR(VLOOKUP($A121,'Analisis de Equidad Interna'!$A$11:$K$1010,11,0),"")</f>
        <v/>
      </c>
      <c r="J121" s="253" t="str">
        <f t="shared" si="11"/>
        <v/>
      </c>
      <c r="K121" s="254" t="str">
        <f t="shared" si="12"/>
        <v/>
      </c>
      <c r="L121" s="254" t="str">
        <f t="shared" si="13"/>
        <v/>
      </c>
      <c r="M121" s="254" t="str">
        <f t="shared" si="14"/>
        <v/>
      </c>
      <c r="N121" s="254" t="str">
        <f t="shared" si="15"/>
        <v/>
      </c>
      <c r="O121" s="255"/>
      <c r="P121" s="256">
        <f t="shared" si="16"/>
        <v>0</v>
      </c>
      <c r="Q121" s="251">
        <f t="shared" si="9"/>
        <v>0</v>
      </c>
      <c r="R121" s="268"/>
      <c r="S121" s="269"/>
      <c r="T121" s="251">
        <f t="shared" si="17"/>
        <v>0</v>
      </c>
      <c r="U121" s="257"/>
    </row>
    <row r="122" spans="1:21" s="261" customFormat="1" ht="19" customHeight="1">
      <c r="A122" s="258"/>
      <c r="B122" s="259"/>
      <c r="C122" s="260"/>
      <c r="D122" s="260"/>
      <c r="E122" s="260"/>
      <c r="F122" s="251"/>
      <c r="G122" s="252" t="str">
        <f>IFERROR(IF($E122="","",VLOOKUP($E122,'Data Mercado'!$A$7:$F$24,IF($B$6="P90",2,IF($B$6="P75",3,IF($B$6="P50",4,IF($B$6="P25",5,IF($B$6="P10",6))))),0)),"ND")</f>
      </c>
      <c r="H122" s="253" t="str">
        <f t="shared" si="10"/>
        <v/>
      </c>
      <c r="I122" s="253" t="str">
        <f>IFERROR(VLOOKUP($A122,'Analisis de Equidad Interna'!$A$11:$K$1010,11,0),"")</f>
        <v/>
      </c>
      <c r="J122" s="253" t="str">
        <f t="shared" si="11"/>
        <v/>
      </c>
      <c r="K122" s="254" t="str">
        <f t="shared" si="12"/>
        <v/>
      </c>
      <c r="L122" s="254" t="str">
        <f t="shared" si="13"/>
        <v/>
      </c>
      <c r="M122" s="254" t="str">
        <f t="shared" si="14"/>
        <v/>
      </c>
      <c r="N122" s="254" t="str">
        <f t="shared" si="15"/>
        <v/>
      </c>
      <c r="O122" s="255"/>
      <c r="P122" s="256">
        <f t="shared" si="16"/>
        <v>0</v>
      </c>
      <c r="Q122" s="251">
        <f t="shared" si="9"/>
        <v>0</v>
      </c>
      <c r="R122" s="268"/>
      <c r="S122" s="269"/>
      <c r="T122" s="251">
        <f t="shared" si="17"/>
        <v>0</v>
      </c>
      <c r="U122" s="257"/>
    </row>
    <row r="123" spans="1:21" s="261" customFormat="1" ht="19" customHeight="1">
      <c r="A123" s="258"/>
      <c r="B123" s="259"/>
      <c r="C123" s="260"/>
      <c r="D123" s="260"/>
      <c r="E123" s="260"/>
      <c r="F123" s="251"/>
      <c r="G123" s="252" t="str">
        <f>IFERROR(IF($E123="","",VLOOKUP($E123,'Data Mercado'!$A$7:$F$24,IF($B$6="P90",2,IF($B$6="P75",3,IF($B$6="P50",4,IF($B$6="P25",5,IF($B$6="P10",6))))),0)),"ND")</f>
      </c>
      <c r="H123" s="253" t="str">
        <f t="shared" si="10"/>
        <v/>
      </c>
      <c r="I123" s="253" t="str">
        <f>IFERROR(VLOOKUP($A123,'Analisis de Equidad Interna'!$A$11:$K$1010,11,0),"")</f>
        <v/>
      </c>
      <c r="J123" s="253" t="str">
        <f t="shared" si="11"/>
        <v/>
      </c>
      <c r="K123" s="254" t="str">
        <f t="shared" si="12"/>
        <v/>
      </c>
      <c r="L123" s="254" t="str">
        <f t="shared" si="13"/>
        <v/>
      </c>
      <c r="M123" s="254" t="str">
        <f t="shared" si="14"/>
        <v/>
      </c>
      <c r="N123" s="254" t="str">
        <f t="shared" si="15"/>
        <v/>
      </c>
      <c r="O123" s="255"/>
      <c r="P123" s="256">
        <f t="shared" si="16"/>
        <v>0</v>
      </c>
      <c r="Q123" s="251">
        <f t="shared" si="9"/>
        <v>0</v>
      </c>
      <c r="R123" s="268"/>
      <c r="S123" s="269"/>
      <c r="T123" s="251">
        <f t="shared" si="17"/>
        <v>0</v>
      </c>
      <c r="U123" s="257"/>
    </row>
    <row r="124" spans="1:21" s="261" customFormat="1" ht="19" customHeight="1">
      <c r="A124" s="258"/>
      <c r="B124" s="259"/>
      <c r="C124" s="260"/>
      <c r="D124" s="260"/>
      <c r="E124" s="260"/>
      <c r="F124" s="251"/>
      <c r="G124" s="252" t="str">
        <f>IFERROR(IF($E124="","",VLOOKUP($E124,'Data Mercado'!$A$7:$F$24,IF($B$6="P90",2,IF($B$6="P75",3,IF($B$6="P50",4,IF($B$6="P25",5,IF($B$6="P10",6))))),0)),"ND")</f>
      </c>
      <c r="H124" s="253" t="str">
        <f t="shared" si="10"/>
        <v/>
      </c>
      <c r="I124" s="253" t="str">
        <f>IFERROR(VLOOKUP($A124,'Analisis de Equidad Interna'!$A$11:$K$1010,11,0),"")</f>
        <v/>
      </c>
      <c r="J124" s="253" t="str">
        <f t="shared" si="11"/>
        <v/>
      </c>
      <c r="K124" s="254" t="str">
        <f t="shared" si="12"/>
        <v/>
      </c>
      <c r="L124" s="254" t="str">
        <f t="shared" si="13"/>
        <v/>
      </c>
      <c r="M124" s="254" t="str">
        <f t="shared" si="14"/>
        <v/>
      </c>
      <c r="N124" s="254" t="str">
        <f t="shared" si="15"/>
        <v/>
      </c>
      <c r="O124" s="255"/>
      <c r="P124" s="256">
        <f t="shared" si="16"/>
        <v>0</v>
      </c>
      <c r="Q124" s="251">
        <f t="shared" si="9"/>
        <v>0</v>
      </c>
      <c r="R124" s="268"/>
      <c r="S124" s="269"/>
      <c r="T124" s="251">
        <f t="shared" si="17"/>
        <v>0</v>
      </c>
      <c r="U124" s="257"/>
    </row>
    <row r="125" spans="1:21" s="261" customFormat="1" ht="19" customHeight="1">
      <c r="A125" s="258"/>
      <c r="B125" s="259"/>
      <c r="C125" s="260"/>
      <c r="D125" s="260"/>
      <c r="E125" s="260"/>
      <c r="F125" s="251"/>
      <c r="G125" s="252" t="str">
        <f>IFERROR(IF($E125="","",VLOOKUP($E125,'Data Mercado'!$A$7:$F$24,IF($B$6="P90",2,IF($B$6="P75",3,IF($B$6="P50",4,IF($B$6="P25",5,IF($B$6="P10",6))))),0)),"ND")</f>
      </c>
      <c r="H125" s="253" t="str">
        <f t="shared" si="10"/>
        <v/>
      </c>
      <c r="I125" s="253" t="str">
        <f>IFERROR(VLOOKUP($A125,'Analisis de Equidad Interna'!$A$11:$K$1010,11,0),"")</f>
        <v/>
      </c>
      <c r="J125" s="253" t="str">
        <f t="shared" si="11"/>
        <v/>
      </c>
      <c r="K125" s="254" t="str">
        <f t="shared" si="12"/>
        <v/>
      </c>
      <c r="L125" s="254" t="str">
        <f t="shared" si="13"/>
        <v/>
      </c>
      <c r="M125" s="254" t="str">
        <f t="shared" si="14"/>
        <v/>
      </c>
      <c r="N125" s="254" t="str">
        <f t="shared" si="15"/>
        <v/>
      </c>
      <c r="O125" s="255"/>
      <c r="P125" s="256">
        <f t="shared" si="16"/>
        <v>0</v>
      </c>
      <c r="Q125" s="251">
        <f t="shared" si="9"/>
        <v>0</v>
      </c>
      <c r="R125" s="268"/>
      <c r="S125" s="269"/>
      <c r="T125" s="251">
        <f t="shared" si="17"/>
        <v>0</v>
      </c>
      <c r="U125" s="257"/>
    </row>
    <row r="126" spans="1:21" s="261" customFormat="1" ht="19" customHeight="1">
      <c r="A126" s="258"/>
      <c r="B126" s="259"/>
      <c r="C126" s="260"/>
      <c r="D126" s="260"/>
      <c r="E126" s="260"/>
      <c r="F126" s="251"/>
      <c r="G126" s="252" t="str">
        <f>IFERROR(IF($E126="","",VLOOKUP($E126,'Data Mercado'!$A$7:$F$24,IF($B$6="P90",2,IF($B$6="P75",3,IF($B$6="P50",4,IF($B$6="P25",5,IF($B$6="P10",6))))),0)),"ND")</f>
      </c>
      <c r="H126" s="253" t="str">
        <f t="shared" si="10"/>
        <v/>
      </c>
      <c r="I126" s="253" t="str">
        <f>IFERROR(VLOOKUP($A126,'Analisis de Equidad Interna'!$A$11:$K$1010,11,0),"")</f>
        <v/>
      </c>
      <c r="J126" s="253" t="str">
        <f t="shared" si="11"/>
        <v/>
      </c>
      <c r="K126" s="254" t="str">
        <f t="shared" si="12"/>
        <v/>
      </c>
      <c r="L126" s="254" t="str">
        <f t="shared" si="13"/>
        <v/>
      </c>
      <c r="M126" s="254" t="str">
        <f t="shared" si="14"/>
        <v/>
      </c>
      <c r="N126" s="254" t="str">
        <f t="shared" si="15"/>
        <v/>
      </c>
      <c r="O126" s="255"/>
      <c r="P126" s="256">
        <f t="shared" si="16"/>
        <v>0</v>
      </c>
      <c r="Q126" s="251">
        <f t="shared" si="9"/>
        <v>0</v>
      </c>
      <c r="R126" s="268"/>
      <c r="S126" s="269"/>
      <c r="T126" s="251">
        <f t="shared" si="17"/>
        <v>0</v>
      </c>
      <c r="U126" s="257"/>
    </row>
    <row r="127" spans="1:21" s="261" customFormat="1" ht="19" customHeight="1">
      <c r="A127" s="258"/>
      <c r="B127" s="259"/>
      <c r="C127" s="260"/>
      <c r="D127" s="260"/>
      <c r="E127" s="260"/>
      <c r="F127" s="251"/>
      <c r="G127" s="252" t="str">
        <f>IFERROR(IF($E127="","",VLOOKUP($E127,'Data Mercado'!$A$7:$F$24,IF($B$6="P90",2,IF($B$6="P75",3,IF($B$6="P50",4,IF($B$6="P25",5,IF($B$6="P10",6))))),0)),"ND")</f>
      </c>
      <c r="H127" s="253" t="str">
        <f t="shared" si="10"/>
        <v/>
      </c>
      <c r="I127" s="253" t="str">
        <f>IFERROR(VLOOKUP($A127,'Analisis de Equidad Interna'!$A$11:$K$1010,11,0),"")</f>
        <v/>
      </c>
      <c r="J127" s="253" t="str">
        <f t="shared" si="11"/>
        <v/>
      </c>
      <c r="K127" s="254" t="str">
        <f t="shared" si="12"/>
        <v/>
      </c>
      <c r="L127" s="254" t="str">
        <f t="shared" si="13"/>
        <v/>
      </c>
      <c r="M127" s="254" t="str">
        <f t="shared" si="14"/>
        <v/>
      </c>
      <c r="N127" s="254" t="str">
        <f t="shared" si="15"/>
        <v/>
      </c>
      <c r="O127" s="255"/>
      <c r="P127" s="256">
        <f t="shared" si="16"/>
        <v>0</v>
      </c>
      <c r="Q127" s="251">
        <f t="shared" si="9"/>
        <v>0</v>
      </c>
      <c r="R127" s="268"/>
      <c r="S127" s="269"/>
      <c r="T127" s="251">
        <f t="shared" si="17"/>
        <v>0</v>
      </c>
      <c r="U127" s="257"/>
    </row>
    <row r="128" spans="1:21" s="261" customFormat="1" ht="19" customHeight="1">
      <c r="A128" s="258"/>
      <c r="B128" s="259"/>
      <c r="C128" s="260"/>
      <c r="D128" s="260"/>
      <c r="E128" s="260"/>
      <c r="F128" s="251"/>
      <c r="G128" s="252" t="str">
        <f>IFERROR(IF($E128="","",VLOOKUP($E128,'Data Mercado'!$A$7:$F$24,IF($B$6="P90",2,IF($B$6="P75",3,IF($B$6="P50",4,IF($B$6="P25",5,IF($B$6="P10",6))))),0)),"ND")</f>
      </c>
      <c r="H128" s="253" t="str">
        <f t="shared" si="10"/>
        <v/>
      </c>
      <c r="I128" s="253" t="str">
        <f>IFERROR(VLOOKUP($A128,'Analisis de Equidad Interna'!$A$11:$K$1010,11,0),"")</f>
        <v/>
      </c>
      <c r="J128" s="253" t="str">
        <f t="shared" si="11"/>
        <v/>
      </c>
      <c r="K128" s="254" t="str">
        <f t="shared" si="12"/>
        <v/>
      </c>
      <c r="L128" s="254" t="str">
        <f t="shared" si="13"/>
        <v/>
      </c>
      <c r="M128" s="254" t="str">
        <f t="shared" si="14"/>
        <v/>
      </c>
      <c r="N128" s="254" t="str">
        <f t="shared" si="15"/>
        <v/>
      </c>
      <c r="O128" s="255"/>
      <c r="P128" s="256">
        <f t="shared" si="16"/>
        <v>0</v>
      </c>
      <c r="Q128" s="251">
        <f t="shared" si="9"/>
        <v>0</v>
      </c>
      <c r="R128" s="268"/>
      <c r="S128" s="269"/>
      <c r="T128" s="251">
        <f t="shared" si="17"/>
        <v>0</v>
      </c>
      <c r="U128" s="257"/>
    </row>
    <row r="129" spans="1:21" s="261" customFormat="1" ht="19" customHeight="1">
      <c r="A129" s="258"/>
      <c r="B129" s="259"/>
      <c r="C129" s="260"/>
      <c r="D129" s="260"/>
      <c r="E129" s="260"/>
      <c r="F129" s="251"/>
      <c r="G129" s="252" t="str">
        <f>IFERROR(IF($E129="","",VLOOKUP($E129,'Data Mercado'!$A$7:$F$24,IF($B$6="P90",2,IF($B$6="P75",3,IF($B$6="P50",4,IF($B$6="P25",5,IF($B$6="P10",6))))),0)),"ND")</f>
      </c>
      <c r="H129" s="253" t="str">
        <f t="shared" si="10"/>
        <v/>
      </c>
      <c r="I129" s="253" t="str">
        <f>IFERROR(VLOOKUP($A129,'Analisis de Equidad Interna'!$A$11:$K$1010,11,0),"")</f>
        <v/>
      </c>
      <c r="J129" s="253" t="str">
        <f t="shared" si="11"/>
        <v/>
      </c>
      <c r="K129" s="254" t="str">
        <f t="shared" si="12"/>
        <v/>
      </c>
      <c r="L129" s="254" t="str">
        <f t="shared" si="13"/>
        <v/>
      </c>
      <c r="M129" s="254" t="str">
        <f t="shared" si="14"/>
        <v/>
      </c>
      <c r="N129" s="254" t="str">
        <f t="shared" si="15"/>
        <v/>
      </c>
      <c r="O129" s="255"/>
      <c r="P129" s="256">
        <f t="shared" si="16"/>
        <v>0</v>
      </c>
      <c r="Q129" s="251">
        <f t="shared" si="9"/>
        <v>0</v>
      </c>
      <c r="R129" s="268"/>
      <c r="S129" s="269"/>
      <c r="T129" s="251">
        <f t="shared" si="17"/>
        <v>0</v>
      </c>
      <c r="U129" s="257"/>
    </row>
    <row r="130" spans="1:21" s="261" customFormat="1" ht="19" customHeight="1">
      <c r="A130" s="258"/>
      <c r="B130" s="259"/>
      <c r="C130" s="260"/>
      <c r="D130" s="260"/>
      <c r="E130" s="260"/>
      <c r="F130" s="251"/>
      <c r="G130" s="252" t="str">
        <f>IFERROR(IF($E130="","",VLOOKUP($E130,'Data Mercado'!$A$7:$F$24,IF($B$6="P90",2,IF($B$6="P75",3,IF($B$6="P50",4,IF($B$6="P25",5,IF($B$6="P10",6))))),0)),"ND")</f>
      </c>
      <c r="H130" s="253" t="str">
        <f t="shared" si="10"/>
        <v/>
      </c>
      <c r="I130" s="253" t="str">
        <f>IFERROR(VLOOKUP($A130,'Analisis de Equidad Interna'!$A$11:$K$1010,11,0),"")</f>
        <v/>
      </c>
      <c r="J130" s="253" t="str">
        <f t="shared" si="11"/>
        <v/>
      </c>
      <c r="K130" s="254" t="str">
        <f t="shared" si="12"/>
        <v/>
      </c>
      <c r="L130" s="254" t="str">
        <f t="shared" si="13"/>
        <v/>
      </c>
      <c r="M130" s="254" t="str">
        <f t="shared" si="14"/>
        <v/>
      </c>
      <c r="N130" s="254" t="str">
        <f t="shared" si="15"/>
        <v/>
      </c>
      <c r="O130" s="255"/>
      <c r="P130" s="256">
        <f t="shared" si="16"/>
        <v>0</v>
      </c>
      <c r="Q130" s="251">
        <f t="shared" si="9"/>
        <v>0</v>
      </c>
      <c r="R130" s="268"/>
      <c r="S130" s="269"/>
      <c r="T130" s="251">
        <f t="shared" si="17"/>
        <v>0</v>
      </c>
      <c r="U130" s="257"/>
    </row>
    <row r="131" spans="1:21" s="261" customFormat="1" ht="19" customHeight="1">
      <c r="A131" s="258"/>
      <c r="B131" s="259"/>
      <c r="C131" s="260"/>
      <c r="D131" s="260"/>
      <c r="E131" s="260"/>
      <c r="F131" s="251"/>
      <c r="G131" s="252" t="str">
        <f>IFERROR(IF($E131="","",VLOOKUP($E131,'Data Mercado'!$A$7:$F$24,IF($B$6="P90",2,IF($B$6="P75",3,IF($B$6="P50",4,IF($B$6="P25",5,IF($B$6="P10",6))))),0)),"ND")</f>
      </c>
      <c r="H131" s="253" t="str">
        <f t="shared" si="10"/>
        <v/>
      </c>
      <c r="I131" s="253" t="str">
        <f>IFERROR(VLOOKUP($A131,'Analisis de Equidad Interna'!$A$11:$K$1010,11,0),"")</f>
        <v/>
      </c>
      <c r="J131" s="253" t="str">
        <f t="shared" si="11"/>
        <v/>
      </c>
      <c r="K131" s="254" t="str">
        <f t="shared" si="12"/>
        <v/>
      </c>
      <c r="L131" s="254" t="str">
        <f t="shared" si="13"/>
        <v/>
      </c>
      <c r="M131" s="254" t="str">
        <f t="shared" si="14"/>
        <v/>
      </c>
      <c r="N131" s="254" t="str">
        <f t="shared" si="15"/>
        <v/>
      </c>
      <c r="O131" s="255"/>
      <c r="P131" s="256">
        <f t="shared" si="16"/>
        <v>0</v>
      </c>
      <c r="Q131" s="251">
        <f t="shared" si="9"/>
        <v>0</v>
      </c>
      <c r="R131" s="268"/>
      <c r="S131" s="269"/>
      <c r="T131" s="251">
        <f t="shared" si="17"/>
        <v>0</v>
      </c>
      <c r="U131" s="257"/>
    </row>
    <row r="132" spans="1:21" s="261" customFormat="1" ht="19" customHeight="1">
      <c r="A132" s="258"/>
      <c r="B132" s="259"/>
      <c r="C132" s="260"/>
      <c r="D132" s="260"/>
      <c r="E132" s="260"/>
      <c r="F132" s="251"/>
      <c r="G132" s="252" t="str">
        <f>IFERROR(IF($E132="","",VLOOKUP($E132,'Data Mercado'!$A$7:$F$24,IF($B$6="P90",2,IF($B$6="P75",3,IF($B$6="P50",4,IF($B$6="P25",5,IF($B$6="P10",6))))),0)),"ND")</f>
      </c>
      <c r="H132" s="253" t="str">
        <f t="shared" si="10"/>
        <v/>
      </c>
      <c r="I132" s="253" t="str">
        <f>IFERROR(VLOOKUP($A132,'Analisis de Equidad Interna'!$A$11:$K$1010,11,0),"")</f>
        <v/>
      </c>
      <c r="J132" s="253" t="str">
        <f t="shared" si="11"/>
        <v/>
      </c>
      <c r="K132" s="254" t="str">
        <f t="shared" si="12"/>
        <v/>
      </c>
      <c r="L132" s="254" t="str">
        <f t="shared" si="13"/>
        <v/>
      </c>
      <c r="M132" s="254" t="str">
        <f t="shared" si="14"/>
        <v/>
      </c>
      <c r="N132" s="254" t="str">
        <f t="shared" si="15"/>
        <v/>
      </c>
      <c r="O132" s="255"/>
      <c r="P132" s="256">
        <f t="shared" si="16"/>
        <v>0</v>
      </c>
      <c r="Q132" s="251">
        <f t="shared" si="9"/>
        <v>0</v>
      </c>
      <c r="R132" s="268"/>
      <c r="S132" s="269"/>
      <c r="T132" s="251">
        <f t="shared" si="17"/>
        <v>0</v>
      </c>
      <c r="U132" s="257"/>
    </row>
    <row r="133" spans="1:21" s="261" customFormat="1" ht="19" customHeight="1">
      <c r="A133" s="258"/>
      <c r="B133" s="259"/>
      <c r="C133" s="260"/>
      <c r="D133" s="260"/>
      <c r="E133" s="260"/>
      <c r="F133" s="251"/>
      <c r="G133" s="252" t="str">
        <f>IFERROR(IF($E133="","",VLOOKUP($E133,'Data Mercado'!$A$7:$F$24,IF($B$6="P90",2,IF($B$6="P75",3,IF($B$6="P50",4,IF($B$6="P25",5,IF($B$6="P10",6))))),0)),"ND")</f>
      </c>
      <c r="H133" s="253" t="str">
        <f t="shared" si="10"/>
        <v/>
      </c>
      <c r="I133" s="253" t="str">
        <f>IFERROR(VLOOKUP($A133,'Analisis de Equidad Interna'!$A$11:$K$1010,11,0),"")</f>
        <v/>
      </c>
      <c r="J133" s="253" t="str">
        <f t="shared" si="11"/>
        <v/>
      </c>
      <c r="K133" s="254" t="str">
        <f t="shared" si="12"/>
        <v/>
      </c>
      <c r="L133" s="254" t="str">
        <f t="shared" si="13"/>
        <v/>
      </c>
      <c r="M133" s="254" t="str">
        <f t="shared" si="14"/>
        <v/>
      </c>
      <c r="N133" s="254" t="str">
        <f t="shared" si="15"/>
        <v/>
      </c>
      <c r="O133" s="255"/>
      <c r="P133" s="256">
        <f t="shared" si="16"/>
        <v>0</v>
      </c>
      <c r="Q133" s="251">
        <f t="shared" si="9"/>
        <v>0</v>
      </c>
      <c r="R133" s="268"/>
      <c r="S133" s="269"/>
      <c r="T133" s="251">
        <f t="shared" si="17"/>
        <v>0</v>
      </c>
      <c r="U133" s="257"/>
    </row>
    <row r="134" spans="1:21" s="261" customFormat="1" ht="19" customHeight="1">
      <c r="A134" s="258"/>
      <c r="B134" s="259"/>
      <c r="C134" s="260"/>
      <c r="D134" s="260"/>
      <c r="E134" s="260"/>
      <c r="F134" s="251"/>
      <c r="G134" s="252" t="str">
        <f>IFERROR(IF($E134="","",VLOOKUP($E134,'Data Mercado'!$A$7:$F$24,IF($B$6="P90",2,IF($B$6="P75",3,IF($B$6="P50",4,IF($B$6="P25",5,IF($B$6="P10",6))))),0)),"ND")</f>
      </c>
      <c r="H134" s="253" t="str">
        <f t="shared" si="10"/>
        <v/>
      </c>
      <c r="I134" s="253" t="str">
        <f>IFERROR(VLOOKUP($A134,'Analisis de Equidad Interna'!$A$11:$K$1010,11,0),"")</f>
        <v/>
      </c>
      <c r="J134" s="253" t="str">
        <f t="shared" si="11"/>
        <v/>
      </c>
      <c r="K134" s="254" t="str">
        <f t="shared" si="12"/>
        <v/>
      </c>
      <c r="L134" s="254" t="str">
        <f t="shared" si="13"/>
        <v/>
      </c>
      <c r="M134" s="254" t="str">
        <f t="shared" si="14"/>
        <v/>
      </c>
      <c r="N134" s="254" t="str">
        <f t="shared" si="15"/>
        <v/>
      </c>
      <c r="O134" s="255"/>
      <c r="P134" s="256">
        <f t="shared" si="16"/>
        <v>0</v>
      </c>
      <c r="Q134" s="251">
        <f t="shared" si="9"/>
        <v>0</v>
      </c>
      <c r="R134" s="268"/>
      <c r="S134" s="269"/>
      <c r="T134" s="251">
        <f t="shared" si="17"/>
        <v>0</v>
      </c>
      <c r="U134" s="257"/>
    </row>
    <row r="135" spans="1:21" s="257" customFormat="1" ht="19" customHeight="1">
      <c r="A135" s="258"/>
      <c r="B135" s="259"/>
      <c r="C135" s="260"/>
      <c r="D135" s="260"/>
      <c r="E135" s="260"/>
      <c r="F135" s="251"/>
      <c r="G135" s="252" t="str">
        <f>IFERROR(IF($E135="","",VLOOKUP($E135,'Data Mercado'!$A$7:$F$24,IF($B$6="P90",2,IF($B$6="P75",3,IF($B$6="P50",4,IF($B$6="P25",5,IF($B$6="P10",6))))),0)),"ND")</f>
      </c>
      <c r="H135" s="253" t="str">
        <f t="shared" si="10"/>
        <v/>
      </c>
      <c r="I135" s="253" t="str">
        <f>IFERROR(VLOOKUP($A135,'Analisis de Equidad Interna'!$A$11:$K$1010,11,0),"")</f>
        <v/>
      </c>
      <c r="J135" s="253" t="str">
        <f t="shared" si="11"/>
        <v/>
      </c>
      <c r="K135" s="254" t="str">
        <f t="shared" si="12"/>
        <v/>
      </c>
      <c r="L135" s="254" t="str">
        <f t="shared" si="13"/>
        <v/>
      </c>
      <c r="M135" s="254" t="str">
        <f t="shared" si="14"/>
        <v/>
      </c>
      <c r="N135" s="254" t="str">
        <f t="shared" si="15"/>
        <v/>
      </c>
      <c r="O135" s="255"/>
      <c r="P135" s="256">
        <f t="shared" si="16"/>
        <v>0</v>
      </c>
      <c r="Q135" s="251">
        <f t="shared" si="9"/>
        <v>0</v>
      </c>
      <c r="R135" s="268"/>
      <c r="S135" s="269"/>
      <c r="T135" s="251">
        <f t="shared" si="17"/>
        <v>0</v>
      </c>
    </row>
    <row r="136" spans="1:21" s="257" customFormat="1" ht="19" customHeight="1">
      <c r="A136" s="258"/>
      <c r="B136" s="259"/>
      <c r="C136" s="260"/>
      <c r="D136" s="260"/>
      <c r="E136" s="260"/>
      <c r="F136" s="251"/>
      <c r="G136" s="252" t="str">
        <f>IFERROR(IF($E136="","",VLOOKUP($E136,'Data Mercado'!$A$7:$F$24,IF($B$6="P90",2,IF($B$6="P75",3,IF($B$6="P50",4,IF($B$6="P25",5,IF($B$6="P10",6))))),0)),"ND")</f>
      </c>
      <c r="H136" s="253" t="str">
        <f t="shared" si="10"/>
        <v/>
      </c>
      <c r="I136" s="253" t="str">
        <f>IFERROR(VLOOKUP($A136,'Analisis de Equidad Interna'!$A$11:$K$1010,11,0),"")</f>
        <v/>
      </c>
      <c r="J136" s="253" t="str">
        <f t="shared" si="11"/>
        <v/>
      </c>
      <c r="K136" s="254" t="str">
        <f t="shared" si="12"/>
        <v/>
      </c>
      <c r="L136" s="254" t="str">
        <f t="shared" si="13"/>
        <v/>
      </c>
      <c r="M136" s="254" t="str">
        <f t="shared" si="14"/>
        <v/>
      </c>
      <c r="N136" s="254" t="str">
        <f t="shared" si="15"/>
        <v/>
      </c>
      <c r="O136" s="255"/>
      <c r="P136" s="256">
        <f t="shared" si="16"/>
        <v>0</v>
      </c>
      <c r="Q136" s="251">
        <f t="shared" si="9"/>
        <v>0</v>
      </c>
      <c r="R136" s="268"/>
      <c r="S136" s="269"/>
      <c r="T136" s="251">
        <f t="shared" si="17"/>
        <v>0</v>
      </c>
    </row>
    <row r="137" spans="1:21" s="257" customFormat="1" ht="19" customHeight="1">
      <c r="A137" s="258"/>
      <c r="B137" s="259"/>
      <c r="C137" s="260"/>
      <c r="D137" s="260"/>
      <c r="E137" s="260"/>
      <c r="F137" s="251"/>
      <c r="G137" s="252" t="str">
        <f>IFERROR(IF($E137="","",VLOOKUP($E137,'Data Mercado'!$A$7:$F$24,IF($B$6="P90",2,IF($B$6="P75",3,IF($B$6="P50",4,IF($B$6="P25",5,IF($B$6="P10",6))))),0)),"ND")</f>
      </c>
      <c r="H137" s="253" t="str">
        <f t="shared" si="10"/>
        <v/>
      </c>
      <c r="I137" s="253" t="str">
        <f>IFERROR(VLOOKUP($A137,'Analisis de Equidad Interna'!$A$11:$K$1010,11,0),"")</f>
        <v/>
      </c>
      <c r="J137" s="253" t="str">
        <f t="shared" si="11"/>
        <v/>
      </c>
      <c r="K137" s="254" t="str">
        <f t="shared" si="12"/>
        <v/>
      </c>
      <c r="L137" s="254" t="str">
        <f t="shared" si="13"/>
        <v/>
      </c>
      <c r="M137" s="254" t="str">
        <f t="shared" si="14"/>
        <v/>
      </c>
      <c r="N137" s="254" t="str">
        <f t="shared" si="15"/>
        <v/>
      </c>
      <c r="O137" s="255"/>
      <c r="P137" s="256">
        <f t="shared" si="16"/>
        <v>0</v>
      </c>
      <c r="Q137" s="251">
        <f t="shared" si="9"/>
        <v>0</v>
      </c>
      <c r="R137" s="268"/>
      <c r="S137" s="269"/>
      <c r="T137" s="251">
        <f t="shared" si="17"/>
        <v>0</v>
      </c>
    </row>
    <row r="138" spans="1:21" s="257" customFormat="1" ht="19" customHeight="1">
      <c r="A138" s="258"/>
      <c r="B138" s="259"/>
      <c r="C138" s="260"/>
      <c r="D138" s="260"/>
      <c r="E138" s="260"/>
      <c r="F138" s="251"/>
      <c r="G138" s="252" t="str">
        <f>IFERROR(IF($E138="","",VLOOKUP($E138,'Data Mercado'!$A$7:$F$24,IF($B$6="P90",2,IF($B$6="P75",3,IF($B$6="P50",4,IF($B$6="P25",5,IF($B$6="P10",6))))),0)),"ND")</f>
      </c>
      <c r="H138" s="253" t="str">
        <f t="shared" si="10"/>
        <v/>
      </c>
      <c r="I138" s="253" t="str">
        <f>IFERROR(VLOOKUP($A138,'Analisis de Equidad Interna'!$A$11:$K$1010,11,0),"")</f>
        <v/>
      </c>
      <c r="J138" s="253" t="str">
        <f t="shared" si="11"/>
        <v/>
      </c>
      <c r="K138" s="254" t="str">
        <f t="shared" si="12"/>
        <v/>
      </c>
      <c r="L138" s="254" t="str">
        <f t="shared" si="13"/>
        <v/>
      </c>
      <c r="M138" s="254" t="str">
        <f t="shared" si="14"/>
        <v/>
      </c>
      <c r="N138" s="254" t="str">
        <f t="shared" si="15"/>
        <v/>
      </c>
      <c r="O138" s="255"/>
      <c r="P138" s="256">
        <f t="shared" si="16"/>
        <v>0</v>
      </c>
      <c r="Q138" s="251">
        <f t="shared" si="9"/>
        <v>0</v>
      </c>
      <c r="R138" s="268"/>
      <c r="S138" s="269"/>
      <c r="T138" s="251">
        <f t="shared" si="17"/>
        <v>0</v>
      </c>
    </row>
    <row r="139" spans="1:21" s="257" customFormat="1" ht="19" customHeight="1">
      <c r="A139" s="258"/>
      <c r="B139" s="259"/>
      <c r="C139" s="260"/>
      <c r="D139" s="260"/>
      <c r="E139" s="260"/>
      <c r="F139" s="251"/>
      <c r="G139" s="252" t="str">
        <f>IFERROR(IF($E139="","",VLOOKUP($E139,'Data Mercado'!$A$7:$F$24,IF($B$6="P90",2,IF($B$6="P75",3,IF($B$6="P50",4,IF($B$6="P25",5,IF($B$6="P10",6))))),0)),"ND")</f>
      </c>
      <c r="H139" s="253" t="str">
        <f t="shared" si="10"/>
        <v/>
      </c>
      <c r="I139" s="253" t="str">
        <f>IFERROR(VLOOKUP($A139,'Analisis de Equidad Interna'!$A$11:$K$1010,11,0),"")</f>
        <v/>
      </c>
      <c r="J139" s="253" t="str">
        <f t="shared" si="11"/>
        <v/>
      </c>
      <c r="K139" s="254" t="str">
        <f t="shared" si="12"/>
        <v/>
      </c>
      <c r="L139" s="254" t="str">
        <f t="shared" si="13"/>
        <v/>
      </c>
      <c r="M139" s="254" t="str">
        <f t="shared" si="14"/>
        <v/>
      </c>
      <c r="N139" s="254" t="str">
        <f t="shared" si="15"/>
        <v/>
      </c>
      <c r="O139" s="255"/>
      <c r="P139" s="256">
        <f t="shared" si="16"/>
        <v>0</v>
      </c>
      <c r="Q139" s="251">
        <f t="shared" si="9"/>
        <v>0</v>
      </c>
      <c r="R139" s="268"/>
      <c r="S139" s="269"/>
      <c r="T139" s="251">
        <f t="shared" si="17"/>
        <v>0</v>
      </c>
    </row>
    <row r="140" spans="1:21" s="257" customFormat="1" ht="19" customHeight="1">
      <c r="A140" s="258"/>
      <c r="B140" s="259"/>
      <c r="C140" s="260"/>
      <c r="D140" s="260"/>
      <c r="E140" s="260"/>
      <c r="F140" s="251"/>
      <c r="G140" s="252" t="str">
        <f>IFERROR(IF($E140="","",VLOOKUP($E140,'Data Mercado'!$A$7:$F$24,IF($B$6="P90",2,IF($B$6="P75",3,IF($B$6="P50",4,IF($B$6="P25",5,IF($B$6="P10",6))))),0)),"ND")</f>
      </c>
      <c r="H140" s="253" t="str">
        <f t="shared" si="10"/>
        <v/>
      </c>
      <c r="I140" s="253" t="str">
        <f>IFERROR(VLOOKUP($A140,'Analisis de Equidad Interna'!$A$11:$K$1010,11,0),"")</f>
        <v/>
      </c>
      <c r="J140" s="253" t="str">
        <f t="shared" si="11"/>
        <v/>
      </c>
      <c r="K140" s="254" t="str">
        <f t="shared" si="12"/>
        <v/>
      </c>
      <c r="L140" s="254" t="str">
        <f t="shared" si="13"/>
        <v/>
      </c>
      <c r="M140" s="254" t="str">
        <f t="shared" si="14"/>
        <v/>
      </c>
      <c r="N140" s="254" t="str">
        <f t="shared" si="15"/>
        <v/>
      </c>
      <c r="O140" s="255"/>
      <c r="P140" s="256">
        <f t="shared" si="16"/>
        <v>0</v>
      </c>
      <c r="Q140" s="251">
        <f t="shared" si="9"/>
        <v>0</v>
      </c>
      <c r="R140" s="268"/>
      <c r="S140" s="269"/>
      <c r="T140" s="251">
        <f t="shared" si="17"/>
        <v>0</v>
      </c>
    </row>
    <row r="141" spans="1:21" s="257" customFormat="1" ht="19" customHeight="1">
      <c r="A141" s="258"/>
      <c r="B141" s="259"/>
      <c r="C141" s="260"/>
      <c r="D141" s="260"/>
      <c r="E141" s="260"/>
      <c r="F141" s="251"/>
      <c r="G141" s="252" t="str">
        <f>IFERROR(IF($E141="","",VLOOKUP($E141,'Data Mercado'!$A$7:$F$24,IF($B$6="P90",2,IF($B$6="P75",3,IF($B$6="P50",4,IF($B$6="P25",5,IF($B$6="P10",6))))),0)),"ND")</f>
      </c>
      <c r="H141" s="253" t="str">
        <f t="shared" si="10"/>
        <v/>
      </c>
      <c r="I141" s="253" t="str">
        <f>IFERROR(VLOOKUP($A141,'Analisis de Equidad Interna'!$A$11:$K$1010,11,0),"")</f>
        <v/>
      </c>
      <c r="J141" s="253" t="str">
        <f t="shared" si="11"/>
        <v/>
      </c>
      <c r="K141" s="254" t="str">
        <f t="shared" si="12"/>
        <v/>
      </c>
      <c r="L141" s="254" t="str">
        <f t="shared" si="13"/>
        <v/>
      </c>
      <c r="M141" s="254" t="str">
        <f t="shared" si="14"/>
        <v/>
      </c>
      <c r="N141" s="254" t="str">
        <f t="shared" si="15"/>
        <v/>
      </c>
      <c r="O141" s="255"/>
      <c r="P141" s="256">
        <f t="shared" si="16"/>
        <v>0</v>
      </c>
      <c r="Q141" s="251">
        <f t="shared" si="9"/>
        <v>0</v>
      </c>
      <c r="R141" s="268"/>
      <c r="S141" s="269"/>
      <c r="T141" s="251">
        <f t="shared" si="17"/>
        <v>0</v>
      </c>
    </row>
    <row r="142" spans="1:21" s="257" customFormat="1" ht="19" customHeight="1">
      <c r="A142" s="258"/>
      <c r="B142" s="259"/>
      <c r="C142" s="260"/>
      <c r="D142" s="260"/>
      <c r="E142" s="260"/>
      <c r="F142" s="251"/>
      <c r="G142" s="252" t="str">
        <f>IFERROR(IF($E142="","",VLOOKUP($E142,'Data Mercado'!$A$7:$F$24,IF($B$6="P90",2,IF($B$6="P75",3,IF($B$6="P50",4,IF($B$6="P25",5,IF($B$6="P10",6))))),0)),"ND")</f>
      </c>
      <c r="H142" s="253" t="str">
        <f t="shared" si="10"/>
        <v/>
      </c>
      <c r="I142" s="253" t="str">
        <f>IFERROR(VLOOKUP($A142,'Analisis de Equidad Interna'!$A$11:$K$1010,11,0),"")</f>
        <v/>
      </c>
      <c r="J142" s="253" t="str">
        <f t="shared" si="11"/>
        <v/>
      </c>
      <c r="K142" s="254" t="str">
        <f t="shared" si="12"/>
        <v/>
      </c>
      <c r="L142" s="254" t="str">
        <f t="shared" si="13"/>
        <v/>
      </c>
      <c r="M142" s="254" t="str">
        <f t="shared" si="14"/>
        <v/>
      </c>
      <c r="N142" s="254" t="str">
        <f t="shared" si="15"/>
        <v/>
      </c>
      <c r="O142" s="255"/>
      <c r="P142" s="256">
        <f t="shared" si="16"/>
        <v>0</v>
      </c>
      <c r="Q142" s="251">
        <f t="shared" si="9"/>
        <v>0</v>
      </c>
      <c r="R142" s="268"/>
      <c r="S142" s="269"/>
      <c r="T142" s="251">
        <f t="shared" si="17"/>
        <v>0</v>
      </c>
    </row>
    <row r="143" spans="1:21" s="261" customFormat="1" ht="19" customHeight="1">
      <c r="A143" s="258"/>
      <c r="B143" s="262"/>
      <c r="C143" s="260"/>
      <c r="D143" s="260"/>
      <c r="E143" s="260"/>
      <c r="F143" s="251"/>
      <c r="G143" s="252" t="str">
        <f>IFERROR(IF($E143="","",VLOOKUP($E143,'Data Mercado'!$A$7:$F$24,IF($B$6="P90",2,IF($B$6="P75",3,IF($B$6="P50",4,IF($B$6="P25",5,IF($B$6="P10",6))))),0)),"ND")</f>
      </c>
      <c r="H143" s="253" t="str">
        <f t="shared" si="10"/>
        <v/>
      </c>
      <c r="I143" s="253" t="str">
        <f>IFERROR(VLOOKUP($A143,'Analisis de Equidad Interna'!$A$11:$K$1010,11,0),"")</f>
        <v/>
      </c>
      <c r="J143" s="253" t="str">
        <f t="shared" si="11"/>
        <v/>
      </c>
      <c r="K143" s="254" t="str">
        <f t="shared" si="12"/>
        <v/>
      </c>
      <c r="L143" s="254" t="str">
        <f t="shared" si="13"/>
        <v/>
      </c>
      <c r="M143" s="254" t="str">
        <f t="shared" si="14"/>
        <v/>
      </c>
      <c r="N143" s="254" t="str">
        <f t="shared" si="15"/>
        <v/>
      </c>
      <c r="O143" s="255"/>
      <c r="P143" s="256">
        <f t="shared" si="16"/>
        <v>0</v>
      </c>
      <c r="Q143" s="251">
        <f t="shared" ref="Q143:Q206" si="18">IF($B$7="Porcentajes", F143 * P143, IF($T$1=0, 0, ((F143 * P143) / $T$1) * $C$7))</f>
        <v>0</v>
      </c>
      <c r="R143" s="268"/>
      <c r="S143" s="269"/>
      <c r="T143" s="251">
        <f t="shared" si="17"/>
        <v>0</v>
      </c>
      <c r="U143" s="257"/>
    </row>
    <row r="144" spans="1:21" s="261" customFormat="1" ht="19" customHeight="1">
      <c r="A144" s="258"/>
      <c r="B144" s="262"/>
      <c r="C144" s="260"/>
      <c r="D144" s="260"/>
      <c r="E144" s="260"/>
      <c r="F144" s="251"/>
      <c r="G144" s="252" t="str">
        <f>IFERROR(IF($E144="","",VLOOKUP($E144,'Data Mercado'!$A$7:$F$24,IF($B$6="P90",2,IF($B$6="P75",3,IF($B$6="P50",4,IF($B$6="P25",5,IF($B$6="P10",6))))),0)),"ND")</f>
      </c>
      <c r="H144" s="253" t="str">
        <f>IFERROR(IF(AND($F144&lt;&gt;"",$G144&lt;&gt;""),$F144/$G144,""),"")</f>
      </c>
      <c r="I144" s="253" t="str">
        <f>IFERROR(VLOOKUP($A144,'Analisis de Equidad Interna'!$A$11:$K$1010,11,0),"")</f>
        <v/>
      </c>
      <c r="J144" s="253" t="str">
        <f t="shared" ref="J144:J207" si="20">IF(AND($H144&lt;&gt;"",$I144&lt;&gt;""),$H144*$I144,"")</f>
        <v/>
      </c>
      <c r="K144" s="254" t="str">
        <f t="shared" ref="K144:K207" si="21">IF(J144="","",0%)</f>
        <v/>
      </c>
      <c r="L144" s="254" t="str">
        <f t="shared" ref="L144:L207" si="22">IF(J144="","",IF($J144&gt;1.2, 0, IF($J144&gt;=1.1, $B$8*(1/3), IF($J144&gt;=1, ($B$8 + (($B$9-$B$8)/4)*1)*(1/3), IF($J144&gt;=0.9, ($B$8 + (($B$9-$B$8)/4)*2)*(1/3), IF($J144&gt;=0.8, ($B$8 + (($B$9-$B$8)/4)*3)*(1/3), $B$9*(1/3)))))))</f>
        <v/>
      </c>
      <c r="M144" s="254" t="str">
        <f t="shared" ref="M144:M207" si="23">IF(J144="","",IF($J144&gt;1.2, 0, IF($J144&gt;=1.1, $B$8*(2/3), IF($J144&gt;=1, ($B$8 + (($B$9-$B$8)/4)*1)*(2/3), IF($J144&gt;=0.9, ($B$8 + (($B$9-$B$8)/4)*2)*(2/3), IF($J144&gt;=0.8, ($B$8 + (($B$9-$B$8)/4)*3)*(2/3), $B$9*(2/3)))))))</f>
        <v/>
      </c>
      <c r="N144" s="254" t="str">
        <f t="shared" ref="N144:N207" si="24">IF(J144="","",IF($J144&gt;1.2, 0, IF($J144&gt;=1.1, $B$8, IF($J144&gt;=1, $B$8 + (($B$9-$B$8)/4)*1, IF($J144&gt;=0.9, $B$8 + (($B$9-$B$8)/4)*2, IF($J144&gt;=0.8, $B$8 + (($B$9-$B$8)/4)*3, $B$9))))))</f>
        <v/>
      </c>
      <c r="O144" s="255"/>
      <c r="P144" s="256">
        <f t="shared" ref="P144:P207" si="25">IF(O144=1, K144, IF(O144=2, L144, IF(O144=3, M144, IF(O144=4, N144, 0))))</f>
        <v>0</v>
      </c>
      <c r="Q144" s="251">
        <f t="shared" si="18"/>
        <v>0</v>
      </c>
      <c r="R144" s="268"/>
      <c r="S144" s="269"/>
      <c r="T144" s="251">
        <f t="shared" ref="T144:T207" si="26">IF($R144="Manual",$F144*(1+$S144),$F144+$Q144)</f>
        <v>0</v>
      </c>
      <c r="U144" s="257"/>
    </row>
    <row r="145" spans="1:21" s="261" customFormat="1" ht="19" customHeight="1">
      <c r="A145" s="258"/>
      <c r="B145" s="262"/>
      <c r="C145" s="260"/>
      <c r="D145" s="260"/>
      <c r="E145" s="260"/>
      <c r="F145" s="251"/>
      <c r="G145" s="252" t="str">
        <f>IFERROR(IF($E145="","",VLOOKUP($E145,'Data Mercado'!$A$7:$F$24,IF($B$6="P90",2,IF($B$6="P75",3,IF($B$6="P50",4,IF($B$6="P25",5,IF($B$6="P10",6))))),0)),"ND")</f>
      </c>
      <c r="H145" s="253" t="str">
        <f t="shared" si="19"/>
        <v/>
      </c>
      <c r="I145" s="253" t="str">
        <f>IFERROR(VLOOKUP($A145,'Analisis de Equidad Interna'!$A$11:$K$1010,11,0),"")</f>
        <v/>
      </c>
      <c r="J145" s="253" t="str">
        <f t="shared" si="20"/>
        <v/>
      </c>
      <c r="K145" s="254" t="str">
        <f t="shared" si="21"/>
        <v/>
      </c>
      <c r="L145" s="254" t="str">
        <f t="shared" si="22"/>
        <v/>
      </c>
      <c r="M145" s="254" t="str">
        <f t="shared" si="23"/>
        <v/>
      </c>
      <c r="N145" s="254" t="str">
        <f t="shared" si="24"/>
        <v/>
      </c>
      <c r="O145" s="255"/>
      <c r="P145" s="256">
        <f t="shared" si="25"/>
        <v>0</v>
      </c>
      <c r="Q145" s="251">
        <f t="shared" si="18"/>
        <v>0</v>
      </c>
      <c r="R145" s="268"/>
      <c r="S145" s="269"/>
      <c r="T145" s="251">
        <f t="shared" si="26"/>
        <v>0</v>
      </c>
      <c r="U145" s="257"/>
    </row>
    <row r="146" spans="1:21" s="261" customFormat="1" ht="19" customHeight="1">
      <c r="A146" s="258"/>
      <c r="B146" s="262"/>
      <c r="C146" s="260"/>
      <c r="D146" s="260"/>
      <c r="E146" s="260"/>
      <c r="F146" s="251"/>
      <c r="G146" s="252" t="str">
        <f>IFERROR(IF($E146="","",VLOOKUP($E146,'Data Mercado'!$A$7:$F$24,IF($B$6="P90",2,IF($B$6="P75",3,IF($B$6="P50",4,IF($B$6="P25",5,IF($B$6="P10",6))))),0)),"ND")</f>
      </c>
      <c r="H146" s="253" t="str">
        <f t="shared" si="19"/>
        <v/>
      </c>
      <c r="I146" s="253" t="str">
        <f>IFERROR(VLOOKUP($A146,'Analisis de Equidad Interna'!$A$11:$K$1010,11,0),"")</f>
        <v/>
      </c>
      <c r="J146" s="253" t="str">
        <f t="shared" si="20"/>
        <v/>
      </c>
      <c r="K146" s="254" t="str">
        <f t="shared" si="21"/>
        <v/>
      </c>
      <c r="L146" s="254" t="str">
        <f t="shared" si="22"/>
        <v/>
      </c>
      <c r="M146" s="254" t="str">
        <f t="shared" si="23"/>
        <v/>
      </c>
      <c r="N146" s="254" t="str">
        <f t="shared" si="24"/>
        <v/>
      </c>
      <c r="O146" s="255"/>
      <c r="P146" s="256">
        <f t="shared" si="25"/>
        <v>0</v>
      </c>
      <c r="Q146" s="251">
        <f t="shared" si="18"/>
        <v>0</v>
      </c>
      <c r="R146" s="268"/>
      <c r="S146" s="269"/>
      <c r="T146" s="251">
        <f t="shared" si="26"/>
        <v>0</v>
      </c>
      <c r="U146" s="257"/>
    </row>
    <row r="147" spans="1:21" s="261" customFormat="1" ht="19" customHeight="1">
      <c r="A147" s="258"/>
      <c r="B147" s="262"/>
      <c r="C147" s="260"/>
      <c r="D147" s="260"/>
      <c r="E147" s="260"/>
      <c r="F147" s="251"/>
      <c r="G147" s="252" t="str">
        <f>IFERROR(IF($E147="","",VLOOKUP($E147,'Data Mercado'!$A$7:$F$24,IF($B$6="P90",2,IF($B$6="P75",3,IF($B$6="P50",4,IF($B$6="P25",5,IF($B$6="P10",6))))),0)),"ND")</f>
      </c>
      <c r="H147" s="253" t="str">
        <f t="shared" si="19"/>
        <v/>
      </c>
      <c r="I147" s="253" t="str">
        <f>IFERROR(VLOOKUP($A147,'Analisis de Equidad Interna'!$A$11:$K$1010,11,0),"")</f>
        <v/>
      </c>
      <c r="J147" s="253" t="str">
        <f t="shared" si="20"/>
        <v/>
      </c>
      <c r="K147" s="254" t="str">
        <f t="shared" si="21"/>
        <v/>
      </c>
      <c r="L147" s="254" t="str">
        <f t="shared" si="22"/>
        <v/>
      </c>
      <c r="M147" s="254" t="str">
        <f t="shared" si="23"/>
        <v/>
      </c>
      <c r="N147" s="254" t="str">
        <f t="shared" si="24"/>
        <v/>
      </c>
      <c r="O147" s="255"/>
      <c r="P147" s="256">
        <f t="shared" si="25"/>
        <v>0</v>
      </c>
      <c r="Q147" s="251">
        <f t="shared" si="18"/>
        <v>0</v>
      </c>
      <c r="R147" s="268"/>
      <c r="S147" s="269"/>
      <c r="T147" s="251">
        <f t="shared" si="26"/>
        <v>0</v>
      </c>
      <c r="U147" s="257"/>
    </row>
    <row r="148" spans="1:21" s="261" customFormat="1" ht="19" customHeight="1">
      <c r="A148" s="258"/>
      <c r="B148" s="262"/>
      <c r="C148" s="260"/>
      <c r="D148" s="260"/>
      <c r="E148" s="260"/>
      <c r="F148" s="251"/>
      <c r="G148" s="252" t="str">
        <f>IFERROR(IF($E148="","",VLOOKUP($E148,'Data Mercado'!$A$7:$F$24,IF($B$6="P90",2,IF($B$6="P75",3,IF($B$6="P50",4,IF($B$6="P25",5,IF($B$6="P10",6))))),0)),"ND")</f>
      </c>
      <c r="H148" s="253" t="str">
        <f t="shared" si="19"/>
        <v/>
      </c>
      <c r="I148" s="253" t="str">
        <f>IFERROR(VLOOKUP($A148,'Analisis de Equidad Interna'!$A$11:$K$1010,11,0),"")</f>
        <v/>
      </c>
      <c r="J148" s="253" t="str">
        <f t="shared" si="20"/>
        <v/>
      </c>
      <c r="K148" s="254" t="str">
        <f t="shared" si="21"/>
        <v/>
      </c>
      <c r="L148" s="254" t="str">
        <f t="shared" si="22"/>
        <v/>
      </c>
      <c r="M148" s="254" t="str">
        <f t="shared" si="23"/>
        <v/>
      </c>
      <c r="N148" s="254" t="str">
        <f t="shared" si="24"/>
        <v/>
      </c>
      <c r="O148" s="255"/>
      <c r="P148" s="256">
        <f t="shared" si="25"/>
        <v>0</v>
      </c>
      <c r="Q148" s="251">
        <f t="shared" si="18"/>
        <v>0</v>
      </c>
      <c r="R148" s="268"/>
      <c r="S148" s="269"/>
      <c r="T148" s="251">
        <f t="shared" si="26"/>
        <v>0</v>
      </c>
      <c r="U148" s="257"/>
    </row>
    <row r="149" spans="1:21" s="261" customFormat="1" ht="19" customHeight="1">
      <c r="A149" s="258"/>
      <c r="B149" s="262"/>
      <c r="C149" s="260"/>
      <c r="D149" s="260"/>
      <c r="E149" s="260"/>
      <c r="F149" s="251"/>
      <c r="G149" s="252" t="str">
        <f>IFERROR(IF($E149="","",VLOOKUP($E149,'Data Mercado'!$A$7:$F$24,IF($B$6="P90",2,IF($B$6="P75",3,IF($B$6="P50",4,IF($B$6="P25",5,IF($B$6="P10",6))))),0)),"ND")</f>
      </c>
      <c r="H149" s="253" t="str">
        <f t="shared" si="19"/>
        <v/>
      </c>
      <c r="I149" s="253" t="str">
        <f>IFERROR(VLOOKUP($A149,'Analisis de Equidad Interna'!$A$11:$K$1010,11,0),"")</f>
        <v/>
      </c>
      <c r="J149" s="253" t="str">
        <f t="shared" si="20"/>
        <v/>
      </c>
      <c r="K149" s="254" t="str">
        <f t="shared" si="21"/>
        <v/>
      </c>
      <c r="L149" s="254" t="str">
        <f t="shared" si="22"/>
        <v/>
      </c>
      <c r="M149" s="254" t="str">
        <f t="shared" si="23"/>
        <v/>
      </c>
      <c r="N149" s="254" t="str">
        <f t="shared" si="24"/>
        <v/>
      </c>
      <c r="O149" s="255"/>
      <c r="P149" s="256">
        <f t="shared" si="25"/>
        <v>0</v>
      </c>
      <c r="Q149" s="251">
        <f t="shared" si="18"/>
        <v>0</v>
      </c>
      <c r="R149" s="268"/>
      <c r="S149" s="269"/>
      <c r="T149" s="251">
        <f t="shared" si="26"/>
        <v>0</v>
      </c>
      <c r="U149" s="257"/>
    </row>
    <row r="150" spans="1:21" s="261" customFormat="1" ht="19" customHeight="1">
      <c r="A150" s="258"/>
      <c r="B150" s="262"/>
      <c r="C150" s="260"/>
      <c r="D150" s="260"/>
      <c r="E150" s="260"/>
      <c r="F150" s="251"/>
      <c r="G150" s="252" t="str">
        <f>IFERROR(IF($E150="","",VLOOKUP($E150,'Data Mercado'!$A$7:$F$24,IF($B$6="P90",2,IF($B$6="P75",3,IF($B$6="P50",4,IF($B$6="P25",5,IF($B$6="P10",6))))),0)),"ND")</f>
      </c>
      <c r="H150" s="253" t="str">
        <f t="shared" si="19"/>
        <v/>
      </c>
      <c r="I150" s="253" t="str">
        <f>IFERROR(VLOOKUP($A150,'Analisis de Equidad Interna'!$A$11:$K$1010,11,0),"")</f>
        <v/>
      </c>
      <c r="J150" s="253" t="str">
        <f t="shared" si="20"/>
        <v/>
      </c>
      <c r="K150" s="254" t="str">
        <f t="shared" si="21"/>
        <v/>
      </c>
      <c r="L150" s="254" t="str">
        <f t="shared" si="22"/>
        <v/>
      </c>
      <c r="M150" s="254" t="str">
        <f t="shared" si="23"/>
        <v/>
      </c>
      <c r="N150" s="254" t="str">
        <f t="shared" si="24"/>
        <v/>
      </c>
      <c r="O150" s="255"/>
      <c r="P150" s="256">
        <f t="shared" si="25"/>
        <v>0</v>
      </c>
      <c r="Q150" s="251">
        <f t="shared" si="18"/>
        <v>0</v>
      </c>
      <c r="R150" s="268"/>
      <c r="S150" s="269"/>
      <c r="T150" s="251">
        <f t="shared" si="26"/>
        <v>0</v>
      </c>
      <c r="U150" s="257"/>
    </row>
    <row r="151" spans="1:21" s="261" customFormat="1" ht="19" customHeight="1">
      <c r="A151" s="258"/>
      <c r="B151" s="262"/>
      <c r="C151" s="260"/>
      <c r="D151" s="260"/>
      <c r="E151" s="260"/>
      <c r="F151" s="251"/>
      <c r="G151" s="252" t="str">
        <f>IFERROR(IF($E151="","",VLOOKUP($E151,'Data Mercado'!$A$7:$F$24,IF($B$6="P90",2,IF($B$6="P75",3,IF($B$6="P50",4,IF($B$6="P25",5,IF($B$6="P10",6))))),0)),"ND")</f>
      </c>
      <c r="H151" s="253" t="str">
        <f t="shared" si="19"/>
        <v/>
      </c>
      <c r="I151" s="253" t="str">
        <f>IFERROR(VLOOKUP($A151,'Analisis de Equidad Interna'!$A$11:$K$1010,11,0),"")</f>
        <v/>
      </c>
      <c r="J151" s="253" t="str">
        <f t="shared" si="20"/>
        <v/>
      </c>
      <c r="K151" s="254" t="str">
        <f t="shared" si="21"/>
        <v/>
      </c>
      <c r="L151" s="254" t="str">
        <f t="shared" si="22"/>
        <v/>
      </c>
      <c r="M151" s="254" t="str">
        <f t="shared" si="23"/>
        <v/>
      </c>
      <c r="N151" s="254" t="str">
        <f t="shared" si="24"/>
        <v/>
      </c>
      <c r="O151" s="255"/>
      <c r="P151" s="256">
        <f t="shared" si="25"/>
        <v>0</v>
      </c>
      <c r="Q151" s="251">
        <f t="shared" si="18"/>
        <v>0</v>
      </c>
      <c r="R151" s="268"/>
      <c r="S151" s="269"/>
      <c r="T151" s="251">
        <f t="shared" si="26"/>
        <v>0</v>
      </c>
      <c r="U151" s="257"/>
    </row>
    <row r="152" spans="1:21" s="261" customFormat="1" ht="19" customHeight="1">
      <c r="A152" s="258"/>
      <c r="B152" s="262"/>
      <c r="C152" s="260"/>
      <c r="D152" s="260"/>
      <c r="E152" s="260"/>
      <c r="F152" s="251"/>
      <c r="G152" s="252" t="str">
        <f>IFERROR(IF($E152="","",VLOOKUP($E152,'Data Mercado'!$A$7:$F$24,IF($B$6="P90",2,IF($B$6="P75",3,IF($B$6="P50",4,IF($B$6="P25",5,IF($B$6="P10",6))))),0)),"ND")</f>
      </c>
      <c r="H152" s="253" t="str">
        <f t="shared" si="19"/>
        <v/>
      </c>
      <c r="I152" s="253" t="str">
        <f>IFERROR(VLOOKUP($A152,'Analisis de Equidad Interna'!$A$11:$K$1010,11,0),"")</f>
        <v/>
      </c>
      <c r="J152" s="253" t="str">
        <f t="shared" si="20"/>
        <v/>
      </c>
      <c r="K152" s="254" t="str">
        <f t="shared" si="21"/>
        <v/>
      </c>
      <c r="L152" s="254" t="str">
        <f t="shared" si="22"/>
        <v/>
      </c>
      <c r="M152" s="254" t="str">
        <f t="shared" si="23"/>
        <v/>
      </c>
      <c r="N152" s="254" t="str">
        <f t="shared" si="24"/>
        <v/>
      </c>
      <c r="O152" s="255"/>
      <c r="P152" s="256">
        <f t="shared" si="25"/>
        <v>0</v>
      </c>
      <c r="Q152" s="251">
        <f t="shared" si="18"/>
        <v>0</v>
      </c>
      <c r="R152" s="268"/>
      <c r="S152" s="269"/>
      <c r="T152" s="251">
        <f t="shared" si="26"/>
        <v>0</v>
      </c>
      <c r="U152" s="257"/>
    </row>
    <row r="153" spans="1:21" s="261" customFormat="1" ht="19" customHeight="1">
      <c r="A153" s="258"/>
      <c r="B153" s="262"/>
      <c r="C153" s="260"/>
      <c r="D153" s="260"/>
      <c r="E153" s="260"/>
      <c r="F153" s="251"/>
      <c r="G153" s="252" t="str">
        <f>IFERROR(IF($E153="","",VLOOKUP($E153,'Data Mercado'!$A$7:$F$24,IF($B$6="P90",2,IF($B$6="P75",3,IF($B$6="P50",4,IF($B$6="P25",5,IF($B$6="P10",6))))),0)),"ND")</f>
      </c>
      <c r="H153" s="253" t="str">
        <f t="shared" si="19"/>
        <v/>
      </c>
      <c r="I153" s="253" t="str">
        <f>IFERROR(VLOOKUP($A153,'Analisis de Equidad Interna'!$A$11:$K$1010,11,0),"")</f>
        <v/>
      </c>
      <c r="J153" s="253" t="str">
        <f t="shared" si="20"/>
        <v/>
      </c>
      <c r="K153" s="254" t="str">
        <f t="shared" si="21"/>
        <v/>
      </c>
      <c r="L153" s="254" t="str">
        <f t="shared" si="22"/>
        <v/>
      </c>
      <c r="M153" s="254" t="str">
        <f t="shared" si="23"/>
        <v/>
      </c>
      <c r="N153" s="254" t="str">
        <f t="shared" si="24"/>
        <v/>
      </c>
      <c r="O153" s="255"/>
      <c r="P153" s="256">
        <f t="shared" si="25"/>
        <v>0</v>
      </c>
      <c r="Q153" s="251">
        <f t="shared" si="18"/>
        <v>0</v>
      </c>
      <c r="R153" s="268"/>
      <c r="S153" s="269"/>
      <c r="T153" s="251">
        <f t="shared" si="26"/>
        <v>0</v>
      </c>
      <c r="U153" s="257"/>
    </row>
    <row r="154" spans="1:21" s="261" customFormat="1" ht="19" customHeight="1">
      <c r="A154" s="258"/>
      <c r="B154" s="262"/>
      <c r="C154" s="260"/>
      <c r="D154" s="260"/>
      <c r="E154" s="260"/>
      <c r="F154" s="251"/>
      <c r="G154" s="252" t="str">
        <f>IFERROR(IF($E154="","",VLOOKUP($E154,'Data Mercado'!$A$7:$F$24,IF($B$6="P90",2,IF($B$6="P75",3,IF($B$6="P50",4,IF($B$6="P25",5,IF($B$6="P10",6))))),0)),"ND")</f>
      </c>
      <c r="H154" s="253" t="str">
        <f t="shared" si="19"/>
        <v/>
      </c>
      <c r="I154" s="253" t="str">
        <f>IFERROR(VLOOKUP($A154,'Analisis de Equidad Interna'!$A$11:$K$1010,11,0),"")</f>
        <v/>
      </c>
      <c r="J154" s="253" t="str">
        <f t="shared" si="20"/>
        <v/>
      </c>
      <c r="K154" s="254" t="str">
        <f t="shared" si="21"/>
        <v/>
      </c>
      <c r="L154" s="254" t="str">
        <f t="shared" si="22"/>
        <v/>
      </c>
      <c r="M154" s="254" t="str">
        <f t="shared" si="23"/>
        <v/>
      </c>
      <c r="N154" s="254" t="str">
        <f t="shared" si="24"/>
        <v/>
      </c>
      <c r="O154" s="255"/>
      <c r="P154" s="256">
        <f t="shared" si="25"/>
        <v>0</v>
      </c>
      <c r="Q154" s="251">
        <f t="shared" si="18"/>
        <v>0</v>
      </c>
      <c r="R154" s="268"/>
      <c r="S154" s="269"/>
      <c r="T154" s="251">
        <f t="shared" si="26"/>
        <v>0</v>
      </c>
      <c r="U154" s="257"/>
    </row>
    <row r="155" spans="1:21" s="261" customFormat="1" ht="19" customHeight="1">
      <c r="A155" s="258"/>
      <c r="B155" s="262"/>
      <c r="C155" s="260"/>
      <c r="D155" s="260"/>
      <c r="E155" s="260"/>
      <c r="F155" s="251"/>
      <c r="G155" s="252" t="str">
        <f>IFERROR(IF($E155="","",VLOOKUP($E155,'Data Mercado'!$A$7:$F$24,IF($B$6="P90",2,IF($B$6="P75",3,IF($B$6="P50",4,IF($B$6="P25",5,IF($B$6="P10",6))))),0)),"ND")</f>
      </c>
      <c r="H155" s="253" t="str">
        <f t="shared" si="19"/>
        <v/>
      </c>
      <c r="I155" s="253" t="str">
        <f>IFERROR(VLOOKUP($A155,'Analisis de Equidad Interna'!$A$11:$K$1010,11,0),"")</f>
        <v/>
      </c>
      <c r="J155" s="253" t="str">
        <f t="shared" si="20"/>
        <v/>
      </c>
      <c r="K155" s="254" t="str">
        <f t="shared" si="21"/>
        <v/>
      </c>
      <c r="L155" s="254" t="str">
        <f t="shared" si="22"/>
        <v/>
      </c>
      <c r="M155" s="254" t="str">
        <f t="shared" si="23"/>
        <v/>
      </c>
      <c r="N155" s="254" t="str">
        <f t="shared" si="24"/>
        <v/>
      </c>
      <c r="O155" s="255"/>
      <c r="P155" s="256">
        <f t="shared" si="25"/>
        <v>0</v>
      </c>
      <c r="Q155" s="251">
        <f t="shared" si="18"/>
        <v>0</v>
      </c>
      <c r="R155" s="268"/>
      <c r="S155" s="269"/>
      <c r="T155" s="251">
        <f t="shared" si="26"/>
        <v>0</v>
      </c>
      <c r="U155" s="257"/>
    </row>
    <row r="156" spans="1:21" s="261" customFormat="1" ht="19" customHeight="1">
      <c r="A156" s="258"/>
      <c r="B156" s="262"/>
      <c r="C156" s="260"/>
      <c r="D156" s="260"/>
      <c r="E156" s="260"/>
      <c r="F156" s="251"/>
      <c r="G156" s="252" t="str">
        <f>IFERROR(IF($E156="","",VLOOKUP($E156,'Data Mercado'!$A$7:$F$24,IF($B$6="P90",2,IF($B$6="P75",3,IF($B$6="P50",4,IF($B$6="P25",5,IF($B$6="P10",6))))),0)),"ND")</f>
      </c>
      <c r="H156" s="253" t="str">
        <f t="shared" si="19"/>
        <v/>
      </c>
      <c r="I156" s="253" t="str">
        <f>IFERROR(VLOOKUP($A156,'Analisis de Equidad Interna'!$A$11:$K$1010,11,0),"")</f>
        <v/>
      </c>
      <c r="J156" s="253" t="str">
        <f t="shared" si="20"/>
        <v/>
      </c>
      <c r="K156" s="254" t="str">
        <f t="shared" si="21"/>
        <v/>
      </c>
      <c r="L156" s="254" t="str">
        <f t="shared" si="22"/>
        <v/>
      </c>
      <c r="M156" s="254" t="str">
        <f t="shared" si="23"/>
        <v/>
      </c>
      <c r="N156" s="254" t="str">
        <f t="shared" si="24"/>
        <v/>
      </c>
      <c r="O156" s="255"/>
      <c r="P156" s="256">
        <f t="shared" si="25"/>
        <v>0</v>
      </c>
      <c r="Q156" s="251">
        <f t="shared" si="18"/>
        <v>0</v>
      </c>
      <c r="R156" s="268"/>
      <c r="S156" s="269"/>
      <c r="T156" s="251">
        <f t="shared" si="26"/>
        <v>0</v>
      </c>
      <c r="U156" s="257"/>
    </row>
    <row r="157" spans="1:21" s="261" customFormat="1" ht="19" customHeight="1">
      <c r="A157" s="258"/>
      <c r="B157" s="262"/>
      <c r="C157" s="260"/>
      <c r="D157" s="260"/>
      <c r="E157" s="260"/>
      <c r="F157" s="251"/>
      <c r="G157" s="252" t="str">
        <f>IFERROR(IF($E157="","",VLOOKUP($E157,'Data Mercado'!$A$7:$F$24,IF($B$6="P90",2,IF($B$6="P75",3,IF($B$6="P50",4,IF($B$6="P25",5,IF($B$6="P10",6))))),0)),"ND")</f>
      </c>
      <c r="H157" s="253" t="str">
        <f t="shared" si="19"/>
        <v/>
      </c>
      <c r="I157" s="253" t="str">
        <f>IFERROR(VLOOKUP($A157,'Analisis de Equidad Interna'!$A$11:$K$1010,11,0),"")</f>
        <v/>
      </c>
      <c r="J157" s="253" t="str">
        <f t="shared" si="20"/>
        <v/>
      </c>
      <c r="K157" s="254" t="str">
        <f t="shared" si="21"/>
        <v/>
      </c>
      <c r="L157" s="254" t="str">
        <f t="shared" si="22"/>
        <v/>
      </c>
      <c r="M157" s="254" t="str">
        <f t="shared" si="23"/>
        <v/>
      </c>
      <c r="N157" s="254" t="str">
        <f t="shared" si="24"/>
        <v/>
      </c>
      <c r="O157" s="255"/>
      <c r="P157" s="256">
        <f t="shared" si="25"/>
        <v>0</v>
      </c>
      <c r="Q157" s="251">
        <f t="shared" si="18"/>
        <v>0</v>
      </c>
      <c r="R157" s="268"/>
      <c r="S157" s="269"/>
      <c r="T157" s="251">
        <f t="shared" si="26"/>
        <v>0</v>
      </c>
      <c r="U157" s="257"/>
    </row>
    <row r="158" spans="1:21" s="257" customFormat="1" ht="19" customHeight="1">
      <c r="A158" s="258"/>
      <c r="B158" s="262"/>
      <c r="C158" s="260"/>
      <c r="D158" s="260"/>
      <c r="E158" s="260"/>
      <c r="F158" s="251"/>
      <c r="G158" s="252" t="str">
        <f>IFERROR(IF($E158="","",VLOOKUP($E158,'Data Mercado'!$A$7:$F$24,IF($B$6="P90",2,IF($B$6="P75",3,IF($B$6="P50",4,IF($B$6="P25",5,IF($B$6="P10",6))))),0)),"ND")</f>
      </c>
      <c r="H158" s="253" t="str">
        <f t="shared" si="19"/>
        <v/>
      </c>
      <c r="I158" s="253" t="str">
        <f>IFERROR(VLOOKUP($A158,'Analisis de Equidad Interna'!$A$11:$K$1010,11,0),"")</f>
        <v/>
      </c>
      <c r="J158" s="253" t="str">
        <f t="shared" si="20"/>
        <v/>
      </c>
      <c r="K158" s="254" t="str">
        <f t="shared" si="21"/>
        <v/>
      </c>
      <c r="L158" s="254" t="str">
        <f t="shared" si="22"/>
        <v/>
      </c>
      <c r="M158" s="254" t="str">
        <f t="shared" si="23"/>
        <v/>
      </c>
      <c r="N158" s="254" t="str">
        <f t="shared" si="24"/>
        <v/>
      </c>
      <c r="O158" s="255"/>
      <c r="P158" s="256">
        <f t="shared" si="25"/>
        <v>0</v>
      </c>
      <c r="Q158" s="251">
        <f t="shared" si="18"/>
        <v>0</v>
      </c>
      <c r="R158" s="268"/>
      <c r="S158" s="269"/>
      <c r="T158" s="251">
        <f t="shared" si="26"/>
        <v>0</v>
      </c>
    </row>
    <row r="159" spans="1:21" s="257" customFormat="1" ht="19" customHeight="1">
      <c r="A159" s="258"/>
      <c r="B159" s="262"/>
      <c r="C159" s="260"/>
      <c r="D159" s="260"/>
      <c r="E159" s="260"/>
      <c r="F159" s="251"/>
      <c r="G159" s="252" t="str">
        <f>IFERROR(IF($E159="","",VLOOKUP($E159,'Data Mercado'!$A$7:$F$24,IF($B$6="P90",2,IF($B$6="P75",3,IF($B$6="P50",4,IF($B$6="P25",5,IF($B$6="P10",6))))),0)),"ND")</f>
      </c>
      <c r="H159" s="253" t="str">
        <f t="shared" si="19"/>
        <v/>
      </c>
      <c r="I159" s="253" t="str">
        <f>IFERROR(VLOOKUP($A159,'Analisis de Equidad Interna'!$A$11:$K$1010,11,0),"")</f>
        <v/>
      </c>
      <c r="J159" s="253" t="str">
        <f t="shared" si="20"/>
        <v/>
      </c>
      <c r="K159" s="254" t="str">
        <f t="shared" si="21"/>
        <v/>
      </c>
      <c r="L159" s="254" t="str">
        <f t="shared" si="22"/>
        <v/>
      </c>
      <c r="M159" s="254" t="str">
        <f t="shared" si="23"/>
        <v/>
      </c>
      <c r="N159" s="254" t="str">
        <f t="shared" si="24"/>
        <v/>
      </c>
      <c r="O159" s="255"/>
      <c r="P159" s="256">
        <f t="shared" si="25"/>
        <v>0</v>
      </c>
      <c r="Q159" s="251">
        <f t="shared" si="18"/>
        <v>0</v>
      </c>
      <c r="R159" s="268"/>
      <c r="S159" s="269"/>
      <c r="T159" s="251">
        <f t="shared" si="26"/>
        <v>0</v>
      </c>
    </row>
    <row r="160" spans="1:21" s="257" customFormat="1" ht="19" customHeight="1">
      <c r="A160" s="258"/>
      <c r="B160" s="262"/>
      <c r="C160" s="260"/>
      <c r="D160" s="260"/>
      <c r="E160" s="260"/>
      <c r="F160" s="251"/>
      <c r="G160" s="252" t="str">
        <f>IFERROR(IF($E160="","",VLOOKUP($E160,'Data Mercado'!$A$7:$F$24,IF($B$6="P90",2,IF($B$6="P75",3,IF($B$6="P50",4,IF($B$6="P25",5,IF($B$6="P10",6))))),0)),"ND")</f>
      </c>
      <c r="H160" s="253" t="str">
        <f t="shared" si="19"/>
        <v/>
      </c>
      <c r="I160" s="253" t="str">
        <f>IFERROR(VLOOKUP($A160,'Analisis de Equidad Interna'!$A$11:$K$1010,11,0),"")</f>
        <v/>
      </c>
      <c r="J160" s="253" t="str">
        <f t="shared" si="20"/>
        <v/>
      </c>
      <c r="K160" s="254" t="str">
        <f t="shared" si="21"/>
        <v/>
      </c>
      <c r="L160" s="254" t="str">
        <f t="shared" si="22"/>
        <v/>
      </c>
      <c r="M160" s="254" t="str">
        <f t="shared" si="23"/>
        <v/>
      </c>
      <c r="N160" s="254" t="str">
        <f t="shared" si="24"/>
        <v/>
      </c>
      <c r="O160" s="255"/>
      <c r="P160" s="256">
        <f t="shared" si="25"/>
        <v>0</v>
      </c>
      <c r="Q160" s="251">
        <f t="shared" si="18"/>
        <v>0</v>
      </c>
      <c r="R160" s="268"/>
      <c r="S160" s="269"/>
      <c r="T160" s="251">
        <f t="shared" si="26"/>
        <v>0</v>
      </c>
    </row>
    <row r="161" spans="1:20" s="257" customFormat="1" ht="19" customHeight="1">
      <c r="A161" s="258"/>
      <c r="B161" s="262"/>
      <c r="C161" s="260"/>
      <c r="D161" s="260"/>
      <c r="E161" s="260"/>
      <c r="F161" s="251"/>
      <c r="G161" s="252" t="str">
        <f>IFERROR(IF($E161="","",VLOOKUP($E161,'Data Mercado'!$A$7:$F$24,IF($B$6="P90",2,IF($B$6="P75",3,IF($B$6="P50",4,IF($B$6="P25",5,IF($B$6="P10",6))))),0)),"ND")</f>
      </c>
      <c r="H161" s="253" t="str">
        <f t="shared" si="19"/>
        <v/>
      </c>
      <c r="I161" s="253" t="str">
        <f>IFERROR(VLOOKUP($A161,'Analisis de Equidad Interna'!$A$11:$K$1010,11,0),"")</f>
        <v/>
      </c>
      <c r="J161" s="253" t="str">
        <f t="shared" si="20"/>
        <v/>
      </c>
      <c r="K161" s="254" t="str">
        <f t="shared" si="21"/>
        <v/>
      </c>
      <c r="L161" s="254" t="str">
        <f t="shared" si="22"/>
        <v/>
      </c>
      <c r="M161" s="254" t="str">
        <f t="shared" si="23"/>
        <v/>
      </c>
      <c r="N161" s="254" t="str">
        <f t="shared" si="24"/>
        <v/>
      </c>
      <c r="O161" s="255"/>
      <c r="P161" s="256">
        <f t="shared" si="25"/>
        <v>0</v>
      </c>
      <c r="Q161" s="251">
        <f t="shared" si="18"/>
        <v>0</v>
      </c>
      <c r="R161" s="268"/>
      <c r="S161" s="269"/>
      <c r="T161" s="251">
        <f t="shared" si="26"/>
        <v>0</v>
      </c>
    </row>
    <row r="162" spans="1:20" s="257" customFormat="1" ht="19" customHeight="1">
      <c r="A162" s="258"/>
      <c r="B162" s="262"/>
      <c r="C162" s="260"/>
      <c r="D162" s="260"/>
      <c r="E162" s="260"/>
      <c r="F162" s="251"/>
      <c r="G162" s="252" t="str">
        <f>IFERROR(IF($E162="","",VLOOKUP($E162,'Data Mercado'!$A$7:$F$24,IF($B$6="P90",2,IF($B$6="P75",3,IF($B$6="P50",4,IF($B$6="P25",5,IF($B$6="P10",6))))),0)),"ND")</f>
      </c>
      <c r="H162" s="253" t="str">
        <f t="shared" si="19"/>
        <v/>
      </c>
      <c r="I162" s="253" t="str">
        <f>IFERROR(VLOOKUP($A162,'Analisis de Equidad Interna'!$A$11:$K$1010,11,0),"")</f>
        <v/>
      </c>
      <c r="J162" s="253" t="str">
        <f t="shared" si="20"/>
        <v/>
      </c>
      <c r="K162" s="254" t="str">
        <f t="shared" si="21"/>
        <v/>
      </c>
      <c r="L162" s="254" t="str">
        <f t="shared" si="22"/>
        <v/>
      </c>
      <c r="M162" s="254" t="str">
        <f t="shared" si="23"/>
        <v/>
      </c>
      <c r="N162" s="254" t="str">
        <f t="shared" si="24"/>
        <v/>
      </c>
      <c r="O162" s="255"/>
      <c r="P162" s="256">
        <f t="shared" si="25"/>
        <v>0</v>
      </c>
      <c r="Q162" s="251">
        <f t="shared" si="18"/>
        <v>0</v>
      </c>
      <c r="R162" s="268"/>
      <c r="S162" s="269"/>
      <c r="T162" s="251">
        <f t="shared" si="26"/>
        <v>0</v>
      </c>
    </row>
    <row r="163" spans="1:20" s="257" customFormat="1" ht="19" customHeight="1">
      <c r="A163" s="258"/>
      <c r="B163" s="262"/>
      <c r="C163" s="260"/>
      <c r="D163" s="260"/>
      <c r="E163" s="260"/>
      <c r="F163" s="251"/>
      <c r="G163" s="252" t="str">
        <f>IFERROR(IF($E163="","",VLOOKUP($E163,'Data Mercado'!$A$7:$F$24,IF($B$6="P90",2,IF($B$6="P75",3,IF($B$6="P50",4,IF($B$6="P25",5,IF($B$6="P10",6))))),0)),"ND")</f>
      </c>
      <c r="H163" s="253" t="str">
        <f t="shared" si="19"/>
        <v/>
      </c>
      <c r="I163" s="253" t="str">
        <f>IFERROR(VLOOKUP($A163,'Analisis de Equidad Interna'!$A$11:$K$1010,11,0),"")</f>
        <v/>
      </c>
      <c r="J163" s="253" t="str">
        <f t="shared" si="20"/>
        <v/>
      </c>
      <c r="K163" s="254" t="str">
        <f t="shared" si="21"/>
        <v/>
      </c>
      <c r="L163" s="254" t="str">
        <f t="shared" si="22"/>
        <v/>
      </c>
      <c r="M163" s="254" t="str">
        <f t="shared" si="23"/>
        <v/>
      </c>
      <c r="N163" s="254" t="str">
        <f t="shared" si="24"/>
        <v/>
      </c>
      <c r="O163" s="255"/>
      <c r="P163" s="256">
        <f t="shared" si="25"/>
        <v>0</v>
      </c>
      <c r="Q163" s="251">
        <f t="shared" si="18"/>
        <v>0</v>
      </c>
      <c r="R163" s="268"/>
      <c r="S163" s="269"/>
      <c r="T163" s="251">
        <f t="shared" si="26"/>
        <v>0</v>
      </c>
    </row>
    <row r="164" spans="1:20" s="257" customFormat="1" ht="19" customHeight="1">
      <c r="A164" s="258"/>
      <c r="B164" s="262"/>
      <c r="C164" s="260"/>
      <c r="D164" s="260"/>
      <c r="E164" s="260"/>
      <c r="F164" s="251"/>
      <c r="G164" s="252" t="str">
        <f>IFERROR(IF($E164="","",VLOOKUP($E164,'Data Mercado'!$A$7:$F$24,IF($B$6="P90",2,IF($B$6="P75",3,IF($B$6="P50",4,IF($B$6="P25",5,IF($B$6="P10",6))))),0)),"ND")</f>
      </c>
      <c r="H164" s="253" t="str">
        <f t="shared" si="19"/>
        <v/>
      </c>
      <c r="I164" s="253" t="str">
        <f>IFERROR(VLOOKUP($A164,'Analisis de Equidad Interna'!$A$11:$K$1010,11,0),"")</f>
        <v/>
      </c>
      <c r="J164" s="253" t="str">
        <f t="shared" si="20"/>
        <v/>
      </c>
      <c r="K164" s="254" t="str">
        <f t="shared" si="21"/>
        <v/>
      </c>
      <c r="L164" s="254" t="str">
        <f t="shared" si="22"/>
        <v/>
      </c>
      <c r="M164" s="254" t="str">
        <f t="shared" si="23"/>
        <v/>
      </c>
      <c r="N164" s="254" t="str">
        <f t="shared" si="24"/>
        <v/>
      </c>
      <c r="O164" s="255"/>
      <c r="P164" s="256">
        <f t="shared" si="25"/>
        <v>0</v>
      </c>
      <c r="Q164" s="251">
        <f t="shared" si="18"/>
        <v>0</v>
      </c>
      <c r="R164" s="268"/>
      <c r="S164" s="269"/>
      <c r="T164" s="251">
        <f t="shared" si="26"/>
        <v>0</v>
      </c>
    </row>
    <row r="165" spans="1:20" s="257" customFormat="1" ht="19" customHeight="1">
      <c r="A165" s="258"/>
      <c r="B165" s="262"/>
      <c r="C165" s="260"/>
      <c r="D165" s="260"/>
      <c r="E165" s="260"/>
      <c r="F165" s="251"/>
      <c r="G165" s="252" t="str">
        <f>IFERROR(IF($E165="","",VLOOKUP($E165,'Data Mercado'!$A$7:$F$24,IF($B$6="P90",2,IF($B$6="P75",3,IF($B$6="P50",4,IF($B$6="P25",5,IF($B$6="P10",6))))),0)),"ND")</f>
      </c>
      <c r="H165" s="253" t="str">
        <f t="shared" si="19"/>
        <v/>
      </c>
      <c r="I165" s="253" t="str">
        <f>IFERROR(VLOOKUP($A165,'Analisis de Equidad Interna'!$A$11:$K$1010,11,0),"")</f>
        <v/>
      </c>
      <c r="J165" s="253" t="str">
        <f t="shared" si="20"/>
        <v/>
      </c>
      <c r="K165" s="254" t="str">
        <f t="shared" si="21"/>
        <v/>
      </c>
      <c r="L165" s="254" t="str">
        <f t="shared" si="22"/>
        <v/>
      </c>
      <c r="M165" s="254" t="str">
        <f t="shared" si="23"/>
        <v/>
      </c>
      <c r="N165" s="254" t="str">
        <f t="shared" si="24"/>
        <v/>
      </c>
      <c r="O165" s="255"/>
      <c r="P165" s="256">
        <f t="shared" si="25"/>
        <v>0</v>
      </c>
      <c r="Q165" s="251">
        <f t="shared" si="18"/>
        <v>0</v>
      </c>
      <c r="R165" s="268"/>
      <c r="S165" s="269"/>
      <c r="T165" s="251">
        <f t="shared" si="26"/>
        <v>0</v>
      </c>
    </row>
    <row r="166" spans="1:20" s="257" customFormat="1" ht="19" customHeight="1">
      <c r="A166" s="258"/>
      <c r="B166" s="262"/>
      <c r="C166" s="260"/>
      <c r="D166" s="260"/>
      <c r="E166" s="260"/>
      <c r="F166" s="251"/>
      <c r="G166" s="252" t="str">
        <f>IFERROR(IF($E166="","",VLOOKUP($E166,'Data Mercado'!$A$7:$F$24,IF($B$6="P90",2,IF($B$6="P75",3,IF($B$6="P50",4,IF($B$6="P25",5,IF($B$6="P10",6))))),0)),"ND")</f>
      </c>
      <c r="H166" s="253" t="str">
        <f t="shared" si="19"/>
        <v/>
      </c>
      <c r="I166" s="253" t="str">
        <f>IFERROR(VLOOKUP($A166,'Analisis de Equidad Interna'!$A$11:$K$1010,11,0),"")</f>
        <v/>
      </c>
      <c r="J166" s="253" t="str">
        <f t="shared" si="20"/>
        <v/>
      </c>
      <c r="K166" s="254" t="str">
        <f t="shared" si="21"/>
        <v/>
      </c>
      <c r="L166" s="254" t="str">
        <f t="shared" si="22"/>
        <v/>
      </c>
      <c r="M166" s="254" t="str">
        <f t="shared" si="23"/>
        <v/>
      </c>
      <c r="N166" s="254" t="str">
        <f t="shared" si="24"/>
        <v/>
      </c>
      <c r="O166" s="255"/>
      <c r="P166" s="256">
        <f t="shared" si="25"/>
        <v>0</v>
      </c>
      <c r="Q166" s="251">
        <f t="shared" si="18"/>
        <v>0</v>
      </c>
      <c r="R166" s="268"/>
      <c r="S166" s="269"/>
      <c r="T166" s="251">
        <f t="shared" si="26"/>
        <v>0</v>
      </c>
    </row>
    <row r="167" spans="1:20" s="257" customFormat="1" ht="19" customHeight="1">
      <c r="A167" s="258"/>
      <c r="B167" s="262"/>
      <c r="C167" s="260"/>
      <c r="D167" s="260"/>
      <c r="E167" s="260"/>
      <c r="F167" s="251"/>
      <c r="G167" s="252" t="str">
        <f>IFERROR(IF($E167="","",VLOOKUP($E167,'Data Mercado'!$A$7:$F$24,IF($B$6="P90",2,IF($B$6="P75",3,IF($B$6="P50",4,IF($B$6="P25",5,IF($B$6="P10",6))))),0)),"ND")</f>
      </c>
      <c r="H167" s="253" t="str">
        <f t="shared" si="19"/>
        <v/>
      </c>
      <c r="I167" s="253" t="str">
        <f>IFERROR(VLOOKUP($A167,'Analisis de Equidad Interna'!$A$11:$K$1010,11,0),"")</f>
        <v/>
      </c>
      <c r="J167" s="253" t="str">
        <f t="shared" si="20"/>
        <v/>
      </c>
      <c r="K167" s="254" t="str">
        <f t="shared" si="21"/>
        <v/>
      </c>
      <c r="L167" s="254" t="str">
        <f t="shared" si="22"/>
        <v/>
      </c>
      <c r="M167" s="254" t="str">
        <f t="shared" si="23"/>
        <v/>
      </c>
      <c r="N167" s="254" t="str">
        <f t="shared" si="24"/>
        <v/>
      </c>
      <c r="O167" s="255"/>
      <c r="P167" s="256">
        <f t="shared" si="25"/>
        <v>0</v>
      </c>
      <c r="Q167" s="251">
        <f t="shared" si="18"/>
        <v>0</v>
      </c>
      <c r="R167" s="268"/>
      <c r="S167" s="269"/>
      <c r="T167" s="251">
        <f t="shared" si="26"/>
        <v>0</v>
      </c>
    </row>
    <row r="168" spans="1:20" s="257" customFormat="1" ht="19" customHeight="1">
      <c r="A168" s="258"/>
      <c r="B168" s="262"/>
      <c r="C168" s="260"/>
      <c r="D168" s="260"/>
      <c r="E168" s="260"/>
      <c r="F168" s="251"/>
      <c r="G168" s="252" t="str">
        <f>IFERROR(IF($E168="","",VLOOKUP($E168,'Data Mercado'!$A$7:$F$24,IF($B$6="P90",2,IF($B$6="P75",3,IF($B$6="P50",4,IF($B$6="P25",5,IF($B$6="P10",6))))),0)),"ND")</f>
      </c>
      <c r="H168" s="253" t="str">
        <f t="shared" si="19"/>
        <v/>
      </c>
      <c r="I168" s="253" t="str">
        <f>IFERROR(VLOOKUP($A168,'Analisis de Equidad Interna'!$A$11:$K$1010,11,0),"")</f>
        <v/>
      </c>
      <c r="J168" s="253" t="str">
        <f t="shared" si="20"/>
        <v/>
      </c>
      <c r="K168" s="254" t="str">
        <f t="shared" si="21"/>
        <v/>
      </c>
      <c r="L168" s="254" t="str">
        <f t="shared" si="22"/>
        <v/>
      </c>
      <c r="M168" s="254" t="str">
        <f t="shared" si="23"/>
        <v/>
      </c>
      <c r="N168" s="254" t="str">
        <f t="shared" si="24"/>
        <v/>
      </c>
      <c r="O168" s="255"/>
      <c r="P168" s="256">
        <f t="shared" si="25"/>
        <v>0</v>
      </c>
      <c r="Q168" s="251">
        <f t="shared" si="18"/>
        <v>0</v>
      </c>
      <c r="R168" s="268"/>
      <c r="S168" s="269"/>
      <c r="T168" s="251">
        <f t="shared" si="26"/>
        <v>0</v>
      </c>
    </row>
    <row r="169" spans="1:20" s="257" customFormat="1" ht="19" customHeight="1">
      <c r="A169" s="258"/>
      <c r="B169" s="262"/>
      <c r="C169" s="260"/>
      <c r="D169" s="260"/>
      <c r="E169" s="260"/>
      <c r="F169" s="251"/>
      <c r="G169" s="252" t="str">
        <f>IFERROR(IF($E169="","",VLOOKUP($E169,'Data Mercado'!$A$7:$F$24,IF($B$6="P90",2,IF($B$6="P75",3,IF($B$6="P50",4,IF($B$6="P25",5,IF($B$6="P10",6))))),0)),"ND")</f>
      </c>
      <c r="H169" s="253" t="str">
        <f t="shared" si="19"/>
        <v/>
      </c>
      <c r="I169" s="253" t="str">
        <f>IFERROR(VLOOKUP($A169,'Analisis de Equidad Interna'!$A$11:$K$1010,11,0),"")</f>
        <v/>
      </c>
      <c r="J169" s="253" t="str">
        <f t="shared" si="20"/>
        <v/>
      </c>
      <c r="K169" s="254" t="str">
        <f t="shared" si="21"/>
        <v/>
      </c>
      <c r="L169" s="254" t="str">
        <f t="shared" si="22"/>
        <v/>
      </c>
      <c r="M169" s="254" t="str">
        <f t="shared" si="23"/>
        <v/>
      </c>
      <c r="N169" s="254" t="str">
        <f t="shared" si="24"/>
        <v/>
      </c>
      <c r="O169" s="255"/>
      <c r="P169" s="256">
        <f t="shared" si="25"/>
        <v>0</v>
      </c>
      <c r="Q169" s="251">
        <f t="shared" si="18"/>
        <v>0</v>
      </c>
      <c r="R169" s="268"/>
      <c r="S169" s="269"/>
      <c r="T169" s="251">
        <f t="shared" si="26"/>
        <v>0</v>
      </c>
    </row>
    <row r="170" spans="1:20" s="257" customFormat="1" ht="19" customHeight="1">
      <c r="A170" s="258"/>
      <c r="B170" s="262"/>
      <c r="C170" s="260"/>
      <c r="D170" s="260"/>
      <c r="E170" s="260"/>
      <c r="F170" s="251"/>
      <c r="G170" s="252" t="str">
        <f>IFERROR(IF($E170="","",VLOOKUP($E170,'Data Mercado'!$A$7:$F$24,IF($B$6="P90",2,IF($B$6="P75",3,IF($B$6="P50",4,IF($B$6="P25",5,IF($B$6="P10",6))))),0)),"ND")</f>
      </c>
      <c r="H170" s="253" t="str">
        <f t="shared" si="19"/>
        <v/>
      </c>
      <c r="I170" s="253" t="str">
        <f>IFERROR(VLOOKUP($A170,'Analisis de Equidad Interna'!$A$11:$K$1010,11,0),"")</f>
        <v/>
      </c>
      <c r="J170" s="253" t="str">
        <f t="shared" si="20"/>
        <v/>
      </c>
      <c r="K170" s="254" t="str">
        <f t="shared" si="21"/>
        <v/>
      </c>
      <c r="L170" s="254" t="str">
        <f t="shared" si="22"/>
        <v/>
      </c>
      <c r="M170" s="254" t="str">
        <f t="shared" si="23"/>
        <v/>
      </c>
      <c r="N170" s="254" t="str">
        <f t="shared" si="24"/>
        <v/>
      </c>
      <c r="O170" s="255"/>
      <c r="P170" s="256">
        <f t="shared" si="25"/>
        <v>0</v>
      </c>
      <c r="Q170" s="251">
        <f t="shared" si="18"/>
        <v>0</v>
      </c>
      <c r="R170" s="268"/>
      <c r="S170" s="269"/>
      <c r="T170" s="251">
        <f t="shared" si="26"/>
        <v>0</v>
      </c>
    </row>
    <row r="171" spans="1:20" s="257" customFormat="1" ht="19" customHeight="1">
      <c r="A171" s="258"/>
      <c r="B171" s="262"/>
      <c r="C171" s="260"/>
      <c r="D171" s="260"/>
      <c r="E171" s="260"/>
      <c r="F171" s="251"/>
      <c r="G171" s="252" t="str">
        <f>IFERROR(IF($E171="","",VLOOKUP($E171,'Data Mercado'!$A$7:$F$24,IF($B$6="P90",2,IF($B$6="P75",3,IF($B$6="P50",4,IF($B$6="P25",5,IF($B$6="P10",6))))),0)),"ND")</f>
      </c>
      <c r="H171" s="253" t="str">
        <f t="shared" si="19"/>
        <v/>
      </c>
      <c r="I171" s="253" t="str">
        <f>IFERROR(VLOOKUP($A171,'Analisis de Equidad Interna'!$A$11:$K$1010,11,0),"")</f>
        <v/>
      </c>
      <c r="J171" s="253" t="str">
        <f t="shared" si="20"/>
        <v/>
      </c>
      <c r="K171" s="254" t="str">
        <f t="shared" si="21"/>
        <v/>
      </c>
      <c r="L171" s="254" t="str">
        <f t="shared" si="22"/>
        <v/>
      </c>
      <c r="M171" s="254" t="str">
        <f t="shared" si="23"/>
        <v/>
      </c>
      <c r="N171" s="254" t="str">
        <f t="shared" si="24"/>
        <v/>
      </c>
      <c r="O171" s="255"/>
      <c r="P171" s="256">
        <f t="shared" si="25"/>
        <v>0</v>
      </c>
      <c r="Q171" s="251">
        <f t="shared" si="18"/>
        <v>0</v>
      </c>
      <c r="R171" s="268"/>
      <c r="S171" s="269"/>
      <c r="T171" s="251">
        <f t="shared" si="26"/>
        <v>0</v>
      </c>
    </row>
    <row r="172" spans="1:20" s="257" customFormat="1" ht="19" customHeight="1">
      <c r="A172" s="258"/>
      <c r="B172" s="262"/>
      <c r="C172" s="260"/>
      <c r="D172" s="260"/>
      <c r="E172" s="260"/>
      <c r="F172" s="251"/>
      <c r="G172" s="252" t="str">
        <f>IFERROR(IF($E172="","",VLOOKUP($E172,'Data Mercado'!$A$7:$F$24,IF($B$6="P90",2,IF($B$6="P75",3,IF($B$6="P50",4,IF($B$6="P25",5,IF($B$6="P10",6))))),0)),"ND")</f>
      </c>
      <c r="H172" s="253" t="str">
        <f t="shared" si="19"/>
        <v/>
      </c>
      <c r="I172" s="253" t="str">
        <f>IFERROR(VLOOKUP($A172,'Analisis de Equidad Interna'!$A$11:$K$1010,11,0),"")</f>
        <v/>
      </c>
      <c r="J172" s="253" t="str">
        <f t="shared" si="20"/>
        <v/>
      </c>
      <c r="K172" s="254" t="str">
        <f t="shared" si="21"/>
        <v/>
      </c>
      <c r="L172" s="254" t="str">
        <f t="shared" si="22"/>
        <v/>
      </c>
      <c r="M172" s="254" t="str">
        <f t="shared" si="23"/>
        <v/>
      </c>
      <c r="N172" s="254" t="str">
        <f t="shared" si="24"/>
        <v/>
      </c>
      <c r="O172" s="255"/>
      <c r="P172" s="256">
        <f t="shared" si="25"/>
        <v>0</v>
      </c>
      <c r="Q172" s="251">
        <f t="shared" si="18"/>
        <v>0</v>
      </c>
      <c r="R172" s="268"/>
      <c r="S172" s="269"/>
      <c r="T172" s="251">
        <f t="shared" si="26"/>
        <v>0</v>
      </c>
    </row>
    <row r="173" spans="1:20" s="257" customFormat="1" ht="19" customHeight="1">
      <c r="A173" s="258"/>
      <c r="B173" s="262"/>
      <c r="C173" s="260"/>
      <c r="D173" s="260"/>
      <c r="E173" s="260"/>
      <c r="F173" s="251"/>
      <c r="G173" s="252" t="str">
        <f>IFERROR(IF($E173="","",VLOOKUP($E173,'Data Mercado'!$A$7:$F$24,IF($B$6="P90",2,IF($B$6="P75",3,IF($B$6="P50",4,IF($B$6="P25",5,IF($B$6="P10",6))))),0)),"ND")</f>
      </c>
      <c r="H173" s="253" t="str">
        <f t="shared" si="19"/>
        <v/>
      </c>
      <c r="I173" s="253" t="str">
        <f>IFERROR(VLOOKUP($A173,'Analisis de Equidad Interna'!$A$11:$K$1010,11,0),"")</f>
        <v/>
      </c>
      <c r="J173" s="253" t="str">
        <f t="shared" si="20"/>
        <v/>
      </c>
      <c r="K173" s="254" t="str">
        <f t="shared" si="21"/>
        <v/>
      </c>
      <c r="L173" s="254" t="str">
        <f t="shared" si="22"/>
        <v/>
      </c>
      <c r="M173" s="254" t="str">
        <f t="shared" si="23"/>
        <v/>
      </c>
      <c r="N173" s="254" t="str">
        <f t="shared" si="24"/>
        <v/>
      </c>
      <c r="O173" s="255"/>
      <c r="P173" s="256">
        <f t="shared" si="25"/>
        <v>0</v>
      </c>
      <c r="Q173" s="251">
        <f t="shared" si="18"/>
        <v>0</v>
      </c>
      <c r="R173" s="268"/>
      <c r="S173" s="269"/>
      <c r="T173" s="251">
        <f t="shared" si="26"/>
        <v>0</v>
      </c>
    </row>
    <row r="174" spans="1:20" s="257" customFormat="1" ht="19" customHeight="1">
      <c r="A174" s="258"/>
      <c r="B174" s="262"/>
      <c r="C174" s="260"/>
      <c r="D174" s="260"/>
      <c r="E174" s="260"/>
      <c r="F174" s="251"/>
      <c r="G174" s="252" t="str">
        <f>IFERROR(IF($E174="","",VLOOKUP($E174,'Data Mercado'!$A$7:$F$24,IF($B$6="P90",2,IF($B$6="P75",3,IF($B$6="P50",4,IF($B$6="P25",5,IF($B$6="P10",6))))),0)),"ND")</f>
      </c>
      <c r="H174" s="253" t="str">
        <f t="shared" si="19"/>
        <v/>
      </c>
      <c r="I174" s="253" t="str">
        <f>IFERROR(VLOOKUP($A174,'Analisis de Equidad Interna'!$A$11:$K$1010,11,0),"")</f>
        <v/>
      </c>
      <c r="J174" s="253" t="str">
        <f t="shared" si="20"/>
        <v/>
      </c>
      <c r="K174" s="254" t="str">
        <f t="shared" si="21"/>
        <v/>
      </c>
      <c r="L174" s="254" t="str">
        <f t="shared" si="22"/>
        <v/>
      </c>
      <c r="M174" s="254" t="str">
        <f t="shared" si="23"/>
        <v/>
      </c>
      <c r="N174" s="254" t="str">
        <f t="shared" si="24"/>
        <v/>
      </c>
      <c r="O174" s="255"/>
      <c r="P174" s="256">
        <f t="shared" si="25"/>
        <v>0</v>
      </c>
      <c r="Q174" s="251">
        <f t="shared" si="18"/>
        <v>0</v>
      </c>
      <c r="R174" s="268"/>
      <c r="S174" s="269"/>
      <c r="T174" s="251">
        <f t="shared" si="26"/>
        <v>0</v>
      </c>
    </row>
    <row r="175" spans="1:20" s="257" customFormat="1" ht="19" customHeight="1">
      <c r="A175" s="258"/>
      <c r="B175" s="262"/>
      <c r="C175" s="260"/>
      <c r="D175" s="260"/>
      <c r="E175" s="260"/>
      <c r="F175" s="251"/>
      <c r="G175" s="252" t="str">
        <f>IFERROR(IF($E175="","",VLOOKUP($E175,'Data Mercado'!$A$7:$F$24,IF($B$6="P90",2,IF($B$6="P75",3,IF($B$6="P50",4,IF($B$6="P25",5,IF($B$6="P10",6))))),0)),"ND")</f>
      </c>
      <c r="H175" s="253" t="str">
        <f t="shared" si="19"/>
        <v/>
      </c>
      <c r="I175" s="253" t="str">
        <f>IFERROR(VLOOKUP($A175,'Analisis de Equidad Interna'!$A$11:$K$1010,11,0),"")</f>
        <v/>
      </c>
      <c r="J175" s="253" t="str">
        <f t="shared" si="20"/>
        <v/>
      </c>
      <c r="K175" s="254" t="str">
        <f t="shared" si="21"/>
        <v/>
      </c>
      <c r="L175" s="254" t="str">
        <f t="shared" si="22"/>
        <v/>
      </c>
      <c r="M175" s="254" t="str">
        <f t="shared" si="23"/>
        <v/>
      </c>
      <c r="N175" s="254" t="str">
        <f t="shared" si="24"/>
        <v/>
      </c>
      <c r="O175" s="255"/>
      <c r="P175" s="256">
        <f t="shared" si="25"/>
        <v>0</v>
      </c>
      <c r="Q175" s="251">
        <f t="shared" si="18"/>
        <v>0</v>
      </c>
      <c r="R175" s="268"/>
      <c r="S175" s="269"/>
      <c r="T175" s="251">
        <f t="shared" si="26"/>
        <v>0</v>
      </c>
    </row>
    <row r="176" spans="1:20" s="257" customFormat="1" ht="19" customHeight="1">
      <c r="A176" s="258"/>
      <c r="B176" s="262"/>
      <c r="C176" s="260"/>
      <c r="D176" s="260"/>
      <c r="E176" s="260"/>
      <c r="F176" s="251"/>
      <c r="G176" s="252" t="str">
        <f>IFERROR(IF($E176="","",VLOOKUP($E176,'Data Mercado'!$A$7:$F$24,IF($B$6="P90",2,IF($B$6="P75",3,IF($B$6="P50",4,IF($B$6="P25",5,IF($B$6="P10",6))))),0)),"ND")</f>
      </c>
      <c r="H176" s="253" t="str">
        <f t="shared" si="19"/>
        <v/>
      </c>
      <c r="I176" s="253" t="str">
        <f>IFERROR(VLOOKUP($A176,'Analisis de Equidad Interna'!$A$11:$K$1010,11,0),"")</f>
        <v/>
      </c>
      <c r="J176" s="253" t="str">
        <f t="shared" si="20"/>
        <v/>
      </c>
      <c r="K176" s="254" t="str">
        <f t="shared" si="21"/>
        <v/>
      </c>
      <c r="L176" s="254" t="str">
        <f t="shared" si="22"/>
        <v/>
      </c>
      <c r="M176" s="254" t="str">
        <f t="shared" si="23"/>
        <v/>
      </c>
      <c r="N176" s="254" t="str">
        <f t="shared" si="24"/>
        <v/>
      </c>
      <c r="O176" s="255"/>
      <c r="P176" s="256">
        <f t="shared" si="25"/>
        <v>0</v>
      </c>
      <c r="Q176" s="251">
        <f t="shared" si="18"/>
        <v>0</v>
      </c>
      <c r="R176" s="268"/>
      <c r="S176" s="269"/>
      <c r="T176" s="251">
        <f t="shared" si="26"/>
        <v>0</v>
      </c>
    </row>
    <row r="177" spans="1:20" s="257" customFormat="1" ht="19" customHeight="1">
      <c r="A177" s="258"/>
      <c r="B177" s="262"/>
      <c r="C177" s="260"/>
      <c r="D177" s="260"/>
      <c r="E177" s="260"/>
      <c r="F177" s="251"/>
      <c r="G177" s="252" t="str">
        <f>IFERROR(IF($E177="","",VLOOKUP($E177,'Data Mercado'!$A$7:$F$24,IF($B$6="P90",2,IF($B$6="P75",3,IF($B$6="P50",4,IF($B$6="P25",5,IF($B$6="P10",6))))),0)),"ND")</f>
      </c>
      <c r="H177" s="253" t="str">
        <f t="shared" si="19"/>
        <v/>
      </c>
      <c r="I177" s="253" t="str">
        <f>IFERROR(VLOOKUP($A177,'Analisis de Equidad Interna'!$A$11:$K$1010,11,0),"")</f>
        <v/>
      </c>
      <c r="J177" s="253" t="str">
        <f t="shared" si="20"/>
        <v/>
      </c>
      <c r="K177" s="254" t="str">
        <f t="shared" si="21"/>
        <v/>
      </c>
      <c r="L177" s="254" t="str">
        <f t="shared" si="22"/>
        <v/>
      </c>
      <c r="M177" s="254" t="str">
        <f t="shared" si="23"/>
        <v/>
      </c>
      <c r="N177" s="254" t="str">
        <f t="shared" si="24"/>
        <v/>
      </c>
      <c r="O177" s="255"/>
      <c r="P177" s="256">
        <f t="shared" si="25"/>
        <v>0</v>
      </c>
      <c r="Q177" s="251">
        <f t="shared" si="18"/>
        <v>0</v>
      </c>
      <c r="R177" s="268"/>
      <c r="S177" s="269"/>
      <c r="T177" s="251">
        <f t="shared" si="26"/>
        <v>0</v>
      </c>
    </row>
    <row r="178" spans="1:20" s="257" customFormat="1" ht="19" customHeight="1">
      <c r="A178" s="258"/>
      <c r="B178" s="262"/>
      <c r="C178" s="260"/>
      <c r="D178" s="260"/>
      <c r="E178" s="260"/>
      <c r="F178" s="251"/>
      <c r="G178" s="252" t="str">
        <f>IFERROR(IF($E178="","",VLOOKUP($E178,'Data Mercado'!$A$7:$F$24,IF($B$6="P90",2,IF($B$6="P75",3,IF($B$6="P50",4,IF($B$6="P25",5,IF($B$6="P10",6))))),0)),"ND")</f>
      </c>
      <c r="H178" s="253" t="str">
        <f t="shared" si="19"/>
        <v/>
      </c>
      <c r="I178" s="253" t="str">
        <f>IFERROR(VLOOKUP($A178,'Analisis de Equidad Interna'!$A$11:$K$1010,11,0),"")</f>
        <v/>
      </c>
      <c r="J178" s="253" t="str">
        <f t="shared" si="20"/>
        <v/>
      </c>
      <c r="K178" s="254" t="str">
        <f t="shared" si="21"/>
        <v/>
      </c>
      <c r="L178" s="254" t="str">
        <f t="shared" si="22"/>
        <v/>
      </c>
      <c r="M178" s="254" t="str">
        <f t="shared" si="23"/>
        <v/>
      </c>
      <c r="N178" s="254" t="str">
        <f t="shared" si="24"/>
        <v/>
      </c>
      <c r="O178" s="255"/>
      <c r="P178" s="256">
        <f t="shared" si="25"/>
        <v>0</v>
      </c>
      <c r="Q178" s="251">
        <f t="shared" si="18"/>
        <v>0</v>
      </c>
      <c r="R178" s="268"/>
      <c r="S178" s="269"/>
      <c r="T178" s="251">
        <f t="shared" si="26"/>
        <v>0</v>
      </c>
    </row>
    <row r="179" spans="1:20" s="257" customFormat="1" ht="19" customHeight="1">
      <c r="A179" s="258"/>
      <c r="B179" s="262"/>
      <c r="C179" s="260"/>
      <c r="D179" s="260"/>
      <c r="E179" s="260"/>
      <c r="F179" s="251"/>
      <c r="G179" s="252" t="str">
        <f>IFERROR(IF($E179="","",VLOOKUP($E179,'Data Mercado'!$A$7:$F$24,IF($B$6="P90",2,IF($B$6="P75",3,IF($B$6="P50",4,IF($B$6="P25",5,IF($B$6="P10",6))))),0)),"ND")</f>
      </c>
      <c r="H179" s="253" t="str">
        <f t="shared" si="19"/>
        <v/>
      </c>
      <c r="I179" s="253" t="str">
        <f>IFERROR(VLOOKUP($A179,'Analisis de Equidad Interna'!$A$11:$K$1010,11,0),"")</f>
        <v/>
      </c>
      <c r="J179" s="253" t="str">
        <f t="shared" si="20"/>
        <v/>
      </c>
      <c r="K179" s="254" t="str">
        <f t="shared" si="21"/>
        <v/>
      </c>
      <c r="L179" s="254" t="str">
        <f t="shared" si="22"/>
        <v/>
      </c>
      <c r="M179" s="254" t="str">
        <f t="shared" si="23"/>
        <v/>
      </c>
      <c r="N179" s="254" t="str">
        <f t="shared" si="24"/>
        <v/>
      </c>
      <c r="O179" s="255"/>
      <c r="P179" s="256">
        <f t="shared" si="25"/>
        <v>0</v>
      </c>
      <c r="Q179" s="251">
        <f t="shared" si="18"/>
        <v>0</v>
      </c>
      <c r="R179" s="268"/>
      <c r="S179" s="269"/>
      <c r="T179" s="251">
        <f t="shared" si="26"/>
        <v>0</v>
      </c>
    </row>
    <row r="180" spans="1:20" s="257" customFormat="1" ht="19" customHeight="1">
      <c r="A180" s="258"/>
      <c r="B180" s="262"/>
      <c r="C180" s="260"/>
      <c r="D180" s="260"/>
      <c r="E180" s="260"/>
      <c r="F180" s="251"/>
      <c r="G180" s="252" t="str">
        <f>IFERROR(IF($E180="","",VLOOKUP($E180,'Data Mercado'!$A$7:$F$24,IF($B$6="P90",2,IF($B$6="P75",3,IF($B$6="P50",4,IF($B$6="P25",5,IF($B$6="P10",6))))),0)),"ND")</f>
      </c>
      <c r="H180" s="253" t="str">
        <f t="shared" si="19"/>
        <v/>
      </c>
      <c r="I180" s="253" t="str">
        <f>IFERROR(VLOOKUP($A180,'Analisis de Equidad Interna'!$A$11:$K$1010,11,0),"")</f>
        <v/>
      </c>
      <c r="J180" s="253" t="str">
        <f t="shared" si="20"/>
        <v/>
      </c>
      <c r="K180" s="254" t="str">
        <f t="shared" si="21"/>
        <v/>
      </c>
      <c r="L180" s="254" t="str">
        <f t="shared" si="22"/>
        <v/>
      </c>
      <c r="M180" s="254" t="str">
        <f t="shared" si="23"/>
        <v/>
      </c>
      <c r="N180" s="254" t="str">
        <f t="shared" si="24"/>
        <v/>
      </c>
      <c r="O180" s="255"/>
      <c r="P180" s="256">
        <f t="shared" si="25"/>
        <v>0</v>
      </c>
      <c r="Q180" s="251">
        <f t="shared" si="18"/>
        <v>0</v>
      </c>
      <c r="R180" s="268"/>
      <c r="S180" s="269"/>
      <c r="T180" s="251">
        <f t="shared" si="26"/>
        <v>0</v>
      </c>
    </row>
    <row r="181" spans="1:20" s="257" customFormat="1" ht="19" customHeight="1">
      <c r="A181" s="258"/>
      <c r="B181" s="262"/>
      <c r="C181" s="260"/>
      <c r="D181" s="260"/>
      <c r="E181" s="260"/>
      <c r="F181" s="251"/>
      <c r="G181" s="252" t="str">
        <f>IFERROR(IF($E181="","",VLOOKUP($E181,'Data Mercado'!$A$7:$F$24,IF($B$6="P90",2,IF($B$6="P75",3,IF($B$6="P50",4,IF($B$6="P25",5,IF($B$6="P10",6))))),0)),"ND")</f>
      </c>
      <c r="H181" s="253" t="str">
        <f t="shared" si="19"/>
        <v/>
      </c>
      <c r="I181" s="253" t="str">
        <f>IFERROR(VLOOKUP($A181,'Analisis de Equidad Interna'!$A$11:$K$1010,11,0),"")</f>
        <v/>
      </c>
      <c r="J181" s="253" t="str">
        <f t="shared" si="20"/>
        <v/>
      </c>
      <c r="K181" s="254" t="str">
        <f t="shared" si="21"/>
        <v/>
      </c>
      <c r="L181" s="254" t="str">
        <f t="shared" si="22"/>
        <v/>
      </c>
      <c r="M181" s="254" t="str">
        <f t="shared" si="23"/>
        <v/>
      </c>
      <c r="N181" s="254" t="str">
        <f t="shared" si="24"/>
        <v/>
      </c>
      <c r="O181" s="255"/>
      <c r="P181" s="256">
        <f t="shared" si="25"/>
        <v>0</v>
      </c>
      <c r="Q181" s="251">
        <f t="shared" si="18"/>
        <v>0</v>
      </c>
      <c r="R181" s="268"/>
      <c r="S181" s="269"/>
      <c r="T181" s="251">
        <f t="shared" si="26"/>
        <v>0</v>
      </c>
    </row>
    <row r="182" spans="1:20" s="257" customFormat="1" ht="19" customHeight="1">
      <c r="A182" s="258"/>
      <c r="B182" s="262"/>
      <c r="C182" s="260"/>
      <c r="D182" s="260"/>
      <c r="E182" s="260"/>
      <c r="F182" s="251"/>
      <c r="G182" s="252" t="str">
        <f>IFERROR(IF($E182="","",VLOOKUP($E182,'Data Mercado'!$A$7:$F$24,IF($B$6="P90",2,IF($B$6="P75",3,IF($B$6="P50",4,IF($B$6="P25",5,IF($B$6="P10",6))))),0)),"ND")</f>
      </c>
      <c r="H182" s="253" t="str">
        <f t="shared" si="19"/>
        <v/>
      </c>
      <c r="I182" s="253" t="str">
        <f>IFERROR(VLOOKUP($A182,'Analisis de Equidad Interna'!$A$11:$K$1010,11,0),"")</f>
        <v/>
      </c>
      <c r="J182" s="253" t="str">
        <f t="shared" si="20"/>
        <v/>
      </c>
      <c r="K182" s="254" t="str">
        <f t="shared" si="21"/>
        <v/>
      </c>
      <c r="L182" s="254" t="str">
        <f t="shared" si="22"/>
        <v/>
      </c>
      <c r="M182" s="254" t="str">
        <f t="shared" si="23"/>
        <v/>
      </c>
      <c r="N182" s="254" t="str">
        <f t="shared" si="24"/>
        <v/>
      </c>
      <c r="O182" s="255"/>
      <c r="P182" s="256">
        <f t="shared" si="25"/>
        <v>0</v>
      </c>
      <c r="Q182" s="251">
        <f t="shared" si="18"/>
        <v>0</v>
      </c>
      <c r="R182" s="268"/>
      <c r="S182" s="269"/>
      <c r="T182" s="251">
        <f t="shared" si="26"/>
        <v>0</v>
      </c>
    </row>
    <row r="183" spans="1:20" s="257" customFormat="1" ht="19" customHeight="1">
      <c r="A183" s="258"/>
      <c r="B183" s="262"/>
      <c r="C183" s="260"/>
      <c r="D183" s="260"/>
      <c r="E183" s="260"/>
      <c r="F183" s="251"/>
      <c r="G183" s="252" t="str">
        <f>IFERROR(IF($E183="","",VLOOKUP($E183,'Data Mercado'!$A$7:$F$24,IF($B$6="P90",2,IF($B$6="P75",3,IF($B$6="P50",4,IF($B$6="P25",5,IF($B$6="P10",6))))),0)),"ND")</f>
      </c>
      <c r="H183" s="253" t="str">
        <f t="shared" si="19"/>
        <v/>
      </c>
      <c r="I183" s="253" t="str">
        <f>IFERROR(VLOOKUP($A183,'Analisis de Equidad Interna'!$A$11:$K$1010,11,0),"")</f>
        <v/>
      </c>
      <c r="J183" s="253" t="str">
        <f t="shared" si="20"/>
        <v/>
      </c>
      <c r="K183" s="254" t="str">
        <f t="shared" si="21"/>
        <v/>
      </c>
      <c r="L183" s="254" t="str">
        <f t="shared" si="22"/>
        <v/>
      </c>
      <c r="M183" s="254" t="str">
        <f t="shared" si="23"/>
        <v/>
      </c>
      <c r="N183" s="254" t="str">
        <f t="shared" si="24"/>
        <v/>
      </c>
      <c r="O183" s="255"/>
      <c r="P183" s="256">
        <f t="shared" si="25"/>
        <v>0</v>
      </c>
      <c r="Q183" s="251">
        <f t="shared" si="18"/>
        <v>0</v>
      </c>
      <c r="R183" s="268"/>
      <c r="S183" s="269"/>
      <c r="T183" s="251">
        <f t="shared" si="26"/>
        <v>0</v>
      </c>
    </row>
    <row r="184" spans="1:20" s="257" customFormat="1" ht="19" customHeight="1">
      <c r="A184" s="258"/>
      <c r="B184" s="262"/>
      <c r="C184" s="260"/>
      <c r="D184" s="260"/>
      <c r="E184" s="260"/>
      <c r="F184" s="251"/>
      <c r="G184" s="252" t="str">
        <f>IFERROR(IF($E184="","",VLOOKUP($E184,'Data Mercado'!$A$7:$F$24,IF($B$6="P90",2,IF($B$6="P75",3,IF($B$6="P50",4,IF($B$6="P25",5,IF($B$6="P10",6))))),0)),"ND")</f>
      </c>
      <c r="H184" s="253" t="str">
        <f t="shared" si="19"/>
        <v/>
      </c>
      <c r="I184" s="253" t="str">
        <f>IFERROR(VLOOKUP($A184,'Analisis de Equidad Interna'!$A$11:$K$1010,11,0),"")</f>
        <v/>
      </c>
      <c r="J184" s="253" t="str">
        <f t="shared" si="20"/>
        <v/>
      </c>
      <c r="K184" s="254" t="str">
        <f t="shared" si="21"/>
        <v/>
      </c>
      <c r="L184" s="254" t="str">
        <f t="shared" si="22"/>
        <v/>
      </c>
      <c r="M184" s="254" t="str">
        <f t="shared" si="23"/>
        <v/>
      </c>
      <c r="N184" s="254" t="str">
        <f t="shared" si="24"/>
        <v/>
      </c>
      <c r="O184" s="255"/>
      <c r="P184" s="256">
        <f t="shared" si="25"/>
        <v>0</v>
      </c>
      <c r="Q184" s="251">
        <f t="shared" si="18"/>
        <v>0</v>
      </c>
      <c r="R184" s="268"/>
      <c r="S184" s="269"/>
      <c r="T184" s="251">
        <f t="shared" si="26"/>
        <v>0</v>
      </c>
    </row>
    <row r="185" spans="1:20" s="257" customFormat="1" ht="19" customHeight="1">
      <c r="A185" s="258"/>
      <c r="B185" s="262"/>
      <c r="C185" s="260"/>
      <c r="D185" s="260"/>
      <c r="E185" s="260"/>
      <c r="F185" s="251"/>
      <c r="G185" s="252" t="str">
        <f>IFERROR(IF($E185="","",VLOOKUP($E185,'Data Mercado'!$A$7:$F$24,IF($B$6="P90",2,IF($B$6="P75",3,IF($B$6="P50",4,IF($B$6="P25",5,IF($B$6="P10",6))))),0)),"ND")</f>
      </c>
      <c r="H185" s="253" t="str">
        <f t="shared" si="19"/>
        <v/>
      </c>
      <c r="I185" s="253" t="str">
        <f>IFERROR(VLOOKUP($A185,'Analisis de Equidad Interna'!$A$11:$K$1010,11,0),"")</f>
        <v/>
      </c>
      <c r="J185" s="253" t="str">
        <f t="shared" si="20"/>
        <v/>
      </c>
      <c r="K185" s="254" t="str">
        <f t="shared" si="21"/>
        <v/>
      </c>
      <c r="L185" s="254" t="str">
        <f t="shared" si="22"/>
        <v/>
      </c>
      <c r="M185" s="254" t="str">
        <f t="shared" si="23"/>
        <v/>
      </c>
      <c r="N185" s="254" t="str">
        <f t="shared" si="24"/>
        <v/>
      </c>
      <c r="O185" s="255"/>
      <c r="P185" s="256">
        <f t="shared" si="25"/>
        <v>0</v>
      </c>
      <c r="Q185" s="251">
        <f t="shared" si="18"/>
        <v>0</v>
      </c>
      <c r="R185" s="268"/>
      <c r="S185" s="269"/>
      <c r="T185" s="251">
        <f t="shared" si="26"/>
        <v>0</v>
      </c>
    </row>
    <row r="186" spans="1:20" s="257" customFormat="1" ht="19" customHeight="1">
      <c r="A186" s="258"/>
      <c r="B186" s="262"/>
      <c r="C186" s="260"/>
      <c r="D186" s="260"/>
      <c r="E186" s="260"/>
      <c r="F186" s="251"/>
      <c r="G186" s="252" t="str">
        <f>IFERROR(IF($E186="","",VLOOKUP($E186,'Data Mercado'!$A$7:$F$24,IF($B$6="P90",2,IF($B$6="P75",3,IF($B$6="P50",4,IF($B$6="P25",5,IF($B$6="P10",6))))),0)),"ND")</f>
      </c>
      <c r="H186" s="253" t="str">
        <f t="shared" si="19"/>
        <v/>
      </c>
      <c r="I186" s="253" t="str">
        <f>IFERROR(VLOOKUP($A186,'Analisis de Equidad Interna'!$A$11:$K$1010,11,0),"")</f>
        <v/>
      </c>
      <c r="J186" s="253" t="str">
        <f t="shared" si="20"/>
        <v/>
      </c>
      <c r="K186" s="254" t="str">
        <f t="shared" si="21"/>
        <v/>
      </c>
      <c r="L186" s="254" t="str">
        <f t="shared" si="22"/>
        <v/>
      </c>
      <c r="M186" s="254" t="str">
        <f t="shared" si="23"/>
        <v/>
      </c>
      <c r="N186" s="254" t="str">
        <f t="shared" si="24"/>
        <v/>
      </c>
      <c r="O186" s="255"/>
      <c r="P186" s="256">
        <f t="shared" si="25"/>
        <v>0</v>
      </c>
      <c r="Q186" s="251">
        <f t="shared" si="18"/>
        <v>0</v>
      </c>
      <c r="R186" s="268"/>
      <c r="S186" s="269"/>
      <c r="T186" s="251">
        <f t="shared" si="26"/>
        <v>0</v>
      </c>
    </row>
    <row r="187" spans="1:20" s="257" customFormat="1" ht="19" customHeight="1">
      <c r="A187" s="258"/>
      <c r="B187" s="262"/>
      <c r="C187" s="260"/>
      <c r="D187" s="260"/>
      <c r="E187" s="260"/>
      <c r="F187" s="251"/>
      <c r="G187" s="252" t="str">
        <f>IFERROR(IF($E187="","",VLOOKUP($E187,'Data Mercado'!$A$7:$F$24,IF($B$6="P90",2,IF($B$6="P75",3,IF($B$6="P50",4,IF($B$6="P25",5,IF($B$6="P10",6))))),0)),"ND")</f>
      </c>
      <c r="H187" s="253" t="str">
        <f t="shared" si="19"/>
        <v/>
      </c>
      <c r="I187" s="253" t="str">
        <f>IFERROR(VLOOKUP($A187,'Analisis de Equidad Interna'!$A$11:$K$1010,11,0),"")</f>
        <v/>
      </c>
      <c r="J187" s="253" t="str">
        <f t="shared" si="20"/>
        <v/>
      </c>
      <c r="K187" s="254" t="str">
        <f t="shared" si="21"/>
        <v/>
      </c>
      <c r="L187" s="254" t="str">
        <f t="shared" si="22"/>
        <v/>
      </c>
      <c r="M187" s="254" t="str">
        <f t="shared" si="23"/>
        <v/>
      </c>
      <c r="N187" s="254" t="str">
        <f t="shared" si="24"/>
        <v/>
      </c>
      <c r="O187" s="255"/>
      <c r="P187" s="256">
        <f t="shared" si="25"/>
        <v>0</v>
      </c>
      <c r="Q187" s="251">
        <f t="shared" si="18"/>
        <v>0</v>
      </c>
      <c r="R187" s="268"/>
      <c r="S187" s="269"/>
      <c r="T187" s="251">
        <f t="shared" si="26"/>
        <v>0</v>
      </c>
    </row>
    <row r="188" spans="1:20" s="257" customFormat="1" ht="19" customHeight="1">
      <c r="A188" s="258"/>
      <c r="B188" s="262"/>
      <c r="C188" s="260"/>
      <c r="D188" s="260"/>
      <c r="E188" s="260"/>
      <c r="F188" s="251"/>
      <c r="G188" s="252" t="str">
        <f>IFERROR(IF($E188="","",VLOOKUP($E188,'Data Mercado'!$A$7:$F$24,IF($B$6="P90",2,IF($B$6="P75",3,IF($B$6="P50",4,IF($B$6="P25",5,IF($B$6="P10",6))))),0)),"ND")</f>
      </c>
      <c r="H188" s="253" t="str">
        <f t="shared" si="19"/>
        <v/>
      </c>
      <c r="I188" s="253" t="str">
        <f>IFERROR(VLOOKUP($A188,'Analisis de Equidad Interna'!$A$11:$K$1010,11,0),"")</f>
        <v/>
      </c>
      <c r="J188" s="253" t="str">
        <f t="shared" si="20"/>
        <v/>
      </c>
      <c r="K188" s="254" t="str">
        <f t="shared" si="21"/>
        <v/>
      </c>
      <c r="L188" s="254" t="str">
        <f t="shared" si="22"/>
        <v/>
      </c>
      <c r="M188" s="254" t="str">
        <f t="shared" si="23"/>
        <v/>
      </c>
      <c r="N188" s="254" t="str">
        <f t="shared" si="24"/>
        <v/>
      </c>
      <c r="O188" s="255"/>
      <c r="P188" s="256">
        <f t="shared" si="25"/>
        <v>0</v>
      </c>
      <c r="Q188" s="251">
        <f t="shared" si="18"/>
        <v>0</v>
      </c>
      <c r="R188" s="268"/>
      <c r="S188" s="269"/>
      <c r="T188" s="251">
        <f t="shared" si="26"/>
        <v>0</v>
      </c>
    </row>
    <row r="189" spans="1:20" s="257" customFormat="1" ht="19" customHeight="1">
      <c r="A189" s="258"/>
      <c r="B189" s="262"/>
      <c r="C189" s="260"/>
      <c r="D189" s="260"/>
      <c r="E189" s="260"/>
      <c r="F189" s="251"/>
      <c r="G189" s="252" t="str">
        <f>IFERROR(IF($E189="","",VLOOKUP($E189,'Data Mercado'!$A$7:$F$24,IF($B$6="P90",2,IF($B$6="P75",3,IF($B$6="P50",4,IF($B$6="P25",5,IF($B$6="P10",6))))),0)),"ND")</f>
      </c>
      <c r="H189" s="253" t="str">
        <f t="shared" si="19"/>
        <v/>
      </c>
      <c r="I189" s="253" t="str">
        <f>IFERROR(VLOOKUP($A189,'Analisis de Equidad Interna'!$A$11:$K$1010,11,0),"")</f>
        <v/>
      </c>
      <c r="J189" s="253" t="str">
        <f t="shared" si="20"/>
        <v/>
      </c>
      <c r="K189" s="254" t="str">
        <f t="shared" si="21"/>
        <v/>
      </c>
      <c r="L189" s="254" t="str">
        <f t="shared" si="22"/>
        <v/>
      </c>
      <c r="M189" s="254" t="str">
        <f t="shared" si="23"/>
        <v/>
      </c>
      <c r="N189" s="254" t="str">
        <f t="shared" si="24"/>
        <v/>
      </c>
      <c r="O189" s="255"/>
      <c r="P189" s="256">
        <f t="shared" si="25"/>
        <v>0</v>
      </c>
      <c r="Q189" s="251">
        <f t="shared" si="18"/>
        <v>0</v>
      </c>
      <c r="R189" s="268"/>
      <c r="S189" s="269"/>
      <c r="T189" s="251">
        <f t="shared" si="26"/>
        <v>0</v>
      </c>
    </row>
    <row r="190" spans="1:20" s="257" customFormat="1" ht="19" customHeight="1">
      <c r="A190" s="258"/>
      <c r="B190" s="262"/>
      <c r="C190" s="260"/>
      <c r="D190" s="260"/>
      <c r="E190" s="260"/>
      <c r="F190" s="251"/>
      <c r="G190" s="252" t="str">
        <f>IFERROR(IF($E190="","",VLOOKUP($E190,'Data Mercado'!$A$7:$F$24,IF($B$6="P90",2,IF($B$6="P75",3,IF($B$6="P50",4,IF($B$6="P25",5,IF($B$6="P10",6))))),0)),"ND")</f>
      </c>
      <c r="H190" s="253" t="str">
        <f t="shared" si="19"/>
        <v/>
      </c>
      <c r="I190" s="253" t="str">
        <f>IFERROR(VLOOKUP($A190,'Analisis de Equidad Interna'!$A$11:$K$1010,11,0),"")</f>
        <v/>
      </c>
      <c r="J190" s="253" t="str">
        <f t="shared" si="20"/>
        <v/>
      </c>
      <c r="K190" s="254" t="str">
        <f t="shared" si="21"/>
        <v/>
      </c>
      <c r="L190" s="254" t="str">
        <f t="shared" si="22"/>
        <v/>
      </c>
      <c r="M190" s="254" t="str">
        <f t="shared" si="23"/>
        <v/>
      </c>
      <c r="N190" s="254" t="str">
        <f t="shared" si="24"/>
        <v/>
      </c>
      <c r="O190" s="255"/>
      <c r="P190" s="256">
        <f t="shared" si="25"/>
        <v>0</v>
      </c>
      <c r="Q190" s="251">
        <f t="shared" si="18"/>
        <v>0</v>
      </c>
      <c r="R190" s="268"/>
      <c r="S190" s="269"/>
      <c r="T190" s="251">
        <f t="shared" si="26"/>
        <v>0</v>
      </c>
    </row>
    <row r="191" spans="1:20" s="257" customFormat="1" ht="19" customHeight="1">
      <c r="A191" s="258"/>
      <c r="B191" s="262"/>
      <c r="C191" s="260"/>
      <c r="D191" s="260"/>
      <c r="E191" s="260"/>
      <c r="F191" s="251"/>
      <c r="G191" s="252" t="str">
        <f>IFERROR(IF($E191="","",VLOOKUP($E191,'Data Mercado'!$A$7:$F$24,IF($B$6="P90",2,IF($B$6="P75",3,IF($B$6="P50",4,IF($B$6="P25",5,IF($B$6="P10",6))))),0)),"ND")</f>
      </c>
      <c r="H191" s="253" t="str">
        <f t="shared" si="19"/>
        <v/>
      </c>
      <c r="I191" s="253" t="str">
        <f>IFERROR(VLOOKUP($A191,'Analisis de Equidad Interna'!$A$11:$K$1010,11,0),"")</f>
        <v/>
      </c>
      <c r="J191" s="253" t="str">
        <f t="shared" si="20"/>
        <v/>
      </c>
      <c r="K191" s="254" t="str">
        <f t="shared" si="21"/>
        <v/>
      </c>
      <c r="L191" s="254" t="str">
        <f t="shared" si="22"/>
        <v/>
      </c>
      <c r="M191" s="254" t="str">
        <f t="shared" si="23"/>
        <v/>
      </c>
      <c r="N191" s="254" t="str">
        <f t="shared" si="24"/>
        <v/>
      </c>
      <c r="O191" s="255"/>
      <c r="P191" s="256">
        <f t="shared" si="25"/>
        <v>0</v>
      </c>
      <c r="Q191" s="251">
        <f t="shared" si="18"/>
        <v>0</v>
      </c>
      <c r="R191" s="268"/>
      <c r="S191" s="269"/>
      <c r="T191" s="251">
        <f t="shared" si="26"/>
        <v>0</v>
      </c>
    </row>
    <row r="192" spans="1:20" s="257" customFormat="1" ht="19" customHeight="1">
      <c r="A192" s="258"/>
      <c r="B192" s="262"/>
      <c r="C192" s="260"/>
      <c r="D192" s="260"/>
      <c r="E192" s="260"/>
      <c r="F192" s="251"/>
      <c r="G192" s="252" t="str">
        <f>IFERROR(IF($E192="","",VLOOKUP($E192,'Data Mercado'!$A$7:$F$24,IF($B$6="P90",2,IF($B$6="P75",3,IF($B$6="P50",4,IF($B$6="P25",5,IF($B$6="P10",6))))),0)),"ND")</f>
      </c>
      <c r="H192" s="253" t="str">
        <f t="shared" si="19"/>
        <v/>
      </c>
      <c r="I192" s="253" t="str">
        <f>IFERROR(VLOOKUP($A192,'Analisis de Equidad Interna'!$A$11:$K$1010,11,0),"")</f>
        <v/>
      </c>
      <c r="J192" s="253" t="str">
        <f t="shared" si="20"/>
        <v/>
      </c>
      <c r="K192" s="254" t="str">
        <f t="shared" si="21"/>
        <v/>
      </c>
      <c r="L192" s="254" t="str">
        <f t="shared" si="22"/>
        <v/>
      </c>
      <c r="M192" s="254" t="str">
        <f t="shared" si="23"/>
        <v/>
      </c>
      <c r="N192" s="254" t="str">
        <f t="shared" si="24"/>
        <v/>
      </c>
      <c r="O192" s="255"/>
      <c r="P192" s="256">
        <f t="shared" si="25"/>
        <v>0</v>
      </c>
      <c r="Q192" s="251">
        <f t="shared" si="18"/>
        <v>0</v>
      </c>
      <c r="R192" s="268"/>
      <c r="S192" s="269"/>
      <c r="T192" s="251">
        <f t="shared" si="26"/>
        <v>0</v>
      </c>
    </row>
    <row r="193" spans="1:20" s="257" customFormat="1" ht="19" customHeight="1">
      <c r="A193" s="258"/>
      <c r="B193" s="262"/>
      <c r="C193" s="260"/>
      <c r="D193" s="260"/>
      <c r="E193" s="260"/>
      <c r="F193" s="251"/>
      <c r="G193" s="252" t="str">
        <f>IFERROR(IF($E193="","",VLOOKUP($E193,'Data Mercado'!$A$7:$F$24,IF($B$6="P90",2,IF($B$6="P75",3,IF($B$6="P50",4,IF($B$6="P25",5,IF($B$6="P10",6))))),0)),"ND")</f>
      </c>
      <c r="H193" s="253" t="str">
        <f t="shared" si="19"/>
        <v/>
      </c>
      <c r="I193" s="253" t="str">
        <f>IFERROR(VLOOKUP($A193,'Analisis de Equidad Interna'!$A$11:$K$1010,11,0),"")</f>
        <v/>
      </c>
      <c r="J193" s="253" t="str">
        <f t="shared" si="20"/>
        <v/>
      </c>
      <c r="K193" s="254" t="str">
        <f t="shared" si="21"/>
        <v/>
      </c>
      <c r="L193" s="254" t="str">
        <f t="shared" si="22"/>
        <v/>
      </c>
      <c r="M193" s="254" t="str">
        <f t="shared" si="23"/>
        <v/>
      </c>
      <c r="N193" s="254" t="str">
        <f t="shared" si="24"/>
        <v/>
      </c>
      <c r="O193" s="255"/>
      <c r="P193" s="256">
        <f t="shared" si="25"/>
        <v>0</v>
      </c>
      <c r="Q193" s="251">
        <f t="shared" si="18"/>
        <v>0</v>
      </c>
      <c r="R193" s="268"/>
      <c r="S193" s="269"/>
      <c r="T193" s="251">
        <f t="shared" si="26"/>
        <v>0</v>
      </c>
    </row>
    <row r="194" spans="1:20" s="257" customFormat="1" ht="19" customHeight="1">
      <c r="A194" s="258"/>
      <c r="B194" s="262"/>
      <c r="C194" s="260"/>
      <c r="D194" s="260"/>
      <c r="E194" s="260"/>
      <c r="F194" s="251"/>
      <c r="G194" s="252" t="str">
        <f>IFERROR(IF($E194="","",VLOOKUP($E194,'Data Mercado'!$A$7:$F$24,IF($B$6="P90",2,IF($B$6="P75",3,IF($B$6="P50",4,IF($B$6="P25",5,IF($B$6="P10",6))))),0)),"ND")</f>
      </c>
      <c r="H194" s="253" t="str">
        <f t="shared" si="19"/>
        <v/>
      </c>
      <c r="I194" s="253" t="str">
        <f>IFERROR(VLOOKUP($A194,'Analisis de Equidad Interna'!$A$11:$K$1010,11,0),"")</f>
        <v/>
      </c>
      <c r="J194" s="253" t="str">
        <f t="shared" si="20"/>
        <v/>
      </c>
      <c r="K194" s="254" t="str">
        <f t="shared" si="21"/>
        <v/>
      </c>
      <c r="L194" s="254" t="str">
        <f t="shared" si="22"/>
        <v/>
      </c>
      <c r="M194" s="254" t="str">
        <f t="shared" si="23"/>
        <v/>
      </c>
      <c r="N194" s="254" t="str">
        <f t="shared" si="24"/>
        <v/>
      </c>
      <c r="O194" s="255"/>
      <c r="P194" s="256">
        <f t="shared" si="25"/>
        <v>0</v>
      </c>
      <c r="Q194" s="251">
        <f t="shared" si="18"/>
        <v>0</v>
      </c>
      <c r="R194" s="268"/>
      <c r="S194" s="269"/>
      <c r="T194" s="251">
        <f t="shared" si="26"/>
        <v>0</v>
      </c>
    </row>
    <row r="195" spans="1:20" s="257" customFormat="1" ht="19" customHeight="1">
      <c r="A195" s="258"/>
      <c r="B195" s="262"/>
      <c r="C195" s="260"/>
      <c r="D195" s="260"/>
      <c r="E195" s="260"/>
      <c r="F195" s="251"/>
      <c r="G195" s="252" t="str">
        <f>IFERROR(IF($E195="","",VLOOKUP($E195,'Data Mercado'!$A$7:$F$24,IF($B$6="P90",2,IF($B$6="P75",3,IF($B$6="P50",4,IF($B$6="P25",5,IF($B$6="P10",6))))),0)),"ND")</f>
      </c>
      <c r="H195" s="253" t="str">
        <f t="shared" si="19"/>
        <v/>
      </c>
      <c r="I195" s="253" t="str">
        <f>IFERROR(VLOOKUP($A195,'Analisis de Equidad Interna'!$A$11:$K$1010,11,0),"")</f>
        <v/>
      </c>
      <c r="J195" s="253" t="str">
        <f t="shared" si="20"/>
        <v/>
      </c>
      <c r="K195" s="254" t="str">
        <f t="shared" si="21"/>
        <v/>
      </c>
      <c r="L195" s="254" t="str">
        <f t="shared" si="22"/>
        <v/>
      </c>
      <c r="M195" s="254" t="str">
        <f t="shared" si="23"/>
        <v/>
      </c>
      <c r="N195" s="254" t="str">
        <f t="shared" si="24"/>
        <v/>
      </c>
      <c r="O195" s="255"/>
      <c r="P195" s="256">
        <f t="shared" si="25"/>
        <v>0</v>
      </c>
      <c r="Q195" s="251">
        <f t="shared" si="18"/>
        <v>0</v>
      </c>
      <c r="R195" s="268"/>
      <c r="S195" s="269"/>
      <c r="T195" s="251">
        <f t="shared" si="26"/>
        <v>0</v>
      </c>
    </row>
    <row r="196" spans="1:20" s="257" customFormat="1" ht="19" customHeight="1">
      <c r="A196" s="258"/>
      <c r="B196" s="262"/>
      <c r="C196" s="260"/>
      <c r="D196" s="260"/>
      <c r="E196" s="260"/>
      <c r="F196" s="251"/>
      <c r="G196" s="252" t="str">
        <f>IFERROR(IF($E196="","",VLOOKUP($E196,'Data Mercado'!$A$7:$F$24,IF($B$6="P90",2,IF($B$6="P75",3,IF($B$6="P50",4,IF($B$6="P25",5,IF($B$6="P10",6))))),0)),"ND")</f>
      </c>
      <c r="H196" s="253" t="str">
        <f t="shared" si="19"/>
        <v/>
      </c>
      <c r="I196" s="253" t="str">
        <f>IFERROR(VLOOKUP($A196,'Analisis de Equidad Interna'!$A$11:$K$1010,11,0),"")</f>
        <v/>
      </c>
      <c r="J196" s="253" t="str">
        <f t="shared" si="20"/>
        <v/>
      </c>
      <c r="K196" s="254" t="str">
        <f t="shared" si="21"/>
        <v/>
      </c>
      <c r="L196" s="254" t="str">
        <f t="shared" si="22"/>
        <v/>
      </c>
      <c r="M196" s="254" t="str">
        <f t="shared" si="23"/>
        <v/>
      </c>
      <c r="N196" s="254" t="str">
        <f t="shared" si="24"/>
        <v/>
      </c>
      <c r="O196" s="255"/>
      <c r="P196" s="256">
        <f t="shared" si="25"/>
        <v>0</v>
      </c>
      <c r="Q196" s="251">
        <f t="shared" si="18"/>
        <v>0</v>
      </c>
      <c r="R196" s="268"/>
      <c r="S196" s="269"/>
      <c r="T196" s="251">
        <f t="shared" si="26"/>
        <v>0</v>
      </c>
    </row>
    <row r="197" spans="1:20" s="257" customFormat="1" ht="19" customHeight="1">
      <c r="A197" s="258"/>
      <c r="B197" s="262"/>
      <c r="C197" s="260"/>
      <c r="D197" s="260"/>
      <c r="E197" s="260"/>
      <c r="F197" s="251"/>
      <c r="G197" s="252" t="str">
        <f>IFERROR(IF($E197="","",VLOOKUP($E197,'Data Mercado'!$A$7:$F$24,IF($B$6="P90",2,IF($B$6="P75",3,IF($B$6="P50",4,IF($B$6="P25",5,IF($B$6="P10",6))))),0)),"ND")</f>
      </c>
      <c r="H197" s="253" t="str">
        <f t="shared" si="19"/>
        <v/>
      </c>
      <c r="I197" s="253" t="str">
        <f>IFERROR(VLOOKUP($A197,'Analisis de Equidad Interna'!$A$11:$K$1010,11,0),"")</f>
        <v/>
      </c>
      <c r="J197" s="253" t="str">
        <f t="shared" si="20"/>
        <v/>
      </c>
      <c r="K197" s="254" t="str">
        <f t="shared" si="21"/>
        <v/>
      </c>
      <c r="L197" s="254" t="str">
        <f t="shared" si="22"/>
        <v/>
      </c>
      <c r="M197" s="254" t="str">
        <f t="shared" si="23"/>
        <v/>
      </c>
      <c r="N197" s="254" t="str">
        <f t="shared" si="24"/>
        <v/>
      </c>
      <c r="O197" s="255"/>
      <c r="P197" s="256">
        <f t="shared" si="25"/>
        <v>0</v>
      </c>
      <c r="Q197" s="251">
        <f t="shared" si="18"/>
        <v>0</v>
      </c>
      <c r="R197" s="268"/>
      <c r="S197" s="269"/>
      <c r="T197" s="251">
        <f t="shared" si="26"/>
        <v>0</v>
      </c>
    </row>
    <row r="198" spans="1:20" s="257" customFormat="1" ht="19" customHeight="1">
      <c r="A198" s="258"/>
      <c r="B198" s="262"/>
      <c r="C198" s="260"/>
      <c r="D198" s="260"/>
      <c r="E198" s="260"/>
      <c r="F198" s="251"/>
      <c r="G198" s="252" t="str">
        <f>IFERROR(IF($E198="","",VLOOKUP($E198,'Data Mercado'!$A$7:$F$24,IF($B$6="P90",2,IF($B$6="P75",3,IF($B$6="P50",4,IF($B$6="P25",5,IF($B$6="P10",6))))),0)),"ND")</f>
      </c>
      <c r="H198" s="253" t="str">
        <f t="shared" si="19"/>
        <v/>
      </c>
      <c r="I198" s="253" t="str">
        <f>IFERROR(VLOOKUP($A198,'Analisis de Equidad Interna'!$A$11:$K$1010,11,0),"")</f>
        <v/>
      </c>
      <c r="J198" s="253" t="str">
        <f t="shared" si="20"/>
        <v/>
      </c>
      <c r="K198" s="254" t="str">
        <f t="shared" si="21"/>
        <v/>
      </c>
      <c r="L198" s="254" t="str">
        <f t="shared" si="22"/>
        <v/>
      </c>
      <c r="M198" s="254" t="str">
        <f t="shared" si="23"/>
        <v/>
      </c>
      <c r="N198" s="254" t="str">
        <f t="shared" si="24"/>
        <v/>
      </c>
      <c r="O198" s="255"/>
      <c r="P198" s="256">
        <f t="shared" si="25"/>
        <v>0</v>
      </c>
      <c r="Q198" s="251">
        <f t="shared" si="18"/>
        <v>0</v>
      </c>
      <c r="R198" s="268"/>
      <c r="S198" s="269"/>
      <c r="T198" s="251">
        <f t="shared" si="26"/>
        <v>0</v>
      </c>
    </row>
    <row r="199" spans="1:20" s="257" customFormat="1" ht="19" customHeight="1">
      <c r="A199" s="258"/>
      <c r="B199" s="262"/>
      <c r="C199" s="260"/>
      <c r="D199" s="260"/>
      <c r="E199" s="260"/>
      <c r="F199" s="251"/>
      <c r="G199" s="252" t="str">
        <f>IFERROR(IF($E199="","",VLOOKUP($E199,'Data Mercado'!$A$7:$F$24,IF($B$6="P90",2,IF($B$6="P75",3,IF($B$6="P50",4,IF($B$6="P25",5,IF($B$6="P10",6))))),0)),"ND")</f>
      </c>
      <c r="H199" s="253" t="str">
        <f t="shared" si="19"/>
        <v/>
      </c>
      <c r="I199" s="253" t="str">
        <f>IFERROR(VLOOKUP($A199,'Analisis de Equidad Interna'!$A$11:$K$1010,11,0),"")</f>
        <v/>
      </c>
      <c r="J199" s="253" t="str">
        <f t="shared" si="20"/>
        <v/>
      </c>
      <c r="K199" s="254" t="str">
        <f t="shared" si="21"/>
        <v/>
      </c>
      <c r="L199" s="254" t="str">
        <f t="shared" si="22"/>
        <v/>
      </c>
      <c r="M199" s="254" t="str">
        <f t="shared" si="23"/>
        <v/>
      </c>
      <c r="N199" s="254" t="str">
        <f t="shared" si="24"/>
        <v/>
      </c>
      <c r="O199" s="255"/>
      <c r="P199" s="256">
        <f t="shared" si="25"/>
        <v>0</v>
      </c>
      <c r="Q199" s="251">
        <f t="shared" si="18"/>
        <v>0</v>
      </c>
      <c r="R199" s="268"/>
      <c r="S199" s="269"/>
      <c r="T199" s="251">
        <f t="shared" si="26"/>
        <v>0</v>
      </c>
    </row>
    <row r="200" spans="1:20" s="257" customFormat="1" ht="19" customHeight="1">
      <c r="A200" s="258"/>
      <c r="B200" s="262"/>
      <c r="C200" s="260"/>
      <c r="D200" s="260"/>
      <c r="E200" s="260"/>
      <c r="F200" s="251"/>
      <c r="G200" s="252" t="str">
        <f>IFERROR(IF($E200="","",VLOOKUP($E200,'Data Mercado'!$A$7:$F$24,IF($B$6="P90",2,IF($B$6="P75",3,IF($B$6="P50",4,IF($B$6="P25",5,IF($B$6="P10",6))))),0)),"ND")</f>
      </c>
      <c r="H200" s="253" t="str">
        <f t="shared" si="19"/>
        <v/>
      </c>
      <c r="I200" s="253" t="str">
        <f>IFERROR(VLOOKUP($A200,'Analisis de Equidad Interna'!$A$11:$K$1010,11,0),"")</f>
        <v/>
      </c>
      <c r="J200" s="253" t="str">
        <f t="shared" si="20"/>
        <v/>
      </c>
      <c r="K200" s="254" t="str">
        <f t="shared" si="21"/>
        <v/>
      </c>
      <c r="L200" s="254" t="str">
        <f t="shared" si="22"/>
        <v/>
      </c>
      <c r="M200" s="254" t="str">
        <f t="shared" si="23"/>
        <v/>
      </c>
      <c r="N200" s="254" t="str">
        <f t="shared" si="24"/>
        <v/>
      </c>
      <c r="O200" s="255"/>
      <c r="P200" s="256">
        <f t="shared" si="25"/>
        <v>0</v>
      </c>
      <c r="Q200" s="251">
        <f t="shared" si="18"/>
        <v>0</v>
      </c>
      <c r="R200" s="268"/>
      <c r="S200" s="269"/>
      <c r="T200" s="251">
        <f t="shared" si="26"/>
        <v>0</v>
      </c>
    </row>
    <row r="201" spans="1:20" s="257" customFormat="1" ht="19" customHeight="1">
      <c r="A201" s="258"/>
      <c r="B201" s="262"/>
      <c r="C201" s="260"/>
      <c r="D201" s="260"/>
      <c r="E201" s="260"/>
      <c r="F201" s="251"/>
      <c r="G201" s="252" t="str">
        <f>IFERROR(IF($E201="","",VLOOKUP($E201,'Data Mercado'!$A$7:$F$24,IF($B$6="P90",2,IF($B$6="P75",3,IF($B$6="P50",4,IF($B$6="P25",5,IF($B$6="P10",6))))),0)),"ND")</f>
      </c>
      <c r="H201" s="253" t="str">
        <f t="shared" si="19"/>
        <v/>
      </c>
      <c r="I201" s="253" t="str">
        <f>IFERROR(VLOOKUP($A201,'Analisis de Equidad Interna'!$A$11:$K$1010,11,0),"")</f>
        <v/>
      </c>
      <c r="J201" s="253" t="str">
        <f t="shared" si="20"/>
        <v/>
      </c>
      <c r="K201" s="254" t="str">
        <f t="shared" si="21"/>
        <v/>
      </c>
      <c r="L201" s="254" t="str">
        <f t="shared" si="22"/>
        <v/>
      </c>
      <c r="M201" s="254" t="str">
        <f t="shared" si="23"/>
        <v/>
      </c>
      <c r="N201" s="254" t="str">
        <f t="shared" si="24"/>
        <v/>
      </c>
      <c r="O201" s="255"/>
      <c r="P201" s="256">
        <f t="shared" si="25"/>
        <v>0</v>
      </c>
      <c r="Q201" s="251">
        <f t="shared" si="18"/>
        <v>0</v>
      </c>
      <c r="R201" s="268"/>
      <c r="S201" s="269"/>
      <c r="T201" s="251">
        <f t="shared" si="26"/>
        <v>0</v>
      </c>
    </row>
    <row r="202" spans="1:20" s="257" customFormat="1" ht="19" customHeight="1">
      <c r="A202" s="258"/>
      <c r="B202" s="262"/>
      <c r="C202" s="260"/>
      <c r="D202" s="260"/>
      <c r="E202" s="260"/>
      <c r="F202" s="251"/>
      <c r="G202" s="252" t="str">
        <f>IFERROR(IF($E202="","",VLOOKUP($E202,'Data Mercado'!$A$7:$F$24,IF($B$6="P90",2,IF($B$6="P75",3,IF($B$6="P50",4,IF($B$6="P25",5,IF($B$6="P10",6))))),0)),"ND")</f>
      </c>
      <c r="H202" s="253" t="str">
        <f t="shared" si="19"/>
        <v/>
      </c>
      <c r="I202" s="253" t="str">
        <f>IFERROR(VLOOKUP($A202,'Analisis de Equidad Interna'!$A$11:$K$1010,11,0),"")</f>
        <v/>
      </c>
      <c r="J202" s="253" t="str">
        <f t="shared" si="20"/>
        <v/>
      </c>
      <c r="K202" s="254" t="str">
        <f t="shared" si="21"/>
        <v/>
      </c>
      <c r="L202" s="254" t="str">
        <f t="shared" si="22"/>
        <v/>
      </c>
      <c r="M202" s="254" t="str">
        <f t="shared" si="23"/>
        <v/>
      </c>
      <c r="N202" s="254" t="str">
        <f t="shared" si="24"/>
        <v/>
      </c>
      <c r="O202" s="255"/>
      <c r="P202" s="256">
        <f t="shared" si="25"/>
        <v>0</v>
      </c>
      <c r="Q202" s="251">
        <f t="shared" si="18"/>
        <v>0</v>
      </c>
      <c r="R202" s="268"/>
      <c r="S202" s="269"/>
      <c r="T202" s="251">
        <f t="shared" si="26"/>
        <v>0</v>
      </c>
    </row>
    <row r="203" spans="1:20" s="257" customFormat="1" ht="19" customHeight="1">
      <c r="A203" s="258"/>
      <c r="B203" s="262"/>
      <c r="C203" s="260"/>
      <c r="D203" s="260"/>
      <c r="E203" s="260"/>
      <c r="F203" s="251"/>
      <c r="G203" s="252" t="str">
        <f>IFERROR(IF($E203="","",VLOOKUP($E203,'Data Mercado'!$A$7:$F$24,IF($B$6="P90",2,IF($B$6="P75",3,IF($B$6="P50",4,IF($B$6="P25",5,IF($B$6="P10",6))))),0)),"ND")</f>
      </c>
      <c r="H203" s="253" t="str">
        <f t="shared" si="19"/>
        <v/>
      </c>
      <c r="I203" s="253" t="str">
        <f>IFERROR(VLOOKUP($A203,'Analisis de Equidad Interna'!$A$11:$K$1010,11,0),"")</f>
        <v/>
      </c>
      <c r="J203" s="253" t="str">
        <f t="shared" si="20"/>
        <v/>
      </c>
      <c r="K203" s="254" t="str">
        <f t="shared" si="21"/>
        <v/>
      </c>
      <c r="L203" s="254" t="str">
        <f t="shared" si="22"/>
        <v/>
      </c>
      <c r="M203" s="254" t="str">
        <f t="shared" si="23"/>
        <v/>
      </c>
      <c r="N203" s="254" t="str">
        <f t="shared" si="24"/>
        <v/>
      </c>
      <c r="O203" s="255"/>
      <c r="P203" s="256">
        <f t="shared" si="25"/>
        <v>0</v>
      </c>
      <c r="Q203" s="251">
        <f t="shared" si="18"/>
        <v>0</v>
      </c>
      <c r="R203" s="268"/>
      <c r="S203" s="269"/>
      <c r="T203" s="251">
        <f t="shared" si="26"/>
        <v>0</v>
      </c>
    </row>
    <row r="204" spans="1:20" s="257" customFormat="1" ht="19" customHeight="1">
      <c r="A204" s="258"/>
      <c r="B204" s="262"/>
      <c r="C204" s="260"/>
      <c r="D204" s="260"/>
      <c r="E204" s="260"/>
      <c r="F204" s="251"/>
      <c r="G204" s="252" t="str">
        <f>IFERROR(IF($E204="","",VLOOKUP($E204,'Data Mercado'!$A$7:$F$24,IF($B$6="P90",2,IF($B$6="P75",3,IF($B$6="P50",4,IF($B$6="P25",5,IF($B$6="P10",6))))),0)),"ND")</f>
      </c>
      <c r="H204" s="253" t="str">
        <f t="shared" si="19"/>
        <v/>
      </c>
      <c r="I204" s="253" t="str">
        <f>IFERROR(VLOOKUP($A204,'Analisis de Equidad Interna'!$A$11:$K$1010,11,0),"")</f>
        <v/>
      </c>
      <c r="J204" s="253" t="str">
        <f t="shared" si="20"/>
        <v/>
      </c>
      <c r="K204" s="254" t="str">
        <f t="shared" si="21"/>
        <v/>
      </c>
      <c r="L204" s="254" t="str">
        <f t="shared" si="22"/>
        <v/>
      </c>
      <c r="M204" s="254" t="str">
        <f t="shared" si="23"/>
        <v/>
      </c>
      <c r="N204" s="254" t="str">
        <f t="shared" si="24"/>
        <v/>
      </c>
      <c r="O204" s="255"/>
      <c r="P204" s="256">
        <f t="shared" si="25"/>
        <v>0</v>
      </c>
      <c r="Q204" s="251">
        <f t="shared" si="18"/>
        <v>0</v>
      </c>
      <c r="R204" s="268"/>
      <c r="S204" s="269"/>
      <c r="T204" s="251">
        <f t="shared" si="26"/>
        <v>0</v>
      </c>
    </row>
    <row r="205" spans="1:20" s="257" customFormat="1" ht="19" customHeight="1">
      <c r="A205" s="258"/>
      <c r="B205" s="262"/>
      <c r="C205" s="260"/>
      <c r="D205" s="260"/>
      <c r="E205" s="260"/>
      <c r="F205" s="251"/>
      <c r="G205" s="252" t="str">
        <f>IFERROR(IF($E205="","",VLOOKUP($E205,'Data Mercado'!$A$7:$F$24,IF($B$6="P90",2,IF($B$6="P75",3,IF($B$6="P50",4,IF($B$6="P25",5,IF($B$6="P10",6))))),0)),"ND")</f>
      </c>
      <c r="H205" s="253" t="str">
        <f t="shared" si="19"/>
        <v/>
      </c>
      <c r="I205" s="253" t="str">
        <f>IFERROR(VLOOKUP($A205,'Analisis de Equidad Interna'!$A$11:$K$1010,11,0),"")</f>
        <v/>
      </c>
      <c r="J205" s="253" t="str">
        <f t="shared" si="20"/>
        <v/>
      </c>
      <c r="K205" s="254" t="str">
        <f t="shared" si="21"/>
        <v/>
      </c>
      <c r="L205" s="254" t="str">
        <f t="shared" si="22"/>
        <v/>
      </c>
      <c r="M205" s="254" t="str">
        <f t="shared" si="23"/>
        <v/>
      </c>
      <c r="N205" s="254" t="str">
        <f t="shared" si="24"/>
        <v/>
      </c>
      <c r="O205" s="255"/>
      <c r="P205" s="256">
        <f t="shared" si="25"/>
        <v>0</v>
      </c>
      <c r="Q205" s="251">
        <f t="shared" si="18"/>
        <v>0</v>
      </c>
      <c r="R205" s="268"/>
      <c r="S205" s="269"/>
      <c r="T205" s="251">
        <f t="shared" si="26"/>
        <v>0</v>
      </c>
    </row>
    <row r="206" spans="1:20" s="257" customFormat="1" ht="19" customHeight="1">
      <c r="A206" s="258"/>
      <c r="B206" s="262"/>
      <c r="C206" s="260"/>
      <c r="D206" s="260"/>
      <c r="E206" s="260"/>
      <c r="F206" s="251"/>
      <c r="G206" s="252" t="str">
        <f>IFERROR(IF($E206="","",VLOOKUP($E206,'Data Mercado'!$A$7:$F$24,IF($B$6="P90",2,IF($B$6="P75",3,IF($B$6="P50",4,IF($B$6="P25",5,IF($B$6="P10",6))))),0)),"ND")</f>
      </c>
      <c r="H206" s="253" t="str">
        <f t="shared" si="19"/>
        <v/>
      </c>
      <c r="I206" s="253" t="str">
        <f>IFERROR(VLOOKUP($A206,'Analisis de Equidad Interna'!$A$11:$K$1010,11,0),"")</f>
        <v/>
      </c>
      <c r="J206" s="253" t="str">
        <f t="shared" si="20"/>
        <v/>
      </c>
      <c r="K206" s="254" t="str">
        <f t="shared" si="21"/>
        <v/>
      </c>
      <c r="L206" s="254" t="str">
        <f t="shared" si="22"/>
        <v/>
      </c>
      <c r="M206" s="254" t="str">
        <f t="shared" si="23"/>
        <v/>
      </c>
      <c r="N206" s="254" t="str">
        <f t="shared" si="24"/>
        <v/>
      </c>
      <c r="O206" s="255"/>
      <c r="P206" s="256">
        <f t="shared" si="25"/>
        <v>0</v>
      </c>
      <c r="Q206" s="251">
        <f t="shared" si="18"/>
        <v>0</v>
      </c>
      <c r="R206" s="268"/>
      <c r="S206" s="269"/>
      <c r="T206" s="251">
        <f t="shared" si="26"/>
        <v>0</v>
      </c>
    </row>
    <row r="207" spans="1:20" s="257" customFormat="1" ht="19" customHeight="1">
      <c r="A207" s="258"/>
      <c r="B207" s="262"/>
      <c r="C207" s="260"/>
      <c r="D207" s="260"/>
      <c r="E207" s="260"/>
      <c r="F207" s="251"/>
      <c r="G207" s="252" t="str">
        <f>IFERROR(IF($E207="","",VLOOKUP($E207,'Data Mercado'!$A$7:$F$24,IF($B$6="P90",2,IF($B$6="P75",3,IF($B$6="P50",4,IF($B$6="P25",5,IF($B$6="P10",6))))),0)),"ND")</f>
      </c>
      <c r="H207" s="253" t="str">
        <f t="shared" si="19"/>
        <v/>
      </c>
      <c r="I207" s="253" t="str">
        <f>IFERROR(VLOOKUP($A207,'Analisis de Equidad Interna'!$A$11:$K$1010,11,0),"")</f>
        <v/>
      </c>
      <c r="J207" s="253" t="str">
        <f t="shared" si="20"/>
        <v/>
      </c>
      <c r="K207" s="254" t="str">
        <f t="shared" si="21"/>
        <v/>
      </c>
      <c r="L207" s="254" t="str">
        <f t="shared" si="22"/>
        <v/>
      </c>
      <c r="M207" s="254" t="str">
        <f t="shared" si="23"/>
        <v/>
      </c>
      <c r="N207" s="254" t="str">
        <f t="shared" si="24"/>
        <v/>
      </c>
      <c r="O207" s="255"/>
      <c r="P207" s="256">
        <f t="shared" si="25"/>
        <v>0</v>
      </c>
      <c r="Q207" s="251">
        <f t="shared" ref="Q207:Q270" si="27">IF($B$7="Porcentajes", F207 * P207, IF($T$1=0, 0, ((F207 * P207) / $T$1) * $C$7))</f>
        <v>0</v>
      </c>
      <c r="R207" s="268"/>
      <c r="S207" s="269"/>
      <c r="T207" s="251">
        <f t="shared" si="26"/>
        <v>0</v>
      </c>
    </row>
    <row r="208" spans="1:20" s="257" customFormat="1" ht="19" customHeight="1">
      <c r="A208" s="258"/>
      <c r="B208" s="262"/>
      <c r="C208" s="260"/>
      <c r="D208" s="260"/>
      <c r="E208" s="260"/>
      <c r="F208" s="251"/>
      <c r="G208" s="252" t="str">
        <f>IFERROR(IF($E208="","",VLOOKUP($E208,'Data Mercado'!$A$7:$F$24,IF($B$6="P90",2,IF($B$6="P75",3,IF($B$6="P50",4,IF($B$6="P25",5,IF($B$6="P10",6))))),0)),"ND")</f>
      </c>
      <c r="H208" s="253" t="str">
        <f>IFERROR(IF(AND($F208&lt;&gt;"",$G208&lt;&gt;""),$F208/$G208,""),"")</f>
      </c>
      <c r="I208" s="253" t="str">
        <f>IFERROR(VLOOKUP($A208,'Analisis de Equidad Interna'!$A$11:$K$1010,11,0),"")</f>
        <v/>
      </c>
      <c r="J208" s="253" t="str">
        <f t="shared" ref="J208:J271" si="29">IF(AND($H208&lt;&gt;"",$I208&lt;&gt;""),$H208*$I208,"")</f>
        <v/>
      </c>
      <c r="K208" s="254" t="str">
        <f t="shared" ref="K208:K271" si="30">IF(J208="","",0%)</f>
        <v/>
      </c>
      <c r="L208" s="254" t="str">
        <f t="shared" ref="L208:L271" si="31">IF(J208="","",IF($J208&gt;1.2, 0, IF($J208&gt;=1.1, $B$8*(1/3), IF($J208&gt;=1, ($B$8 + (($B$9-$B$8)/4)*1)*(1/3), IF($J208&gt;=0.9, ($B$8 + (($B$9-$B$8)/4)*2)*(1/3), IF($J208&gt;=0.8, ($B$8 + (($B$9-$B$8)/4)*3)*(1/3), $B$9*(1/3)))))))</f>
        <v/>
      </c>
      <c r="M208" s="254" t="str">
        <f t="shared" ref="M208:M271" si="32">IF(J208="","",IF($J208&gt;1.2, 0, IF($J208&gt;=1.1, $B$8*(2/3), IF($J208&gt;=1, ($B$8 + (($B$9-$B$8)/4)*1)*(2/3), IF($J208&gt;=0.9, ($B$8 + (($B$9-$B$8)/4)*2)*(2/3), IF($J208&gt;=0.8, ($B$8 + (($B$9-$B$8)/4)*3)*(2/3), $B$9*(2/3)))))))</f>
        <v/>
      </c>
      <c r="N208" s="254" t="str">
        <f t="shared" ref="N208:N271" si="33">IF(J208="","",IF($J208&gt;1.2, 0, IF($J208&gt;=1.1, $B$8, IF($J208&gt;=1, $B$8 + (($B$9-$B$8)/4)*1, IF($J208&gt;=0.9, $B$8 + (($B$9-$B$8)/4)*2, IF($J208&gt;=0.8, $B$8 + (($B$9-$B$8)/4)*3, $B$9))))))</f>
        <v/>
      </c>
      <c r="O208" s="255"/>
      <c r="P208" s="256">
        <f t="shared" ref="P208:P271" si="34">IF(O208=1, K208, IF(O208=2, L208, IF(O208=3, M208, IF(O208=4, N208, 0))))</f>
        <v>0</v>
      </c>
      <c r="Q208" s="251">
        <f t="shared" si="27"/>
        <v>0</v>
      </c>
      <c r="R208" s="268"/>
      <c r="S208" s="269"/>
      <c r="T208" s="251">
        <f t="shared" ref="T208:T271" si="35">IF($R208="Manual",$F208*(1+$S208),$F208+$Q208)</f>
        <v>0</v>
      </c>
    </row>
    <row r="209" spans="1:20" s="257" customFormat="1" ht="19" customHeight="1">
      <c r="A209" s="258"/>
      <c r="B209" s="262"/>
      <c r="C209" s="260"/>
      <c r="D209" s="260"/>
      <c r="E209" s="260"/>
      <c r="F209" s="251"/>
      <c r="G209" s="252" t="str">
        <f>IFERROR(IF($E209="","",VLOOKUP($E209,'Data Mercado'!$A$7:$F$24,IF($B$6="P90",2,IF($B$6="P75",3,IF($B$6="P50",4,IF($B$6="P25",5,IF($B$6="P10",6))))),0)),"ND")</f>
      </c>
      <c r="H209" s="253" t="str">
        <f t="shared" si="28"/>
        <v/>
      </c>
      <c r="I209" s="253" t="str">
        <f>IFERROR(VLOOKUP($A209,'Analisis de Equidad Interna'!$A$11:$K$1010,11,0),"")</f>
        <v/>
      </c>
      <c r="J209" s="253" t="str">
        <f t="shared" si="29"/>
        <v/>
      </c>
      <c r="K209" s="254" t="str">
        <f t="shared" si="30"/>
        <v/>
      </c>
      <c r="L209" s="254" t="str">
        <f t="shared" si="31"/>
        <v/>
      </c>
      <c r="M209" s="254" t="str">
        <f t="shared" si="32"/>
        <v/>
      </c>
      <c r="N209" s="254" t="str">
        <f t="shared" si="33"/>
        <v/>
      </c>
      <c r="O209" s="255"/>
      <c r="P209" s="256">
        <f t="shared" si="34"/>
        <v>0</v>
      </c>
      <c r="Q209" s="251">
        <f t="shared" si="27"/>
        <v>0</v>
      </c>
      <c r="R209" s="268"/>
      <c r="S209" s="269"/>
      <c r="T209" s="251">
        <f t="shared" si="35"/>
        <v>0</v>
      </c>
    </row>
    <row r="210" spans="1:20" s="257" customFormat="1" ht="19" customHeight="1">
      <c r="A210" s="258"/>
      <c r="B210" s="262"/>
      <c r="C210" s="260"/>
      <c r="D210" s="260"/>
      <c r="E210" s="260"/>
      <c r="F210" s="251"/>
      <c r="G210" s="252" t="str">
        <f>IFERROR(IF($E210="","",VLOOKUP($E210,'Data Mercado'!$A$7:$F$24,IF($B$6="P90",2,IF($B$6="P75",3,IF($B$6="P50",4,IF($B$6="P25",5,IF($B$6="P10",6))))),0)),"ND")</f>
      </c>
      <c r="H210" s="253" t="str">
        <f t="shared" si="28"/>
        <v/>
      </c>
      <c r="I210" s="253" t="str">
        <f>IFERROR(VLOOKUP($A210,'Analisis de Equidad Interna'!$A$11:$K$1010,11,0),"")</f>
        <v/>
      </c>
      <c r="J210" s="253" t="str">
        <f t="shared" si="29"/>
        <v/>
      </c>
      <c r="K210" s="254" t="str">
        <f t="shared" si="30"/>
        <v/>
      </c>
      <c r="L210" s="254" t="str">
        <f t="shared" si="31"/>
        <v/>
      </c>
      <c r="M210" s="254" t="str">
        <f t="shared" si="32"/>
        <v/>
      </c>
      <c r="N210" s="254" t="str">
        <f t="shared" si="33"/>
        <v/>
      </c>
      <c r="O210" s="255"/>
      <c r="P210" s="256">
        <f t="shared" si="34"/>
        <v>0</v>
      </c>
      <c r="Q210" s="251">
        <f t="shared" si="27"/>
        <v>0</v>
      </c>
      <c r="R210" s="268"/>
      <c r="S210" s="269"/>
      <c r="T210" s="251">
        <f t="shared" si="35"/>
        <v>0</v>
      </c>
    </row>
    <row r="211" spans="1:20" s="257" customFormat="1" ht="19" customHeight="1">
      <c r="A211" s="258"/>
      <c r="B211" s="262"/>
      <c r="C211" s="260"/>
      <c r="D211" s="260"/>
      <c r="E211" s="260"/>
      <c r="F211" s="251"/>
      <c r="G211" s="252" t="str">
        <f>IFERROR(IF($E211="","",VLOOKUP($E211,'Data Mercado'!$A$7:$F$24,IF($B$6="P90",2,IF($B$6="P75",3,IF($B$6="P50",4,IF($B$6="P25",5,IF($B$6="P10",6))))),0)),"ND")</f>
      </c>
      <c r="H211" s="253" t="str">
        <f t="shared" si="28"/>
        <v/>
      </c>
      <c r="I211" s="253" t="str">
        <f>IFERROR(VLOOKUP($A211,'Analisis de Equidad Interna'!$A$11:$K$1010,11,0),"")</f>
        <v/>
      </c>
      <c r="J211" s="253" t="str">
        <f t="shared" si="29"/>
        <v/>
      </c>
      <c r="K211" s="254" t="str">
        <f t="shared" si="30"/>
        <v/>
      </c>
      <c r="L211" s="254" t="str">
        <f t="shared" si="31"/>
        <v/>
      </c>
      <c r="M211" s="254" t="str">
        <f t="shared" si="32"/>
        <v/>
      </c>
      <c r="N211" s="254" t="str">
        <f t="shared" si="33"/>
        <v/>
      </c>
      <c r="O211" s="255"/>
      <c r="P211" s="256">
        <f t="shared" si="34"/>
        <v>0</v>
      </c>
      <c r="Q211" s="251">
        <f t="shared" si="27"/>
        <v>0</v>
      </c>
      <c r="R211" s="268"/>
      <c r="S211" s="269"/>
      <c r="T211" s="251">
        <f t="shared" si="35"/>
        <v>0</v>
      </c>
    </row>
    <row r="212" spans="1:20" s="257" customFormat="1" ht="19" customHeight="1">
      <c r="A212" s="258"/>
      <c r="B212" s="262"/>
      <c r="C212" s="260"/>
      <c r="D212" s="260"/>
      <c r="E212" s="260"/>
      <c r="F212" s="251"/>
      <c r="G212" s="252" t="str">
        <f>IFERROR(IF($E212="","",VLOOKUP($E212,'Data Mercado'!$A$7:$F$24,IF($B$6="P90",2,IF($B$6="P75",3,IF($B$6="P50",4,IF($B$6="P25",5,IF($B$6="P10",6))))),0)),"ND")</f>
      </c>
      <c r="H212" s="253" t="str">
        <f t="shared" si="28"/>
        <v/>
      </c>
      <c r="I212" s="253" t="str">
        <f>IFERROR(VLOOKUP($A212,'Analisis de Equidad Interna'!$A$11:$K$1010,11,0),"")</f>
        <v/>
      </c>
      <c r="J212" s="253" t="str">
        <f t="shared" si="29"/>
        <v/>
      </c>
      <c r="K212" s="254" t="str">
        <f t="shared" si="30"/>
        <v/>
      </c>
      <c r="L212" s="254" t="str">
        <f t="shared" si="31"/>
        <v/>
      </c>
      <c r="M212" s="254" t="str">
        <f t="shared" si="32"/>
        <v/>
      </c>
      <c r="N212" s="254" t="str">
        <f t="shared" si="33"/>
        <v/>
      </c>
      <c r="O212" s="255"/>
      <c r="P212" s="256">
        <f t="shared" si="34"/>
        <v>0</v>
      </c>
      <c r="Q212" s="251">
        <f t="shared" si="27"/>
        <v>0</v>
      </c>
      <c r="R212" s="268"/>
      <c r="S212" s="269"/>
      <c r="T212" s="251">
        <f t="shared" si="35"/>
        <v>0</v>
      </c>
    </row>
    <row r="213" spans="1:20" s="257" customFormat="1" ht="19" customHeight="1">
      <c r="A213" s="258"/>
      <c r="B213" s="262"/>
      <c r="C213" s="260"/>
      <c r="D213" s="260"/>
      <c r="E213" s="260"/>
      <c r="F213" s="251"/>
      <c r="G213" s="252" t="str">
        <f>IFERROR(IF($E213="","",VLOOKUP($E213,'Data Mercado'!$A$7:$F$24,IF($B$6="P90",2,IF($B$6="P75",3,IF($B$6="P50",4,IF($B$6="P25",5,IF($B$6="P10",6))))),0)),"ND")</f>
      </c>
      <c r="H213" s="253" t="str">
        <f t="shared" si="28"/>
        <v/>
      </c>
      <c r="I213" s="253" t="str">
        <f>IFERROR(VLOOKUP($A213,'Analisis de Equidad Interna'!$A$11:$K$1010,11,0),"")</f>
        <v/>
      </c>
      <c r="J213" s="253" t="str">
        <f t="shared" si="29"/>
        <v/>
      </c>
      <c r="K213" s="254" t="str">
        <f t="shared" si="30"/>
        <v/>
      </c>
      <c r="L213" s="254" t="str">
        <f t="shared" si="31"/>
        <v/>
      </c>
      <c r="M213" s="254" t="str">
        <f t="shared" si="32"/>
        <v/>
      </c>
      <c r="N213" s="254" t="str">
        <f t="shared" si="33"/>
        <v/>
      </c>
      <c r="O213" s="255"/>
      <c r="P213" s="256">
        <f t="shared" si="34"/>
        <v>0</v>
      </c>
      <c r="Q213" s="251">
        <f t="shared" si="27"/>
        <v>0</v>
      </c>
      <c r="R213" s="268"/>
      <c r="S213" s="269"/>
      <c r="T213" s="251">
        <f t="shared" si="35"/>
        <v>0</v>
      </c>
    </row>
    <row r="214" spans="1:20" s="257" customFormat="1" ht="19" customHeight="1">
      <c r="A214" s="258"/>
      <c r="B214" s="262"/>
      <c r="C214" s="260"/>
      <c r="D214" s="260"/>
      <c r="E214" s="260"/>
      <c r="F214" s="251"/>
      <c r="G214" s="252" t="str">
        <f>IFERROR(IF($E214="","",VLOOKUP($E214,'Data Mercado'!$A$7:$F$24,IF($B$6="P90",2,IF($B$6="P75",3,IF($B$6="P50",4,IF($B$6="P25",5,IF($B$6="P10",6))))),0)),"ND")</f>
      </c>
      <c r="H214" s="253" t="str">
        <f t="shared" si="28"/>
        <v/>
      </c>
      <c r="I214" s="253" t="str">
        <f>IFERROR(VLOOKUP($A214,'Analisis de Equidad Interna'!$A$11:$K$1010,11,0),"")</f>
        <v/>
      </c>
      <c r="J214" s="253" t="str">
        <f t="shared" si="29"/>
        <v/>
      </c>
      <c r="K214" s="254" t="str">
        <f t="shared" si="30"/>
        <v/>
      </c>
      <c r="L214" s="254" t="str">
        <f t="shared" si="31"/>
        <v/>
      </c>
      <c r="M214" s="254" t="str">
        <f t="shared" si="32"/>
        <v/>
      </c>
      <c r="N214" s="254" t="str">
        <f t="shared" si="33"/>
        <v/>
      </c>
      <c r="O214" s="255"/>
      <c r="P214" s="256">
        <f t="shared" si="34"/>
        <v>0</v>
      </c>
      <c r="Q214" s="251">
        <f t="shared" si="27"/>
        <v>0</v>
      </c>
      <c r="R214" s="268"/>
      <c r="S214" s="269"/>
      <c r="T214" s="251">
        <f t="shared" si="35"/>
        <v>0</v>
      </c>
    </row>
    <row r="215" spans="1:20" s="257" customFormat="1" ht="19" customHeight="1">
      <c r="A215" s="258"/>
      <c r="B215" s="262"/>
      <c r="C215" s="260"/>
      <c r="D215" s="260"/>
      <c r="E215" s="260"/>
      <c r="F215" s="251"/>
      <c r="G215" s="252" t="str">
        <f>IFERROR(IF($E215="","",VLOOKUP($E215,'Data Mercado'!$A$7:$F$24,IF($B$6="P90",2,IF($B$6="P75",3,IF($B$6="P50",4,IF($B$6="P25",5,IF($B$6="P10",6))))),0)),"ND")</f>
      </c>
      <c r="H215" s="253" t="str">
        <f t="shared" si="28"/>
        <v/>
      </c>
      <c r="I215" s="253" t="str">
        <f>IFERROR(VLOOKUP($A215,'Analisis de Equidad Interna'!$A$11:$K$1010,11,0),"")</f>
        <v/>
      </c>
      <c r="J215" s="253" t="str">
        <f t="shared" si="29"/>
        <v/>
      </c>
      <c r="K215" s="254" t="str">
        <f t="shared" si="30"/>
        <v/>
      </c>
      <c r="L215" s="254" t="str">
        <f t="shared" si="31"/>
        <v/>
      </c>
      <c r="M215" s="254" t="str">
        <f t="shared" si="32"/>
        <v/>
      </c>
      <c r="N215" s="254" t="str">
        <f t="shared" si="33"/>
        <v/>
      </c>
      <c r="O215" s="255"/>
      <c r="P215" s="256">
        <f t="shared" si="34"/>
        <v>0</v>
      </c>
      <c r="Q215" s="251">
        <f t="shared" si="27"/>
        <v>0</v>
      </c>
      <c r="R215" s="268"/>
      <c r="S215" s="269"/>
      <c r="T215" s="251">
        <f t="shared" si="35"/>
        <v>0</v>
      </c>
    </row>
    <row r="216" spans="1:20" s="257" customFormat="1" ht="19" customHeight="1">
      <c r="A216" s="258"/>
      <c r="B216" s="262"/>
      <c r="C216" s="260"/>
      <c r="D216" s="260"/>
      <c r="E216" s="260"/>
      <c r="F216" s="251"/>
      <c r="G216" s="252" t="str">
        <f>IFERROR(IF($E216="","",VLOOKUP($E216,'Data Mercado'!$A$7:$F$24,IF($B$6="P90",2,IF($B$6="P75",3,IF($B$6="P50",4,IF($B$6="P25",5,IF($B$6="P10",6))))),0)),"ND")</f>
      </c>
      <c r="H216" s="253" t="str">
        <f t="shared" si="28"/>
        <v/>
      </c>
      <c r="I216" s="253" t="str">
        <f>IFERROR(VLOOKUP($A216,'Analisis de Equidad Interna'!$A$11:$K$1010,11,0),"")</f>
        <v/>
      </c>
      <c r="J216" s="253" t="str">
        <f t="shared" si="29"/>
        <v/>
      </c>
      <c r="K216" s="254" t="str">
        <f t="shared" si="30"/>
        <v/>
      </c>
      <c r="L216" s="254" t="str">
        <f t="shared" si="31"/>
        <v/>
      </c>
      <c r="M216" s="254" t="str">
        <f t="shared" si="32"/>
        <v/>
      </c>
      <c r="N216" s="254" t="str">
        <f t="shared" si="33"/>
        <v/>
      </c>
      <c r="O216" s="255"/>
      <c r="P216" s="256">
        <f t="shared" si="34"/>
        <v>0</v>
      </c>
      <c r="Q216" s="251">
        <f t="shared" si="27"/>
        <v>0</v>
      </c>
      <c r="R216" s="268"/>
      <c r="S216" s="269"/>
      <c r="T216" s="251">
        <f t="shared" si="35"/>
        <v>0</v>
      </c>
    </row>
    <row r="217" spans="1:20" s="257" customFormat="1" ht="19" customHeight="1">
      <c r="A217" s="258"/>
      <c r="B217" s="262"/>
      <c r="C217" s="260"/>
      <c r="D217" s="260"/>
      <c r="E217" s="260"/>
      <c r="F217" s="251"/>
      <c r="G217" s="252" t="str">
        <f>IFERROR(IF($E217="","",VLOOKUP($E217,'Data Mercado'!$A$7:$F$24,IF($B$6="P90",2,IF($B$6="P75",3,IF($B$6="P50",4,IF($B$6="P25",5,IF($B$6="P10",6))))),0)),"ND")</f>
      </c>
      <c r="H217" s="253" t="str">
        <f t="shared" si="28"/>
        <v/>
      </c>
      <c r="I217" s="253" t="str">
        <f>IFERROR(VLOOKUP($A217,'Analisis de Equidad Interna'!$A$11:$K$1010,11,0),"")</f>
        <v/>
      </c>
      <c r="J217" s="253" t="str">
        <f t="shared" si="29"/>
        <v/>
      </c>
      <c r="K217" s="254" t="str">
        <f t="shared" si="30"/>
        <v/>
      </c>
      <c r="L217" s="254" t="str">
        <f t="shared" si="31"/>
        <v/>
      </c>
      <c r="M217" s="254" t="str">
        <f t="shared" si="32"/>
        <v/>
      </c>
      <c r="N217" s="254" t="str">
        <f t="shared" si="33"/>
        <v/>
      </c>
      <c r="O217" s="255"/>
      <c r="P217" s="256">
        <f t="shared" si="34"/>
        <v>0</v>
      </c>
      <c r="Q217" s="251">
        <f t="shared" si="27"/>
        <v>0</v>
      </c>
      <c r="R217" s="268"/>
      <c r="S217" s="269"/>
      <c r="T217" s="251">
        <f t="shared" si="35"/>
        <v>0</v>
      </c>
    </row>
    <row r="218" spans="1:20" s="257" customFormat="1" ht="19" customHeight="1">
      <c r="A218" s="258"/>
      <c r="B218" s="262"/>
      <c r="C218" s="260"/>
      <c r="D218" s="260"/>
      <c r="E218" s="260"/>
      <c r="F218" s="251"/>
      <c r="G218" s="252" t="str">
        <f>IFERROR(IF($E218="","",VLOOKUP($E218,'Data Mercado'!$A$7:$F$24,IF($B$6="P90",2,IF($B$6="P75",3,IF($B$6="P50",4,IF($B$6="P25",5,IF($B$6="P10",6))))),0)),"ND")</f>
      </c>
      <c r="H218" s="253" t="str">
        <f t="shared" si="28"/>
        <v/>
      </c>
      <c r="I218" s="253" t="str">
        <f>IFERROR(VLOOKUP($A218,'Analisis de Equidad Interna'!$A$11:$K$1010,11,0),"")</f>
        <v/>
      </c>
      <c r="J218" s="253" t="str">
        <f t="shared" si="29"/>
        <v/>
      </c>
      <c r="K218" s="254" t="str">
        <f t="shared" si="30"/>
        <v/>
      </c>
      <c r="L218" s="254" t="str">
        <f t="shared" si="31"/>
        <v/>
      </c>
      <c r="M218" s="254" t="str">
        <f t="shared" si="32"/>
        <v/>
      </c>
      <c r="N218" s="254" t="str">
        <f t="shared" si="33"/>
        <v/>
      </c>
      <c r="O218" s="255"/>
      <c r="P218" s="256">
        <f t="shared" si="34"/>
        <v>0</v>
      </c>
      <c r="Q218" s="251">
        <f t="shared" si="27"/>
        <v>0</v>
      </c>
      <c r="R218" s="268"/>
      <c r="S218" s="269"/>
      <c r="T218" s="251">
        <f t="shared" si="35"/>
        <v>0</v>
      </c>
    </row>
    <row r="219" spans="1:20" s="257" customFormat="1" ht="19" customHeight="1">
      <c r="A219" s="258"/>
      <c r="B219" s="262"/>
      <c r="C219" s="260"/>
      <c r="D219" s="260"/>
      <c r="E219" s="260"/>
      <c r="F219" s="251"/>
      <c r="G219" s="252" t="str">
        <f>IFERROR(IF($E219="","",VLOOKUP($E219,'Data Mercado'!$A$7:$F$24,IF($B$6="P90",2,IF($B$6="P75",3,IF($B$6="P50",4,IF($B$6="P25",5,IF($B$6="P10",6))))),0)),"ND")</f>
      </c>
      <c r="H219" s="253" t="str">
        <f t="shared" si="28"/>
        <v/>
      </c>
      <c r="I219" s="253" t="str">
        <f>IFERROR(VLOOKUP($A219,'Analisis de Equidad Interna'!$A$11:$K$1010,11,0),"")</f>
        <v/>
      </c>
      <c r="J219" s="253" t="str">
        <f t="shared" si="29"/>
        <v/>
      </c>
      <c r="K219" s="254" t="str">
        <f t="shared" si="30"/>
        <v/>
      </c>
      <c r="L219" s="254" t="str">
        <f t="shared" si="31"/>
        <v/>
      </c>
      <c r="M219" s="254" t="str">
        <f t="shared" si="32"/>
        <v/>
      </c>
      <c r="N219" s="254" t="str">
        <f t="shared" si="33"/>
        <v/>
      </c>
      <c r="O219" s="255"/>
      <c r="P219" s="256">
        <f t="shared" si="34"/>
        <v>0</v>
      </c>
      <c r="Q219" s="251">
        <f t="shared" si="27"/>
        <v>0</v>
      </c>
      <c r="R219" s="268"/>
      <c r="S219" s="269"/>
      <c r="T219" s="251">
        <f t="shared" si="35"/>
        <v>0</v>
      </c>
    </row>
    <row r="220" spans="1:20" s="257" customFormat="1" ht="19" customHeight="1">
      <c r="A220" s="258"/>
      <c r="B220" s="262"/>
      <c r="C220" s="260"/>
      <c r="D220" s="260"/>
      <c r="E220" s="260"/>
      <c r="F220" s="251"/>
      <c r="G220" s="252" t="str">
        <f>IFERROR(IF($E220="","",VLOOKUP($E220,'Data Mercado'!$A$7:$F$24,IF($B$6="P90",2,IF($B$6="P75",3,IF($B$6="P50",4,IF($B$6="P25",5,IF($B$6="P10",6))))),0)),"ND")</f>
      </c>
      <c r="H220" s="253" t="str">
        <f t="shared" si="28"/>
        <v/>
      </c>
      <c r="I220" s="253" t="str">
        <f>IFERROR(VLOOKUP($A220,'Analisis de Equidad Interna'!$A$11:$K$1010,11,0),"")</f>
        <v/>
      </c>
      <c r="J220" s="253" t="str">
        <f t="shared" si="29"/>
        <v/>
      </c>
      <c r="K220" s="254" t="str">
        <f t="shared" si="30"/>
        <v/>
      </c>
      <c r="L220" s="254" t="str">
        <f t="shared" si="31"/>
        <v/>
      </c>
      <c r="M220" s="254" t="str">
        <f t="shared" si="32"/>
        <v/>
      </c>
      <c r="N220" s="254" t="str">
        <f t="shared" si="33"/>
        <v/>
      </c>
      <c r="O220" s="255"/>
      <c r="P220" s="256">
        <f t="shared" si="34"/>
        <v>0</v>
      </c>
      <c r="Q220" s="251">
        <f t="shared" si="27"/>
        <v>0</v>
      </c>
      <c r="R220" s="268"/>
      <c r="S220" s="269"/>
      <c r="T220" s="251">
        <f t="shared" si="35"/>
        <v>0</v>
      </c>
    </row>
    <row r="221" spans="1:20" s="257" customFormat="1" ht="19" customHeight="1">
      <c r="A221" s="258"/>
      <c r="B221" s="262"/>
      <c r="C221" s="260"/>
      <c r="D221" s="260"/>
      <c r="E221" s="260"/>
      <c r="F221" s="251"/>
      <c r="G221" s="252" t="str">
        <f>IFERROR(IF($E221="","",VLOOKUP($E221,'Data Mercado'!$A$7:$F$24,IF($B$6="P90",2,IF($B$6="P75",3,IF($B$6="P50",4,IF($B$6="P25",5,IF($B$6="P10",6))))),0)),"ND")</f>
      </c>
      <c r="H221" s="253" t="str">
        <f t="shared" si="28"/>
        <v/>
      </c>
      <c r="I221" s="253" t="str">
        <f>IFERROR(VLOOKUP($A221,'Analisis de Equidad Interna'!$A$11:$K$1010,11,0),"")</f>
        <v/>
      </c>
      <c r="J221" s="253" t="str">
        <f t="shared" si="29"/>
        <v/>
      </c>
      <c r="K221" s="254" t="str">
        <f t="shared" si="30"/>
        <v/>
      </c>
      <c r="L221" s="254" t="str">
        <f t="shared" si="31"/>
        <v/>
      </c>
      <c r="M221" s="254" t="str">
        <f t="shared" si="32"/>
        <v/>
      </c>
      <c r="N221" s="254" t="str">
        <f t="shared" si="33"/>
        <v/>
      </c>
      <c r="O221" s="255"/>
      <c r="P221" s="256">
        <f t="shared" si="34"/>
        <v>0</v>
      </c>
      <c r="Q221" s="251">
        <f t="shared" si="27"/>
        <v>0</v>
      </c>
      <c r="R221" s="268"/>
      <c r="S221" s="269"/>
      <c r="T221" s="251">
        <f t="shared" si="35"/>
        <v>0</v>
      </c>
    </row>
    <row r="222" spans="1:20" s="257" customFormat="1" ht="19" customHeight="1">
      <c r="A222" s="258"/>
      <c r="B222" s="262"/>
      <c r="C222" s="260"/>
      <c r="D222" s="260"/>
      <c r="E222" s="260"/>
      <c r="F222" s="251"/>
      <c r="G222" s="252" t="str">
        <f>IFERROR(IF($E222="","",VLOOKUP($E222,'Data Mercado'!$A$7:$F$24,IF($B$6="P90",2,IF($B$6="P75",3,IF($B$6="P50",4,IF($B$6="P25",5,IF($B$6="P10",6))))),0)),"ND")</f>
      </c>
      <c r="H222" s="253" t="str">
        <f t="shared" si="28"/>
        <v/>
      </c>
      <c r="I222" s="253" t="str">
        <f>IFERROR(VLOOKUP($A222,'Analisis de Equidad Interna'!$A$11:$K$1010,11,0),"")</f>
        <v/>
      </c>
      <c r="J222" s="253" t="str">
        <f t="shared" si="29"/>
        <v/>
      </c>
      <c r="K222" s="254" t="str">
        <f t="shared" si="30"/>
        <v/>
      </c>
      <c r="L222" s="254" t="str">
        <f t="shared" si="31"/>
        <v/>
      </c>
      <c r="M222" s="254" t="str">
        <f t="shared" si="32"/>
        <v/>
      </c>
      <c r="N222" s="254" t="str">
        <f t="shared" si="33"/>
        <v/>
      </c>
      <c r="O222" s="255"/>
      <c r="P222" s="256">
        <f t="shared" si="34"/>
        <v>0</v>
      </c>
      <c r="Q222" s="251">
        <f t="shared" si="27"/>
        <v>0</v>
      </c>
      <c r="R222" s="268"/>
      <c r="S222" s="269"/>
      <c r="T222" s="251">
        <f t="shared" si="35"/>
        <v>0</v>
      </c>
    </row>
    <row r="223" spans="1:20" s="257" customFormat="1" ht="19" customHeight="1">
      <c r="A223" s="258"/>
      <c r="B223" s="262"/>
      <c r="C223" s="260"/>
      <c r="D223" s="260"/>
      <c r="E223" s="260"/>
      <c r="F223" s="251"/>
      <c r="G223" s="252" t="str">
        <f>IFERROR(IF($E223="","",VLOOKUP($E223,'Data Mercado'!$A$7:$F$24,IF($B$6="P90",2,IF($B$6="P75",3,IF($B$6="P50",4,IF($B$6="P25",5,IF($B$6="P10",6))))),0)),"ND")</f>
      </c>
      <c r="H223" s="253" t="str">
        <f t="shared" si="28"/>
        <v/>
      </c>
      <c r="I223" s="253" t="str">
        <f>IFERROR(VLOOKUP($A223,'Analisis de Equidad Interna'!$A$11:$K$1010,11,0),"")</f>
        <v/>
      </c>
      <c r="J223" s="253" t="str">
        <f t="shared" si="29"/>
        <v/>
      </c>
      <c r="K223" s="254" t="str">
        <f t="shared" si="30"/>
        <v/>
      </c>
      <c r="L223" s="254" t="str">
        <f t="shared" si="31"/>
        <v/>
      </c>
      <c r="M223" s="254" t="str">
        <f t="shared" si="32"/>
        <v/>
      </c>
      <c r="N223" s="254" t="str">
        <f t="shared" si="33"/>
        <v/>
      </c>
      <c r="O223" s="255"/>
      <c r="P223" s="256">
        <f t="shared" si="34"/>
        <v>0</v>
      </c>
      <c r="Q223" s="251">
        <f t="shared" si="27"/>
        <v>0</v>
      </c>
      <c r="R223" s="268"/>
      <c r="S223" s="269"/>
      <c r="T223" s="251">
        <f t="shared" si="35"/>
        <v>0</v>
      </c>
    </row>
    <row r="224" spans="1:20" s="257" customFormat="1" ht="19" customHeight="1">
      <c r="A224" s="258"/>
      <c r="B224" s="262"/>
      <c r="C224" s="260"/>
      <c r="D224" s="260"/>
      <c r="E224" s="260"/>
      <c r="F224" s="251"/>
      <c r="G224" s="252" t="str">
        <f>IFERROR(IF($E224="","",VLOOKUP($E224,'Data Mercado'!$A$7:$F$24,IF($B$6="P90",2,IF($B$6="P75",3,IF($B$6="P50",4,IF($B$6="P25",5,IF($B$6="P10",6))))),0)),"ND")</f>
      </c>
      <c r="H224" s="253" t="str">
        <f t="shared" si="28"/>
        <v/>
      </c>
      <c r="I224" s="253" t="str">
        <f>IFERROR(VLOOKUP($A224,'Analisis de Equidad Interna'!$A$11:$K$1010,11,0),"")</f>
        <v/>
      </c>
      <c r="J224" s="253" t="str">
        <f t="shared" si="29"/>
        <v/>
      </c>
      <c r="K224" s="254" t="str">
        <f t="shared" si="30"/>
        <v/>
      </c>
      <c r="L224" s="254" t="str">
        <f t="shared" si="31"/>
        <v/>
      </c>
      <c r="M224" s="254" t="str">
        <f t="shared" si="32"/>
        <v/>
      </c>
      <c r="N224" s="254" t="str">
        <f t="shared" si="33"/>
        <v/>
      </c>
      <c r="O224" s="255"/>
      <c r="P224" s="256">
        <f t="shared" si="34"/>
        <v>0</v>
      </c>
      <c r="Q224" s="251">
        <f t="shared" si="27"/>
        <v>0</v>
      </c>
      <c r="R224" s="268"/>
      <c r="S224" s="269"/>
      <c r="T224" s="251">
        <f t="shared" si="35"/>
        <v>0</v>
      </c>
    </row>
    <row r="225" spans="1:20" s="257" customFormat="1" ht="19" customHeight="1">
      <c r="A225" s="258"/>
      <c r="B225" s="262"/>
      <c r="C225" s="260"/>
      <c r="D225" s="260"/>
      <c r="E225" s="260"/>
      <c r="F225" s="251"/>
      <c r="G225" s="252" t="str">
        <f>IFERROR(IF($E225="","",VLOOKUP($E225,'Data Mercado'!$A$7:$F$24,IF($B$6="P90",2,IF($B$6="P75",3,IF($B$6="P50",4,IF($B$6="P25",5,IF($B$6="P10",6))))),0)),"ND")</f>
      </c>
      <c r="H225" s="253" t="str">
        <f t="shared" si="28"/>
        <v/>
      </c>
      <c r="I225" s="253" t="str">
        <f>IFERROR(VLOOKUP($A225,'Analisis de Equidad Interna'!$A$11:$K$1010,11,0),"")</f>
        <v/>
      </c>
      <c r="J225" s="253" t="str">
        <f t="shared" si="29"/>
        <v/>
      </c>
      <c r="K225" s="254" t="str">
        <f t="shared" si="30"/>
        <v/>
      </c>
      <c r="L225" s="254" t="str">
        <f t="shared" si="31"/>
        <v/>
      </c>
      <c r="M225" s="254" t="str">
        <f t="shared" si="32"/>
        <v/>
      </c>
      <c r="N225" s="254" t="str">
        <f t="shared" si="33"/>
        <v/>
      </c>
      <c r="O225" s="255"/>
      <c r="P225" s="256">
        <f t="shared" si="34"/>
        <v>0</v>
      </c>
      <c r="Q225" s="251">
        <f t="shared" si="27"/>
        <v>0</v>
      </c>
      <c r="R225" s="268"/>
      <c r="S225" s="269"/>
      <c r="T225" s="251">
        <f t="shared" si="35"/>
        <v>0</v>
      </c>
    </row>
    <row r="226" spans="1:20" s="257" customFormat="1" ht="19" customHeight="1">
      <c r="A226" s="258"/>
      <c r="B226" s="262"/>
      <c r="C226" s="260"/>
      <c r="D226" s="260"/>
      <c r="E226" s="260"/>
      <c r="F226" s="251"/>
      <c r="G226" s="252" t="str">
        <f>IFERROR(IF($E226="","",VLOOKUP($E226,'Data Mercado'!$A$7:$F$24,IF($B$6="P90",2,IF($B$6="P75",3,IF($B$6="P50",4,IF($B$6="P25",5,IF($B$6="P10",6))))),0)),"ND")</f>
      </c>
      <c r="H226" s="253" t="str">
        <f t="shared" si="28"/>
        <v/>
      </c>
      <c r="I226" s="253" t="str">
        <f>IFERROR(VLOOKUP($A226,'Analisis de Equidad Interna'!$A$11:$K$1010,11,0),"")</f>
        <v/>
      </c>
      <c r="J226" s="253" t="str">
        <f t="shared" si="29"/>
        <v/>
      </c>
      <c r="K226" s="254" t="str">
        <f t="shared" si="30"/>
        <v/>
      </c>
      <c r="L226" s="254" t="str">
        <f t="shared" si="31"/>
        <v/>
      </c>
      <c r="M226" s="254" t="str">
        <f t="shared" si="32"/>
        <v/>
      </c>
      <c r="N226" s="254" t="str">
        <f t="shared" si="33"/>
        <v/>
      </c>
      <c r="O226" s="255"/>
      <c r="P226" s="256">
        <f t="shared" si="34"/>
        <v>0</v>
      </c>
      <c r="Q226" s="251">
        <f t="shared" si="27"/>
        <v>0</v>
      </c>
      <c r="R226" s="268"/>
      <c r="S226" s="269"/>
      <c r="T226" s="251">
        <f t="shared" si="35"/>
        <v>0</v>
      </c>
    </row>
    <row r="227" spans="1:20" s="257" customFormat="1" ht="19" customHeight="1">
      <c r="A227" s="258"/>
      <c r="B227" s="262"/>
      <c r="C227" s="260"/>
      <c r="D227" s="260"/>
      <c r="E227" s="260"/>
      <c r="F227" s="251"/>
      <c r="G227" s="252" t="str">
        <f>IFERROR(IF($E227="","",VLOOKUP($E227,'Data Mercado'!$A$7:$F$24,IF($B$6="P90",2,IF($B$6="P75",3,IF($B$6="P50",4,IF($B$6="P25",5,IF($B$6="P10",6))))),0)),"ND")</f>
      </c>
      <c r="H227" s="253" t="str">
        <f t="shared" si="28"/>
        <v/>
      </c>
      <c r="I227" s="253" t="str">
        <f>IFERROR(VLOOKUP($A227,'Analisis de Equidad Interna'!$A$11:$K$1010,11,0),"")</f>
        <v/>
      </c>
      <c r="J227" s="253" t="str">
        <f t="shared" si="29"/>
        <v/>
      </c>
      <c r="K227" s="254" t="str">
        <f t="shared" si="30"/>
        <v/>
      </c>
      <c r="L227" s="254" t="str">
        <f t="shared" si="31"/>
        <v/>
      </c>
      <c r="M227" s="254" t="str">
        <f t="shared" si="32"/>
        <v/>
      </c>
      <c r="N227" s="254" t="str">
        <f t="shared" si="33"/>
        <v/>
      </c>
      <c r="O227" s="255"/>
      <c r="P227" s="256">
        <f t="shared" si="34"/>
        <v>0</v>
      </c>
      <c r="Q227" s="251">
        <f t="shared" si="27"/>
        <v>0</v>
      </c>
      <c r="R227" s="268"/>
      <c r="S227" s="269"/>
      <c r="T227" s="251">
        <f t="shared" si="35"/>
        <v>0</v>
      </c>
    </row>
    <row r="228" spans="1:20" s="257" customFormat="1" ht="19" customHeight="1">
      <c r="A228" s="258"/>
      <c r="B228" s="262"/>
      <c r="C228" s="260"/>
      <c r="D228" s="260"/>
      <c r="E228" s="260"/>
      <c r="F228" s="251"/>
      <c r="G228" s="252" t="str">
        <f>IFERROR(IF($E228="","",VLOOKUP($E228,'Data Mercado'!$A$7:$F$24,IF($B$6="P90",2,IF($B$6="P75",3,IF($B$6="P50",4,IF($B$6="P25",5,IF($B$6="P10",6))))),0)),"ND")</f>
      </c>
      <c r="H228" s="253" t="str">
        <f t="shared" si="28"/>
        <v/>
      </c>
      <c r="I228" s="253" t="str">
        <f>IFERROR(VLOOKUP($A228,'Analisis de Equidad Interna'!$A$11:$K$1010,11,0),"")</f>
        <v/>
      </c>
      <c r="J228" s="253" t="str">
        <f t="shared" si="29"/>
        <v/>
      </c>
      <c r="K228" s="254" t="str">
        <f t="shared" si="30"/>
        <v/>
      </c>
      <c r="L228" s="254" t="str">
        <f t="shared" si="31"/>
        <v/>
      </c>
      <c r="M228" s="254" t="str">
        <f t="shared" si="32"/>
        <v/>
      </c>
      <c r="N228" s="254" t="str">
        <f t="shared" si="33"/>
        <v/>
      </c>
      <c r="O228" s="255"/>
      <c r="P228" s="256">
        <f t="shared" si="34"/>
        <v>0</v>
      </c>
      <c r="Q228" s="251">
        <f t="shared" si="27"/>
        <v>0</v>
      </c>
      <c r="R228" s="268"/>
      <c r="S228" s="269"/>
      <c r="T228" s="251">
        <f t="shared" si="35"/>
        <v>0</v>
      </c>
    </row>
    <row r="229" spans="1:20" s="257" customFormat="1" ht="19" customHeight="1">
      <c r="A229" s="258"/>
      <c r="B229" s="262"/>
      <c r="C229" s="260"/>
      <c r="D229" s="260"/>
      <c r="E229" s="260"/>
      <c r="F229" s="251"/>
      <c r="G229" s="252" t="str">
        <f>IFERROR(IF($E229="","",VLOOKUP($E229,'Data Mercado'!$A$7:$F$24,IF($B$6="P90",2,IF($B$6="P75",3,IF($B$6="P50",4,IF($B$6="P25",5,IF($B$6="P10",6))))),0)),"ND")</f>
      </c>
      <c r="H229" s="253" t="str">
        <f t="shared" si="28"/>
        <v/>
      </c>
      <c r="I229" s="253" t="str">
        <f>IFERROR(VLOOKUP($A229,'Analisis de Equidad Interna'!$A$11:$K$1010,11,0),"")</f>
        <v/>
      </c>
      <c r="J229" s="253" t="str">
        <f t="shared" si="29"/>
        <v/>
      </c>
      <c r="K229" s="254" t="str">
        <f t="shared" si="30"/>
        <v/>
      </c>
      <c r="L229" s="254" t="str">
        <f t="shared" si="31"/>
        <v/>
      </c>
      <c r="M229" s="254" t="str">
        <f t="shared" si="32"/>
        <v/>
      </c>
      <c r="N229" s="254" t="str">
        <f t="shared" si="33"/>
        <v/>
      </c>
      <c r="O229" s="255"/>
      <c r="P229" s="256">
        <f t="shared" si="34"/>
        <v>0</v>
      </c>
      <c r="Q229" s="251">
        <f t="shared" si="27"/>
        <v>0</v>
      </c>
      <c r="R229" s="268"/>
      <c r="S229" s="269"/>
      <c r="T229" s="251">
        <f t="shared" si="35"/>
        <v>0</v>
      </c>
    </row>
    <row r="230" spans="1:20" s="257" customFormat="1" ht="19" customHeight="1">
      <c r="A230" s="258"/>
      <c r="B230" s="262"/>
      <c r="C230" s="260"/>
      <c r="D230" s="260"/>
      <c r="E230" s="260"/>
      <c r="F230" s="251"/>
      <c r="G230" s="252" t="str">
        <f>IFERROR(IF($E230="","",VLOOKUP($E230,'Data Mercado'!$A$7:$F$24,IF($B$6="P90",2,IF($B$6="P75",3,IF($B$6="P50",4,IF($B$6="P25",5,IF($B$6="P10",6))))),0)),"ND")</f>
      </c>
      <c r="H230" s="253" t="str">
        <f t="shared" si="28"/>
        <v/>
      </c>
      <c r="I230" s="253" t="str">
        <f>IFERROR(VLOOKUP($A230,'Analisis de Equidad Interna'!$A$11:$K$1010,11,0),"")</f>
        <v/>
      </c>
      <c r="J230" s="253" t="str">
        <f t="shared" si="29"/>
        <v/>
      </c>
      <c r="K230" s="254" t="str">
        <f t="shared" si="30"/>
        <v/>
      </c>
      <c r="L230" s="254" t="str">
        <f t="shared" si="31"/>
        <v/>
      </c>
      <c r="M230" s="254" t="str">
        <f t="shared" si="32"/>
        <v/>
      </c>
      <c r="N230" s="254" t="str">
        <f t="shared" si="33"/>
        <v/>
      </c>
      <c r="O230" s="255"/>
      <c r="P230" s="256">
        <f t="shared" si="34"/>
        <v>0</v>
      </c>
      <c r="Q230" s="251">
        <f t="shared" si="27"/>
        <v>0</v>
      </c>
      <c r="R230" s="268"/>
      <c r="S230" s="269"/>
      <c r="T230" s="251">
        <f t="shared" si="35"/>
        <v>0</v>
      </c>
    </row>
    <row r="231" spans="1:20" s="257" customFormat="1" ht="19" customHeight="1">
      <c r="A231" s="258"/>
      <c r="B231" s="262"/>
      <c r="C231" s="260"/>
      <c r="D231" s="260"/>
      <c r="E231" s="260"/>
      <c r="F231" s="251"/>
      <c r="G231" s="252" t="str">
        <f>IFERROR(IF($E231="","",VLOOKUP($E231,'Data Mercado'!$A$7:$F$24,IF($B$6="P90",2,IF($B$6="P75",3,IF($B$6="P50",4,IF($B$6="P25",5,IF($B$6="P10",6))))),0)),"ND")</f>
      </c>
      <c r="H231" s="253" t="str">
        <f t="shared" si="28"/>
        <v/>
      </c>
      <c r="I231" s="253" t="str">
        <f>IFERROR(VLOOKUP($A231,'Analisis de Equidad Interna'!$A$11:$K$1010,11,0),"")</f>
        <v/>
      </c>
      <c r="J231" s="253" t="str">
        <f t="shared" si="29"/>
        <v/>
      </c>
      <c r="K231" s="254" t="str">
        <f t="shared" si="30"/>
        <v/>
      </c>
      <c r="L231" s="254" t="str">
        <f t="shared" si="31"/>
        <v/>
      </c>
      <c r="M231" s="254" t="str">
        <f t="shared" si="32"/>
        <v/>
      </c>
      <c r="N231" s="254" t="str">
        <f t="shared" si="33"/>
        <v/>
      </c>
      <c r="O231" s="255"/>
      <c r="P231" s="256">
        <f t="shared" si="34"/>
        <v>0</v>
      </c>
      <c r="Q231" s="251">
        <f t="shared" si="27"/>
        <v>0</v>
      </c>
      <c r="R231" s="268"/>
      <c r="S231" s="269"/>
      <c r="T231" s="251">
        <f t="shared" si="35"/>
        <v>0</v>
      </c>
    </row>
    <row r="232" spans="1:20" s="257" customFormat="1" ht="19" customHeight="1">
      <c r="A232" s="258"/>
      <c r="B232" s="262"/>
      <c r="C232" s="260"/>
      <c r="D232" s="260"/>
      <c r="E232" s="260"/>
      <c r="F232" s="251"/>
      <c r="G232" s="252" t="str">
        <f>IFERROR(IF($E232="","",VLOOKUP($E232,'Data Mercado'!$A$7:$F$24,IF($B$6="P90",2,IF($B$6="P75",3,IF($B$6="P50",4,IF($B$6="P25",5,IF($B$6="P10",6))))),0)),"ND")</f>
      </c>
      <c r="H232" s="253" t="str">
        <f t="shared" si="28"/>
        <v/>
      </c>
      <c r="I232" s="253" t="str">
        <f>IFERROR(VLOOKUP($A232,'Analisis de Equidad Interna'!$A$11:$K$1010,11,0),"")</f>
        <v/>
      </c>
      <c r="J232" s="253" t="str">
        <f t="shared" si="29"/>
        <v/>
      </c>
      <c r="K232" s="254" t="str">
        <f t="shared" si="30"/>
        <v/>
      </c>
      <c r="L232" s="254" t="str">
        <f t="shared" si="31"/>
        <v/>
      </c>
      <c r="M232" s="254" t="str">
        <f t="shared" si="32"/>
        <v/>
      </c>
      <c r="N232" s="254" t="str">
        <f t="shared" si="33"/>
        <v/>
      </c>
      <c r="O232" s="255"/>
      <c r="P232" s="256">
        <f t="shared" si="34"/>
        <v>0</v>
      </c>
      <c r="Q232" s="251">
        <f t="shared" si="27"/>
        <v>0</v>
      </c>
      <c r="R232" s="268"/>
      <c r="S232" s="269"/>
      <c r="T232" s="251">
        <f t="shared" si="35"/>
        <v>0</v>
      </c>
    </row>
    <row r="233" spans="1:20" s="257" customFormat="1" ht="19" customHeight="1">
      <c r="A233" s="258"/>
      <c r="B233" s="262"/>
      <c r="C233" s="260"/>
      <c r="D233" s="260"/>
      <c r="E233" s="260"/>
      <c r="F233" s="251"/>
      <c r="G233" s="252" t="str">
        <f>IFERROR(IF($E233="","",VLOOKUP($E233,'Data Mercado'!$A$7:$F$24,IF($B$6="P90",2,IF($B$6="P75",3,IF($B$6="P50",4,IF($B$6="P25",5,IF($B$6="P10",6))))),0)),"ND")</f>
      </c>
      <c r="H233" s="253" t="str">
        <f t="shared" si="28"/>
        <v/>
      </c>
      <c r="I233" s="253" t="str">
        <f>IFERROR(VLOOKUP($A233,'Analisis de Equidad Interna'!$A$11:$K$1010,11,0),"")</f>
        <v/>
      </c>
      <c r="J233" s="253" t="str">
        <f t="shared" si="29"/>
        <v/>
      </c>
      <c r="K233" s="254" t="str">
        <f t="shared" si="30"/>
        <v/>
      </c>
      <c r="L233" s="254" t="str">
        <f t="shared" si="31"/>
        <v/>
      </c>
      <c r="M233" s="254" t="str">
        <f t="shared" si="32"/>
        <v/>
      </c>
      <c r="N233" s="254" t="str">
        <f t="shared" si="33"/>
        <v/>
      </c>
      <c r="O233" s="255"/>
      <c r="P233" s="256">
        <f t="shared" si="34"/>
        <v>0</v>
      </c>
      <c r="Q233" s="251">
        <f t="shared" si="27"/>
        <v>0</v>
      </c>
      <c r="R233" s="268"/>
      <c r="S233" s="269"/>
      <c r="T233" s="251">
        <f t="shared" si="35"/>
        <v>0</v>
      </c>
    </row>
    <row r="234" spans="1:20" s="257" customFormat="1" ht="19" customHeight="1">
      <c r="A234" s="258"/>
      <c r="B234" s="262"/>
      <c r="C234" s="260"/>
      <c r="D234" s="260"/>
      <c r="E234" s="260"/>
      <c r="F234" s="251"/>
      <c r="G234" s="252" t="str">
        <f>IFERROR(IF($E234="","",VLOOKUP($E234,'Data Mercado'!$A$7:$F$24,IF($B$6="P90",2,IF($B$6="P75",3,IF($B$6="P50",4,IF($B$6="P25",5,IF($B$6="P10",6))))),0)),"ND")</f>
      </c>
      <c r="H234" s="253" t="str">
        <f t="shared" si="28"/>
        <v/>
      </c>
      <c r="I234" s="253" t="str">
        <f>IFERROR(VLOOKUP($A234,'Analisis de Equidad Interna'!$A$11:$K$1010,11,0),"")</f>
        <v/>
      </c>
      <c r="J234" s="253" t="str">
        <f t="shared" si="29"/>
        <v/>
      </c>
      <c r="K234" s="254" t="str">
        <f t="shared" si="30"/>
        <v/>
      </c>
      <c r="L234" s="254" t="str">
        <f t="shared" si="31"/>
        <v/>
      </c>
      <c r="M234" s="254" t="str">
        <f t="shared" si="32"/>
        <v/>
      </c>
      <c r="N234" s="254" t="str">
        <f t="shared" si="33"/>
        <v/>
      </c>
      <c r="O234" s="255"/>
      <c r="P234" s="256">
        <f t="shared" si="34"/>
        <v>0</v>
      </c>
      <c r="Q234" s="251">
        <f t="shared" si="27"/>
        <v>0</v>
      </c>
      <c r="R234" s="268"/>
      <c r="S234" s="269"/>
      <c r="T234" s="251">
        <f t="shared" si="35"/>
        <v>0</v>
      </c>
    </row>
    <row r="235" spans="1:20" s="257" customFormat="1" ht="19" customHeight="1">
      <c r="A235" s="258"/>
      <c r="B235" s="262"/>
      <c r="C235" s="260"/>
      <c r="D235" s="260"/>
      <c r="E235" s="260"/>
      <c r="F235" s="251"/>
      <c r="G235" s="252" t="str">
        <f>IFERROR(IF($E235="","",VLOOKUP($E235,'Data Mercado'!$A$7:$F$24,IF($B$6="P90",2,IF($B$6="P75",3,IF($B$6="P50",4,IF($B$6="P25",5,IF($B$6="P10",6))))),0)),"ND")</f>
      </c>
      <c r="H235" s="253" t="str">
        <f t="shared" si="28"/>
        <v/>
      </c>
      <c r="I235" s="253" t="str">
        <f>IFERROR(VLOOKUP($A235,'Analisis de Equidad Interna'!$A$11:$K$1010,11,0),"")</f>
        <v/>
      </c>
      <c r="J235" s="253" t="str">
        <f t="shared" si="29"/>
        <v/>
      </c>
      <c r="K235" s="254" t="str">
        <f t="shared" si="30"/>
        <v/>
      </c>
      <c r="L235" s="254" t="str">
        <f t="shared" si="31"/>
        <v/>
      </c>
      <c r="M235" s="254" t="str">
        <f t="shared" si="32"/>
        <v/>
      </c>
      <c r="N235" s="254" t="str">
        <f t="shared" si="33"/>
        <v/>
      </c>
      <c r="O235" s="255"/>
      <c r="P235" s="256">
        <f t="shared" si="34"/>
        <v>0</v>
      </c>
      <c r="Q235" s="251">
        <f t="shared" si="27"/>
        <v>0</v>
      </c>
      <c r="R235" s="268"/>
      <c r="S235" s="269"/>
      <c r="T235" s="251">
        <f t="shared" si="35"/>
        <v>0</v>
      </c>
    </row>
    <row r="236" spans="1:20" s="257" customFormat="1" ht="19" customHeight="1">
      <c r="A236" s="258"/>
      <c r="B236" s="262"/>
      <c r="C236" s="260"/>
      <c r="D236" s="260"/>
      <c r="E236" s="260"/>
      <c r="F236" s="251"/>
      <c r="G236" s="252" t="str">
        <f>IFERROR(IF($E236="","",VLOOKUP($E236,'Data Mercado'!$A$7:$F$24,IF($B$6="P90",2,IF($B$6="P75",3,IF($B$6="P50",4,IF($B$6="P25",5,IF($B$6="P10",6))))),0)),"ND")</f>
      </c>
      <c r="H236" s="253" t="str">
        <f t="shared" si="28"/>
        <v/>
      </c>
      <c r="I236" s="253" t="str">
        <f>IFERROR(VLOOKUP($A236,'Analisis de Equidad Interna'!$A$11:$K$1010,11,0),"")</f>
        <v/>
      </c>
      <c r="J236" s="253" t="str">
        <f t="shared" si="29"/>
        <v/>
      </c>
      <c r="K236" s="254" t="str">
        <f t="shared" si="30"/>
        <v/>
      </c>
      <c r="L236" s="254" t="str">
        <f t="shared" si="31"/>
        <v/>
      </c>
      <c r="M236" s="254" t="str">
        <f t="shared" si="32"/>
        <v/>
      </c>
      <c r="N236" s="254" t="str">
        <f t="shared" si="33"/>
        <v/>
      </c>
      <c r="O236" s="255"/>
      <c r="P236" s="256">
        <f t="shared" si="34"/>
        <v>0</v>
      </c>
      <c r="Q236" s="251">
        <f t="shared" si="27"/>
        <v>0</v>
      </c>
      <c r="R236" s="268"/>
      <c r="S236" s="269"/>
      <c r="T236" s="251">
        <f t="shared" si="35"/>
        <v>0</v>
      </c>
    </row>
    <row r="237" spans="1:20" s="257" customFormat="1" ht="19" customHeight="1">
      <c r="A237" s="258"/>
      <c r="B237" s="262"/>
      <c r="C237" s="260"/>
      <c r="D237" s="260"/>
      <c r="E237" s="260"/>
      <c r="F237" s="251"/>
      <c r="G237" s="252" t="str">
        <f>IFERROR(IF($E237="","",VLOOKUP($E237,'Data Mercado'!$A$7:$F$24,IF($B$6="P90",2,IF($B$6="P75",3,IF($B$6="P50",4,IF($B$6="P25",5,IF($B$6="P10",6))))),0)),"ND")</f>
      </c>
      <c r="H237" s="253" t="str">
        <f t="shared" si="28"/>
        <v/>
      </c>
      <c r="I237" s="253" t="str">
        <f>IFERROR(VLOOKUP($A237,'Analisis de Equidad Interna'!$A$11:$K$1010,11,0),"")</f>
        <v/>
      </c>
      <c r="J237" s="253" t="str">
        <f t="shared" si="29"/>
        <v/>
      </c>
      <c r="K237" s="254" t="str">
        <f t="shared" si="30"/>
        <v/>
      </c>
      <c r="L237" s="254" t="str">
        <f t="shared" si="31"/>
        <v/>
      </c>
      <c r="M237" s="254" t="str">
        <f t="shared" si="32"/>
        <v/>
      </c>
      <c r="N237" s="254" t="str">
        <f t="shared" si="33"/>
        <v/>
      </c>
      <c r="O237" s="255"/>
      <c r="P237" s="256">
        <f t="shared" si="34"/>
        <v>0</v>
      </c>
      <c r="Q237" s="251">
        <f t="shared" si="27"/>
        <v>0</v>
      </c>
      <c r="R237" s="268"/>
      <c r="S237" s="269"/>
      <c r="T237" s="251">
        <f t="shared" si="35"/>
        <v>0</v>
      </c>
    </row>
    <row r="238" spans="1:20" s="257" customFormat="1" ht="19" customHeight="1">
      <c r="A238" s="258"/>
      <c r="B238" s="262"/>
      <c r="C238" s="260"/>
      <c r="D238" s="260"/>
      <c r="E238" s="260"/>
      <c r="F238" s="251"/>
      <c r="G238" s="252" t="str">
        <f>IFERROR(IF($E238="","",VLOOKUP($E238,'Data Mercado'!$A$7:$F$24,IF($B$6="P90",2,IF($B$6="P75",3,IF($B$6="P50",4,IF($B$6="P25",5,IF($B$6="P10",6))))),0)),"ND")</f>
      </c>
      <c r="H238" s="253" t="str">
        <f t="shared" si="28"/>
        <v/>
      </c>
      <c r="I238" s="253" t="str">
        <f>IFERROR(VLOOKUP($A238,'Analisis de Equidad Interna'!$A$11:$K$1010,11,0),"")</f>
        <v/>
      </c>
      <c r="J238" s="253" t="str">
        <f t="shared" si="29"/>
        <v/>
      </c>
      <c r="K238" s="254" t="str">
        <f t="shared" si="30"/>
        <v/>
      </c>
      <c r="L238" s="254" t="str">
        <f t="shared" si="31"/>
        <v/>
      </c>
      <c r="M238" s="254" t="str">
        <f t="shared" si="32"/>
        <v/>
      </c>
      <c r="N238" s="254" t="str">
        <f t="shared" si="33"/>
        <v/>
      </c>
      <c r="O238" s="255"/>
      <c r="P238" s="256">
        <f t="shared" si="34"/>
        <v>0</v>
      </c>
      <c r="Q238" s="251">
        <f t="shared" si="27"/>
        <v>0</v>
      </c>
      <c r="R238" s="268"/>
      <c r="S238" s="269"/>
      <c r="T238" s="251">
        <f t="shared" si="35"/>
        <v>0</v>
      </c>
    </row>
    <row r="239" spans="1:20" s="257" customFormat="1" ht="19" customHeight="1">
      <c r="A239" s="258"/>
      <c r="B239" s="262"/>
      <c r="C239" s="260"/>
      <c r="D239" s="260"/>
      <c r="E239" s="260"/>
      <c r="F239" s="251"/>
      <c r="G239" s="252" t="str">
        <f>IFERROR(IF($E239="","",VLOOKUP($E239,'Data Mercado'!$A$7:$F$24,IF($B$6="P90",2,IF($B$6="P75",3,IF($B$6="P50",4,IF($B$6="P25",5,IF($B$6="P10",6))))),0)),"ND")</f>
      </c>
      <c r="H239" s="253" t="str">
        <f t="shared" si="28"/>
        <v/>
      </c>
      <c r="I239" s="253" t="str">
        <f>IFERROR(VLOOKUP($A239,'Analisis de Equidad Interna'!$A$11:$K$1010,11,0),"")</f>
        <v/>
      </c>
      <c r="J239" s="253" t="str">
        <f t="shared" si="29"/>
        <v/>
      </c>
      <c r="K239" s="254" t="str">
        <f t="shared" si="30"/>
        <v/>
      </c>
      <c r="L239" s="254" t="str">
        <f t="shared" si="31"/>
        <v/>
      </c>
      <c r="M239" s="254" t="str">
        <f t="shared" si="32"/>
        <v/>
      </c>
      <c r="N239" s="254" t="str">
        <f t="shared" si="33"/>
        <v/>
      </c>
      <c r="O239" s="255"/>
      <c r="P239" s="256">
        <f t="shared" si="34"/>
        <v>0</v>
      </c>
      <c r="Q239" s="251">
        <f t="shared" si="27"/>
        <v>0</v>
      </c>
      <c r="R239" s="268"/>
      <c r="S239" s="269"/>
      <c r="T239" s="251">
        <f t="shared" si="35"/>
        <v>0</v>
      </c>
    </row>
    <row r="240" spans="1:20" s="257" customFormat="1" ht="19" customHeight="1">
      <c r="A240" s="258"/>
      <c r="B240" s="262"/>
      <c r="C240" s="260"/>
      <c r="D240" s="260"/>
      <c r="E240" s="260"/>
      <c r="F240" s="251"/>
      <c r="G240" s="252" t="str">
        <f>IFERROR(IF($E240="","",VLOOKUP($E240,'Data Mercado'!$A$7:$F$24,IF($B$6="P90",2,IF($B$6="P75",3,IF($B$6="P50",4,IF($B$6="P25",5,IF($B$6="P10",6))))),0)),"ND")</f>
      </c>
      <c r="H240" s="253" t="str">
        <f t="shared" si="28"/>
        <v/>
      </c>
      <c r="I240" s="253" t="str">
        <f>IFERROR(VLOOKUP($A240,'Analisis de Equidad Interna'!$A$11:$K$1010,11,0),"")</f>
        <v/>
      </c>
      <c r="J240" s="253" t="str">
        <f t="shared" si="29"/>
        <v/>
      </c>
      <c r="K240" s="254" t="str">
        <f t="shared" si="30"/>
        <v/>
      </c>
      <c r="L240" s="254" t="str">
        <f t="shared" si="31"/>
        <v/>
      </c>
      <c r="M240" s="254" t="str">
        <f t="shared" si="32"/>
        <v/>
      </c>
      <c r="N240" s="254" t="str">
        <f t="shared" si="33"/>
        <v/>
      </c>
      <c r="O240" s="255"/>
      <c r="P240" s="256">
        <f t="shared" si="34"/>
        <v>0</v>
      </c>
      <c r="Q240" s="251">
        <f t="shared" si="27"/>
        <v>0</v>
      </c>
      <c r="R240" s="268"/>
      <c r="S240" s="269"/>
      <c r="T240" s="251">
        <f t="shared" si="35"/>
        <v>0</v>
      </c>
    </row>
    <row r="241" spans="1:20" s="257" customFormat="1" ht="19" customHeight="1">
      <c r="A241" s="258"/>
      <c r="B241" s="262"/>
      <c r="C241" s="260"/>
      <c r="D241" s="260"/>
      <c r="E241" s="260"/>
      <c r="F241" s="251"/>
      <c r="G241" s="252" t="str">
        <f>IFERROR(IF($E241="","",VLOOKUP($E241,'Data Mercado'!$A$7:$F$24,IF($B$6="P90",2,IF($B$6="P75",3,IF($B$6="P50",4,IF($B$6="P25",5,IF($B$6="P10",6))))),0)),"ND")</f>
      </c>
      <c r="H241" s="253" t="str">
        <f t="shared" si="28"/>
        <v/>
      </c>
      <c r="I241" s="253" t="str">
        <f>IFERROR(VLOOKUP($A241,'Analisis de Equidad Interna'!$A$11:$K$1010,11,0),"")</f>
        <v/>
      </c>
      <c r="J241" s="253" t="str">
        <f t="shared" si="29"/>
        <v/>
      </c>
      <c r="K241" s="254" t="str">
        <f t="shared" si="30"/>
        <v/>
      </c>
      <c r="L241" s="254" t="str">
        <f t="shared" si="31"/>
        <v/>
      </c>
      <c r="M241" s="254" t="str">
        <f t="shared" si="32"/>
        <v/>
      </c>
      <c r="N241" s="254" t="str">
        <f t="shared" si="33"/>
        <v/>
      </c>
      <c r="O241" s="255"/>
      <c r="P241" s="256">
        <f t="shared" si="34"/>
        <v>0</v>
      </c>
      <c r="Q241" s="251">
        <f t="shared" si="27"/>
        <v>0</v>
      </c>
      <c r="R241" s="268"/>
      <c r="S241" s="269"/>
      <c r="T241" s="251">
        <f t="shared" si="35"/>
        <v>0</v>
      </c>
    </row>
    <row r="242" spans="1:20" s="257" customFormat="1" ht="19" customHeight="1">
      <c r="A242" s="258"/>
      <c r="B242" s="262"/>
      <c r="C242" s="260"/>
      <c r="D242" s="260"/>
      <c r="E242" s="260"/>
      <c r="F242" s="251"/>
      <c r="G242" s="252" t="str">
        <f>IFERROR(IF($E242="","",VLOOKUP($E242,'Data Mercado'!$A$7:$F$24,IF($B$6="P90",2,IF($B$6="P75",3,IF($B$6="P50",4,IF($B$6="P25",5,IF($B$6="P10",6))))),0)),"ND")</f>
      </c>
      <c r="H242" s="253" t="str">
        <f t="shared" si="28"/>
        <v/>
      </c>
      <c r="I242" s="253" t="str">
        <f>IFERROR(VLOOKUP($A242,'Analisis de Equidad Interna'!$A$11:$K$1010,11,0),"")</f>
        <v/>
      </c>
      <c r="J242" s="253" t="str">
        <f t="shared" si="29"/>
        <v/>
      </c>
      <c r="K242" s="254" t="str">
        <f t="shared" si="30"/>
        <v/>
      </c>
      <c r="L242" s="254" t="str">
        <f t="shared" si="31"/>
        <v/>
      </c>
      <c r="M242" s="254" t="str">
        <f t="shared" si="32"/>
        <v/>
      </c>
      <c r="N242" s="254" t="str">
        <f t="shared" si="33"/>
        <v/>
      </c>
      <c r="O242" s="255"/>
      <c r="P242" s="256">
        <f t="shared" si="34"/>
        <v>0</v>
      </c>
      <c r="Q242" s="251">
        <f t="shared" si="27"/>
        <v>0</v>
      </c>
      <c r="R242" s="268"/>
      <c r="S242" s="269"/>
      <c r="T242" s="251">
        <f t="shared" si="35"/>
        <v>0</v>
      </c>
    </row>
    <row r="243" spans="1:20" s="257" customFormat="1" ht="19" customHeight="1">
      <c r="A243" s="258"/>
      <c r="B243" s="262"/>
      <c r="C243" s="260"/>
      <c r="D243" s="260"/>
      <c r="E243" s="260"/>
      <c r="F243" s="251"/>
      <c r="G243" s="252" t="str">
        <f>IFERROR(IF($E243="","",VLOOKUP($E243,'Data Mercado'!$A$7:$F$24,IF($B$6="P90",2,IF($B$6="P75",3,IF($B$6="P50",4,IF($B$6="P25",5,IF($B$6="P10",6))))),0)),"ND")</f>
      </c>
      <c r="H243" s="253" t="str">
        <f t="shared" si="28"/>
        <v/>
      </c>
      <c r="I243" s="253" t="str">
        <f>IFERROR(VLOOKUP($A243,'Analisis de Equidad Interna'!$A$11:$K$1010,11,0),"")</f>
        <v/>
      </c>
      <c r="J243" s="253" t="str">
        <f t="shared" si="29"/>
        <v/>
      </c>
      <c r="K243" s="254" t="str">
        <f t="shared" si="30"/>
        <v/>
      </c>
      <c r="L243" s="254" t="str">
        <f t="shared" si="31"/>
        <v/>
      </c>
      <c r="M243" s="254" t="str">
        <f t="shared" si="32"/>
        <v/>
      </c>
      <c r="N243" s="254" t="str">
        <f t="shared" si="33"/>
        <v/>
      </c>
      <c r="O243" s="255"/>
      <c r="P243" s="256">
        <f t="shared" si="34"/>
        <v>0</v>
      </c>
      <c r="Q243" s="251">
        <f t="shared" si="27"/>
        <v>0</v>
      </c>
      <c r="R243" s="268"/>
      <c r="S243" s="269"/>
      <c r="T243" s="251">
        <f t="shared" si="35"/>
        <v>0</v>
      </c>
    </row>
    <row r="244" spans="1:20" s="257" customFormat="1" ht="19" customHeight="1">
      <c r="A244" s="258"/>
      <c r="B244" s="262"/>
      <c r="C244" s="260"/>
      <c r="D244" s="260"/>
      <c r="E244" s="260"/>
      <c r="F244" s="251"/>
      <c r="G244" s="252" t="str">
        <f>IFERROR(IF($E244="","",VLOOKUP($E244,'Data Mercado'!$A$7:$F$24,IF($B$6="P90",2,IF($B$6="P75",3,IF($B$6="P50",4,IF($B$6="P25",5,IF($B$6="P10",6))))),0)),"ND")</f>
      </c>
      <c r="H244" s="253" t="str">
        <f t="shared" si="28"/>
        <v/>
      </c>
      <c r="I244" s="253" t="str">
        <f>IFERROR(VLOOKUP($A244,'Analisis de Equidad Interna'!$A$11:$K$1010,11,0),"")</f>
        <v/>
      </c>
      <c r="J244" s="253" t="str">
        <f t="shared" si="29"/>
        <v/>
      </c>
      <c r="K244" s="254" t="str">
        <f t="shared" si="30"/>
        <v/>
      </c>
      <c r="L244" s="254" t="str">
        <f t="shared" si="31"/>
        <v/>
      </c>
      <c r="M244" s="254" t="str">
        <f t="shared" si="32"/>
        <v/>
      </c>
      <c r="N244" s="254" t="str">
        <f t="shared" si="33"/>
        <v/>
      </c>
      <c r="O244" s="255"/>
      <c r="P244" s="256">
        <f t="shared" si="34"/>
        <v>0</v>
      </c>
      <c r="Q244" s="251">
        <f t="shared" si="27"/>
        <v>0</v>
      </c>
      <c r="R244" s="268"/>
      <c r="S244" s="269"/>
      <c r="T244" s="251">
        <f t="shared" si="35"/>
        <v>0</v>
      </c>
    </row>
    <row r="245" spans="1:20" s="257" customFormat="1" ht="19" customHeight="1">
      <c r="A245" s="258"/>
      <c r="B245" s="262"/>
      <c r="C245" s="260"/>
      <c r="D245" s="260"/>
      <c r="E245" s="260"/>
      <c r="F245" s="251"/>
      <c r="G245" s="252" t="str">
        <f>IFERROR(IF($E245="","",VLOOKUP($E245,'Data Mercado'!$A$7:$F$24,IF($B$6="P90",2,IF($B$6="P75",3,IF($B$6="P50",4,IF($B$6="P25",5,IF($B$6="P10",6))))),0)),"ND")</f>
      </c>
      <c r="H245" s="253" t="str">
        <f t="shared" si="28"/>
        <v/>
      </c>
      <c r="I245" s="253" t="str">
        <f>IFERROR(VLOOKUP($A245,'Analisis de Equidad Interna'!$A$11:$K$1010,11,0),"")</f>
        <v/>
      </c>
      <c r="J245" s="253" t="str">
        <f t="shared" si="29"/>
        <v/>
      </c>
      <c r="K245" s="254" t="str">
        <f t="shared" si="30"/>
        <v/>
      </c>
      <c r="L245" s="254" t="str">
        <f t="shared" si="31"/>
        <v/>
      </c>
      <c r="M245" s="254" t="str">
        <f t="shared" si="32"/>
        <v/>
      </c>
      <c r="N245" s="254" t="str">
        <f t="shared" si="33"/>
        <v/>
      </c>
      <c r="O245" s="255"/>
      <c r="P245" s="256">
        <f t="shared" si="34"/>
        <v>0</v>
      </c>
      <c r="Q245" s="251">
        <f t="shared" si="27"/>
        <v>0</v>
      </c>
      <c r="R245" s="268"/>
      <c r="S245" s="269"/>
      <c r="T245" s="251">
        <f t="shared" si="35"/>
        <v>0</v>
      </c>
    </row>
    <row r="246" spans="1:20" s="257" customFormat="1" ht="19" customHeight="1">
      <c r="A246" s="258"/>
      <c r="B246" s="262"/>
      <c r="C246" s="260"/>
      <c r="D246" s="260"/>
      <c r="E246" s="260"/>
      <c r="F246" s="251"/>
      <c r="G246" s="252" t="str">
        <f>IFERROR(IF($E246="","",VLOOKUP($E246,'Data Mercado'!$A$7:$F$24,IF($B$6="P90",2,IF($B$6="P75",3,IF($B$6="P50",4,IF($B$6="P25",5,IF($B$6="P10",6))))),0)),"ND")</f>
      </c>
      <c r="H246" s="253" t="str">
        <f t="shared" si="28"/>
        <v/>
      </c>
      <c r="I246" s="253" t="str">
        <f>IFERROR(VLOOKUP($A246,'Analisis de Equidad Interna'!$A$11:$K$1010,11,0),"")</f>
        <v/>
      </c>
      <c r="J246" s="253" t="str">
        <f t="shared" si="29"/>
        <v/>
      </c>
      <c r="K246" s="254" t="str">
        <f t="shared" si="30"/>
        <v/>
      </c>
      <c r="L246" s="254" t="str">
        <f t="shared" si="31"/>
        <v/>
      </c>
      <c r="M246" s="254" t="str">
        <f t="shared" si="32"/>
        <v/>
      </c>
      <c r="N246" s="254" t="str">
        <f t="shared" si="33"/>
        <v/>
      </c>
      <c r="O246" s="255"/>
      <c r="P246" s="256">
        <f t="shared" si="34"/>
        <v>0</v>
      </c>
      <c r="Q246" s="251">
        <f t="shared" si="27"/>
        <v>0</v>
      </c>
      <c r="R246" s="268"/>
      <c r="S246" s="269"/>
      <c r="T246" s="251">
        <f t="shared" si="35"/>
        <v>0</v>
      </c>
    </row>
    <row r="247" spans="1:20" s="257" customFormat="1" ht="19" customHeight="1">
      <c r="A247" s="258"/>
      <c r="B247" s="262"/>
      <c r="C247" s="260"/>
      <c r="D247" s="260"/>
      <c r="E247" s="260"/>
      <c r="F247" s="251"/>
      <c r="G247" s="252" t="str">
        <f>IFERROR(IF($E247="","",VLOOKUP($E247,'Data Mercado'!$A$7:$F$24,IF($B$6="P90",2,IF($B$6="P75",3,IF($B$6="P50",4,IF($B$6="P25",5,IF($B$6="P10",6))))),0)),"ND")</f>
      </c>
      <c r="H247" s="253" t="str">
        <f t="shared" si="28"/>
        <v/>
      </c>
      <c r="I247" s="253" t="str">
        <f>IFERROR(VLOOKUP($A247,'Analisis de Equidad Interna'!$A$11:$K$1010,11,0),"")</f>
        <v/>
      </c>
      <c r="J247" s="253" t="str">
        <f t="shared" si="29"/>
        <v/>
      </c>
      <c r="K247" s="254" t="str">
        <f t="shared" si="30"/>
        <v/>
      </c>
      <c r="L247" s="254" t="str">
        <f t="shared" si="31"/>
        <v/>
      </c>
      <c r="M247" s="254" t="str">
        <f t="shared" si="32"/>
        <v/>
      </c>
      <c r="N247" s="254" t="str">
        <f t="shared" si="33"/>
        <v/>
      </c>
      <c r="O247" s="255"/>
      <c r="P247" s="256">
        <f t="shared" si="34"/>
        <v>0</v>
      </c>
      <c r="Q247" s="251">
        <f t="shared" si="27"/>
        <v>0</v>
      </c>
      <c r="R247" s="268"/>
      <c r="S247" s="269"/>
      <c r="T247" s="251">
        <f t="shared" si="35"/>
        <v>0</v>
      </c>
    </row>
    <row r="248" spans="1:20" s="257" customFormat="1" ht="19" customHeight="1">
      <c r="A248" s="258"/>
      <c r="B248" s="262"/>
      <c r="C248" s="260"/>
      <c r="D248" s="260"/>
      <c r="E248" s="260"/>
      <c r="F248" s="251"/>
      <c r="G248" s="252" t="str">
        <f>IFERROR(IF($E248="","",VLOOKUP($E248,'Data Mercado'!$A$7:$F$24,IF($B$6="P90",2,IF($B$6="P75",3,IF($B$6="P50",4,IF($B$6="P25",5,IF($B$6="P10",6))))),0)),"ND")</f>
      </c>
      <c r="H248" s="253" t="str">
        <f t="shared" si="28"/>
        <v/>
      </c>
      <c r="I248" s="253" t="str">
        <f>IFERROR(VLOOKUP($A248,'Analisis de Equidad Interna'!$A$11:$K$1010,11,0),"")</f>
        <v/>
      </c>
      <c r="J248" s="253" t="str">
        <f t="shared" si="29"/>
        <v/>
      </c>
      <c r="K248" s="254" t="str">
        <f t="shared" si="30"/>
        <v/>
      </c>
      <c r="L248" s="254" t="str">
        <f t="shared" si="31"/>
        <v/>
      </c>
      <c r="M248" s="254" t="str">
        <f t="shared" si="32"/>
        <v/>
      </c>
      <c r="N248" s="254" t="str">
        <f t="shared" si="33"/>
        <v/>
      </c>
      <c r="O248" s="255"/>
      <c r="P248" s="256">
        <f t="shared" si="34"/>
        <v>0</v>
      </c>
      <c r="Q248" s="251">
        <f t="shared" si="27"/>
        <v>0</v>
      </c>
      <c r="R248" s="268"/>
      <c r="S248" s="269"/>
      <c r="T248" s="251">
        <f t="shared" si="35"/>
        <v>0</v>
      </c>
    </row>
    <row r="249" spans="1:20" s="257" customFormat="1" ht="19" customHeight="1">
      <c r="A249" s="258"/>
      <c r="B249" s="262"/>
      <c r="C249" s="260"/>
      <c r="D249" s="260"/>
      <c r="E249" s="260"/>
      <c r="F249" s="251"/>
      <c r="G249" s="252" t="str">
        <f>IFERROR(IF($E249="","",VLOOKUP($E249,'Data Mercado'!$A$7:$F$24,IF($B$6="P90",2,IF($B$6="P75",3,IF($B$6="P50",4,IF($B$6="P25",5,IF($B$6="P10",6))))),0)),"ND")</f>
      </c>
      <c r="H249" s="253" t="str">
        <f t="shared" si="28"/>
        <v/>
      </c>
      <c r="I249" s="253" t="str">
        <f>IFERROR(VLOOKUP($A249,'Analisis de Equidad Interna'!$A$11:$K$1010,11,0),"")</f>
        <v/>
      </c>
      <c r="J249" s="253" t="str">
        <f t="shared" si="29"/>
        <v/>
      </c>
      <c r="K249" s="254" t="str">
        <f t="shared" si="30"/>
        <v/>
      </c>
      <c r="L249" s="254" t="str">
        <f t="shared" si="31"/>
        <v/>
      </c>
      <c r="M249" s="254" t="str">
        <f t="shared" si="32"/>
        <v/>
      </c>
      <c r="N249" s="254" t="str">
        <f t="shared" si="33"/>
        <v/>
      </c>
      <c r="O249" s="255"/>
      <c r="P249" s="256">
        <f t="shared" si="34"/>
        <v>0</v>
      </c>
      <c r="Q249" s="251">
        <f t="shared" si="27"/>
        <v>0</v>
      </c>
      <c r="R249" s="268"/>
      <c r="S249" s="269"/>
      <c r="T249" s="251">
        <f t="shared" si="35"/>
        <v>0</v>
      </c>
    </row>
    <row r="250" spans="1:20" s="257" customFormat="1" ht="19" customHeight="1">
      <c r="A250" s="258"/>
      <c r="B250" s="262"/>
      <c r="C250" s="260"/>
      <c r="D250" s="260"/>
      <c r="E250" s="260"/>
      <c r="F250" s="251"/>
      <c r="G250" s="252" t="str">
        <f>IFERROR(IF($E250="","",VLOOKUP($E250,'Data Mercado'!$A$7:$F$24,IF($B$6="P90",2,IF($B$6="P75",3,IF($B$6="P50",4,IF($B$6="P25",5,IF($B$6="P10",6))))),0)),"ND")</f>
      </c>
      <c r="H250" s="253" t="str">
        <f t="shared" si="28"/>
        <v/>
      </c>
      <c r="I250" s="253" t="str">
        <f>IFERROR(VLOOKUP($A250,'Analisis de Equidad Interna'!$A$11:$K$1010,11,0),"")</f>
        <v/>
      </c>
      <c r="J250" s="253" t="str">
        <f t="shared" si="29"/>
        <v/>
      </c>
      <c r="K250" s="254" t="str">
        <f t="shared" si="30"/>
        <v/>
      </c>
      <c r="L250" s="254" t="str">
        <f t="shared" si="31"/>
        <v/>
      </c>
      <c r="M250" s="254" t="str">
        <f t="shared" si="32"/>
        <v/>
      </c>
      <c r="N250" s="254" t="str">
        <f t="shared" si="33"/>
        <v/>
      </c>
      <c r="O250" s="255"/>
      <c r="P250" s="256">
        <f t="shared" si="34"/>
        <v>0</v>
      </c>
      <c r="Q250" s="251">
        <f t="shared" si="27"/>
        <v>0</v>
      </c>
      <c r="R250" s="268"/>
      <c r="S250" s="269"/>
      <c r="T250" s="251">
        <f t="shared" si="35"/>
        <v>0</v>
      </c>
    </row>
    <row r="251" spans="1:20" s="257" customFormat="1" ht="19" customHeight="1">
      <c r="A251" s="258"/>
      <c r="B251" s="262"/>
      <c r="C251" s="260"/>
      <c r="D251" s="260"/>
      <c r="E251" s="260"/>
      <c r="F251" s="251"/>
      <c r="G251" s="252" t="str">
        <f>IFERROR(IF($E251="","",VLOOKUP($E251,'Data Mercado'!$A$7:$F$24,IF($B$6="P90",2,IF($B$6="P75",3,IF($B$6="P50",4,IF($B$6="P25",5,IF($B$6="P10",6))))),0)),"ND")</f>
      </c>
      <c r="H251" s="253" t="str">
        <f t="shared" si="28"/>
        <v/>
      </c>
      <c r="I251" s="253" t="str">
        <f>IFERROR(VLOOKUP($A251,'Analisis de Equidad Interna'!$A$11:$K$1010,11,0),"")</f>
        <v/>
      </c>
      <c r="J251" s="253" t="str">
        <f t="shared" si="29"/>
        <v/>
      </c>
      <c r="K251" s="254" t="str">
        <f t="shared" si="30"/>
        <v/>
      </c>
      <c r="L251" s="254" t="str">
        <f t="shared" si="31"/>
        <v/>
      </c>
      <c r="M251" s="254" t="str">
        <f t="shared" si="32"/>
        <v/>
      </c>
      <c r="N251" s="254" t="str">
        <f t="shared" si="33"/>
        <v/>
      </c>
      <c r="O251" s="255"/>
      <c r="P251" s="256">
        <f t="shared" si="34"/>
        <v>0</v>
      </c>
      <c r="Q251" s="251">
        <f t="shared" si="27"/>
        <v>0</v>
      </c>
      <c r="R251" s="268"/>
      <c r="S251" s="269"/>
      <c r="T251" s="251">
        <f t="shared" si="35"/>
        <v>0</v>
      </c>
    </row>
    <row r="252" spans="1:20" s="257" customFormat="1" ht="19" customHeight="1">
      <c r="A252" s="258"/>
      <c r="B252" s="262"/>
      <c r="C252" s="260"/>
      <c r="D252" s="260"/>
      <c r="E252" s="260"/>
      <c r="F252" s="251"/>
      <c r="G252" s="252" t="str">
        <f>IFERROR(IF($E252="","",VLOOKUP($E252,'Data Mercado'!$A$7:$F$24,IF($B$6="P90",2,IF($B$6="P75",3,IF($B$6="P50",4,IF($B$6="P25",5,IF($B$6="P10",6))))),0)),"ND")</f>
      </c>
      <c r="H252" s="253" t="str">
        <f t="shared" si="28"/>
        <v/>
      </c>
      <c r="I252" s="253" t="str">
        <f>IFERROR(VLOOKUP($A252,'Analisis de Equidad Interna'!$A$11:$K$1010,11,0),"")</f>
        <v/>
      </c>
      <c r="J252" s="253" t="str">
        <f t="shared" si="29"/>
        <v/>
      </c>
      <c r="K252" s="254" t="str">
        <f t="shared" si="30"/>
        <v/>
      </c>
      <c r="L252" s="254" t="str">
        <f t="shared" si="31"/>
        <v/>
      </c>
      <c r="M252" s="254" t="str">
        <f t="shared" si="32"/>
        <v/>
      </c>
      <c r="N252" s="254" t="str">
        <f t="shared" si="33"/>
        <v/>
      </c>
      <c r="O252" s="255"/>
      <c r="P252" s="256">
        <f t="shared" si="34"/>
        <v>0</v>
      </c>
      <c r="Q252" s="251">
        <f t="shared" si="27"/>
        <v>0</v>
      </c>
      <c r="R252" s="268"/>
      <c r="S252" s="269"/>
      <c r="T252" s="251">
        <f t="shared" si="35"/>
        <v>0</v>
      </c>
    </row>
    <row r="253" spans="1:20" s="257" customFormat="1" ht="19" customHeight="1">
      <c r="A253" s="258"/>
      <c r="B253" s="262"/>
      <c r="C253" s="260"/>
      <c r="D253" s="260"/>
      <c r="E253" s="260"/>
      <c r="F253" s="251"/>
      <c r="G253" s="252" t="str">
        <f>IFERROR(IF($E253="","",VLOOKUP($E253,'Data Mercado'!$A$7:$F$24,IF($B$6="P90",2,IF($B$6="P75",3,IF($B$6="P50",4,IF($B$6="P25",5,IF($B$6="P10",6))))),0)),"ND")</f>
      </c>
      <c r="H253" s="253" t="str">
        <f t="shared" si="28"/>
        <v/>
      </c>
      <c r="I253" s="253" t="str">
        <f>IFERROR(VLOOKUP($A253,'Analisis de Equidad Interna'!$A$11:$K$1010,11,0),"")</f>
        <v/>
      </c>
      <c r="J253" s="253" t="str">
        <f t="shared" si="29"/>
        <v/>
      </c>
      <c r="K253" s="254" t="str">
        <f t="shared" si="30"/>
        <v/>
      </c>
      <c r="L253" s="254" t="str">
        <f t="shared" si="31"/>
        <v/>
      </c>
      <c r="M253" s="254" t="str">
        <f t="shared" si="32"/>
        <v/>
      </c>
      <c r="N253" s="254" t="str">
        <f t="shared" si="33"/>
        <v/>
      </c>
      <c r="O253" s="255"/>
      <c r="P253" s="256">
        <f t="shared" si="34"/>
        <v>0</v>
      </c>
      <c r="Q253" s="251">
        <f t="shared" si="27"/>
        <v>0</v>
      </c>
      <c r="R253" s="268"/>
      <c r="S253" s="269"/>
      <c r="T253" s="251">
        <f t="shared" si="35"/>
        <v>0</v>
      </c>
    </row>
    <row r="254" spans="1:20" s="257" customFormat="1" ht="19" customHeight="1">
      <c r="A254" s="258"/>
      <c r="B254" s="262"/>
      <c r="C254" s="260"/>
      <c r="D254" s="260"/>
      <c r="E254" s="260"/>
      <c r="F254" s="251"/>
      <c r="G254" s="252" t="str">
        <f>IFERROR(IF($E254="","",VLOOKUP($E254,'Data Mercado'!$A$7:$F$24,IF($B$6="P90",2,IF($B$6="P75",3,IF($B$6="P50",4,IF($B$6="P25",5,IF($B$6="P10",6))))),0)),"ND")</f>
      </c>
      <c r="H254" s="253" t="str">
        <f t="shared" si="28"/>
        <v/>
      </c>
      <c r="I254" s="253" t="str">
        <f>IFERROR(VLOOKUP($A254,'Analisis de Equidad Interna'!$A$11:$K$1010,11,0),"")</f>
        <v/>
      </c>
      <c r="J254" s="253" t="str">
        <f t="shared" si="29"/>
        <v/>
      </c>
      <c r="K254" s="254" t="str">
        <f t="shared" si="30"/>
        <v/>
      </c>
      <c r="L254" s="254" t="str">
        <f t="shared" si="31"/>
        <v/>
      </c>
      <c r="M254" s="254" t="str">
        <f t="shared" si="32"/>
        <v/>
      </c>
      <c r="N254" s="254" t="str">
        <f t="shared" si="33"/>
        <v/>
      </c>
      <c r="O254" s="255"/>
      <c r="P254" s="256">
        <f t="shared" si="34"/>
        <v>0</v>
      </c>
      <c r="Q254" s="251">
        <f t="shared" si="27"/>
        <v>0</v>
      </c>
      <c r="R254" s="268"/>
      <c r="S254" s="269"/>
      <c r="T254" s="251">
        <f t="shared" si="35"/>
        <v>0</v>
      </c>
    </row>
    <row r="255" spans="1:20" s="257" customFormat="1" ht="19" customHeight="1">
      <c r="A255" s="258"/>
      <c r="B255" s="262"/>
      <c r="C255" s="260"/>
      <c r="D255" s="260"/>
      <c r="E255" s="260"/>
      <c r="F255" s="251"/>
      <c r="G255" s="252" t="str">
        <f>IFERROR(IF($E255="","",VLOOKUP($E255,'Data Mercado'!$A$7:$F$24,IF($B$6="P90",2,IF($B$6="P75",3,IF($B$6="P50",4,IF($B$6="P25",5,IF($B$6="P10",6))))),0)),"ND")</f>
      </c>
      <c r="H255" s="253" t="str">
        <f t="shared" si="28"/>
        <v/>
      </c>
      <c r="I255" s="253" t="str">
        <f>IFERROR(VLOOKUP($A255,'Analisis de Equidad Interna'!$A$11:$K$1010,11,0),"")</f>
        <v/>
      </c>
      <c r="J255" s="253" t="str">
        <f t="shared" si="29"/>
        <v/>
      </c>
      <c r="K255" s="254" t="str">
        <f t="shared" si="30"/>
        <v/>
      </c>
      <c r="L255" s="254" t="str">
        <f t="shared" si="31"/>
        <v/>
      </c>
      <c r="M255" s="254" t="str">
        <f t="shared" si="32"/>
        <v/>
      </c>
      <c r="N255" s="254" t="str">
        <f t="shared" si="33"/>
        <v/>
      </c>
      <c r="O255" s="255"/>
      <c r="P255" s="256">
        <f t="shared" si="34"/>
        <v>0</v>
      </c>
      <c r="Q255" s="251">
        <f t="shared" si="27"/>
        <v>0</v>
      </c>
      <c r="R255" s="268"/>
      <c r="S255" s="269"/>
      <c r="T255" s="251">
        <f t="shared" si="35"/>
        <v>0</v>
      </c>
    </row>
    <row r="256" spans="1:20" s="257" customFormat="1" ht="19" customHeight="1">
      <c r="A256" s="258"/>
      <c r="B256" s="262"/>
      <c r="C256" s="260"/>
      <c r="D256" s="260"/>
      <c r="E256" s="260"/>
      <c r="F256" s="251"/>
      <c r="G256" s="252" t="str">
        <f>IFERROR(IF($E256="","",VLOOKUP($E256,'Data Mercado'!$A$7:$F$24,IF($B$6="P90",2,IF($B$6="P75",3,IF($B$6="P50",4,IF($B$6="P25",5,IF($B$6="P10",6))))),0)),"ND")</f>
      </c>
      <c r="H256" s="253" t="str">
        <f t="shared" si="28"/>
        <v/>
      </c>
      <c r="I256" s="253" t="str">
        <f>IFERROR(VLOOKUP($A256,'Analisis de Equidad Interna'!$A$11:$K$1010,11,0),"")</f>
        <v/>
      </c>
      <c r="J256" s="253" t="str">
        <f t="shared" si="29"/>
        <v/>
      </c>
      <c r="K256" s="254" t="str">
        <f t="shared" si="30"/>
        <v/>
      </c>
      <c r="L256" s="254" t="str">
        <f t="shared" si="31"/>
        <v/>
      </c>
      <c r="M256" s="254" t="str">
        <f t="shared" si="32"/>
        <v/>
      </c>
      <c r="N256" s="254" t="str">
        <f t="shared" si="33"/>
        <v/>
      </c>
      <c r="O256" s="255"/>
      <c r="P256" s="256">
        <f t="shared" si="34"/>
        <v>0</v>
      </c>
      <c r="Q256" s="251">
        <f t="shared" si="27"/>
        <v>0</v>
      </c>
      <c r="R256" s="268"/>
      <c r="S256" s="269"/>
      <c r="T256" s="251">
        <f t="shared" si="35"/>
        <v>0</v>
      </c>
    </row>
    <row r="257" spans="1:20" s="257" customFormat="1" ht="19" customHeight="1">
      <c r="A257" s="258"/>
      <c r="B257" s="262"/>
      <c r="C257" s="260"/>
      <c r="D257" s="260"/>
      <c r="E257" s="260"/>
      <c r="F257" s="251"/>
      <c r="G257" s="252" t="str">
        <f>IFERROR(IF($E257="","",VLOOKUP($E257,'Data Mercado'!$A$7:$F$24,IF($B$6="P90",2,IF($B$6="P75",3,IF($B$6="P50",4,IF($B$6="P25",5,IF($B$6="P10",6))))),0)),"ND")</f>
      </c>
      <c r="H257" s="253" t="str">
        <f t="shared" si="28"/>
        <v/>
      </c>
      <c r="I257" s="253" t="str">
        <f>IFERROR(VLOOKUP($A257,'Analisis de Equidad Interna'!$A$11:$K$1010,11,0),"")</f>
        <v/>
      </c>
      <c r="J257" s="253" t="str">
        <f t="shared" si="29"/>
        <v/>
      </c>
      <c r="K257" s="254" t="str">
        <f t="shared" si="30"/>
        <v/>
      </c>
      <c r="L257" s="254" t="str">
        <f t="shared" si="31"/>
        <v/>
      </c>
      <c r="M257" s="254" t="str">
        <f t="shared" si="32"/>
        <v/>
      </c>
      <c r="N257" s="254" t="str">
        <f t="shared" si="33"/>
        <v/>
      </c>
      <c r="O257" s="255"/>
      <c r="P257" s="256">
        <f t="shared" si="34"/>
        <v>0</v>
      </c>
      <c r="Q257" s="251">
        <f t="shared" si="27"/>
        <v>0</v>
      </c>
      <c r="R257" s="268"/>
      <c r="S257" s="269"/>
      <c r="T257" s="251">
        <f t="shared" si="35"/>
        <v>0</v>
      </c>
    </row>
    <row r="258" spans="1:20" s="257" customFormat="1" ht="19" customHeight="1">
      <c r="A258" s="258"/>
      <c r="B258" s="262"/>
      <c r="C258" s="260"/>
      <c r="D258" s="260"/>
      <c r="E258" s="260"/>
      <c r="F258" s="251"/>
      <c r="G258" s="252" t="str">
        <f>IFERROR(IF($E258="","",VLOOKUP($E258,'Data Mercado'!$A$7:$F$24,IF($B$6="P90",2,IF($B$6="P75",3,IF($B$6="P50",4,IF($B$6="P25",5,IF($B$6="P10",6))))),0)),"ND")</f>
      </c>
      <c r="H258" s="253" t="str">
        <f t="shared" si="28"/>
        <v/>
      </c>
      <c r="I258" s="253" t="str">
        <f>IFERROR(VLOOKUP($A258,'Analisis de Equidad Interna'!$A$11:$K$1010,11,0),"")</f>
        <v/>
      </c>
      <c r="J258" s="253" t="str">
        <f t="shared" si="29"/>
        <v/>
      </c>
      <c r="K258" s="254" t="str">
        <f t="shared" si="30"/>
        <v/>
      </c>
      <c r="L258" s="254" t="str">
        <f t="shared" si="31"/>
        <v/>
      </c>
      <c r="M258" s="254" t="str">
        <f t="shared" si="32"/>
        <v/>
      </c>
      <c r="N258" s="254" t="str">
        <f t="shared" si="33"/>
        <v/>
      </c>
      <c r="O258" s="255"/>
      <c r="P258" s="256">
        <f t="shared" si="34"/>
        <v>0</v>
      </c>
      <c r="Q258" s="251">
        <f t="shared" si="27"/>
        <v>0</v>
      </c>
      <c r="R258" s="268"/>
      <c r="S258" s="269"/>
      <c r="T258" s="251">
        <f t="shared" si="35"/>
        <v>0</v>
      </c>
    </row>
    <row r="259" spans="1:20" s="257" customFormat="1" ht="19" customHeight="1">
      <c r="A259" s="258"/>
      <c r="B259" s="262"/>
      <c r="C259" s="260"/>
      <c r="D259" s="260"/>
      <c r="E259" s="260"/>
      <c r="F259" s="251"/>
      <c r="G259" s="252" t="str">
        <f>IFERROR(IF($E259="","",VLOOKUP($E259,'Data Mercado'!$A$7:$F$24,IF($B$6="P90",2,IF($B$6="P75",3,IF($B$6="P50",4,IF($B$6="P25",5,IF($B$6="P10",6))))),0)),"ND")</f>
      </c>
      <c r="H259" s="253" t="str">
        <f t="shared" si="28"/>
        <v/>
      </c>
      <c r="I259" s="253" t="str">
        <f>IFERROR(VLOOKUP($A259,'Analisis de Equidad Interna'!$A$11:$K$1010,11,0),"")</f>
        <v/>
      </c>
      <c r="J259" s="253" t="str">
        <f t="shared" si="29"/>
        <v/>
      </c>
      <c r="K259" s="254" t="str">
        <f t="shared" si="30"/>
        <v/>
      </c>
      <c r="L259" s="254" t="str">
        <f t="shared" si="31"/>
        <v/>
      </c>
      <c r="M259" s="254" t="str">
        <f t="shared" si="32"/>
        <v/>
      </c>
      <c r="N259" s="254" t="str">
        <f t="shared" si="33"/>
        <v/>
      </c>
      <c r="O259" s="255"/>
      <c r="P259" s="256">
        <f t="shared" si="34"/>
        <v>0</v>
      </c>
      <c r="Q259" s="251">
        <f t="shared" si="27"/>
        <v>0</v>
      </c>
      <c r="R259" s="268"/>
      <c r="S259" s="269"/>
      <c r="T259" s="251">
        <f t="shared" si="35"/>
        <v>0</v>
      </c>
    </row>
    <row r="260" spans="1:20" s="257" customFormat="1" ht="19" customHeight="1">
      <c r="A260" s="258"/>
      <c r="B260" s="262"/>
      <c r="C260" s="260"/>
      <c r="D260" s="260"/>
      <c r="E260" s="260"/>
      <c r="F260" s="251"/>
      <c r="G260" s="252" t="str">
        <f>IFERROR(IF($E260="","",VLOOKUP($E260,'Data Mercado'!$A$7:$F$24,IF($B$6="P90",2,IF($B$6="P75",3,IF($B$6="P50",4,IF($B$6="P25",5,IF($B$6="P10",6))))),0)),"ND")</f>
      </c>
      <c r="H260" s="253" t="str">
        <f t="shared" si="28"/>
        <v/>
      </c>
      <c r="I260" s="253" t="str">
        <f>IFERROR(VLOOKUP($A260,'Analisis de Equidad Interna'!$A$11:$K$1010,11,0),"")</f>
        <v/>
      </c>
      <c r="J260" s="253" t="str">
        <f t="shared" si="29"/>
        <v/>
      </c>
      <c r="K260" s="254" t="str">
        <f t="shared" si="30"/>
        <v/>
      </c>
      <c r="L260" s="254" t="str">
        <f t="shared" si="31"/>
        <v/>
      </c>
      <c r="M260" s="254" t="str">
        <f t="shared" si="32"/>
        <v/>
      </c>
      <c r="N260" s="254" t="str">
        <f t="shared" si="33"/>
        <v/>
      </c>
      <c r="O260" s="255"/>
      <c r="P260" s="256">
        <f t="shared" si="34"/>
        <v>0</v>
      </c>
      <c r="Q260" s="251">
        <f t="shared" si="27"/>
        <v>0</v>
      </c>
      <c r="R260" s="268"/>
      <c r="S260" s="269"/>
      <c r="T260" s="251">
        <f t="shared" si="35"/>
        <v>0</v>
      </c>
    </row>
    <row r="261" spans="1:20" s="257" customFormat="1" ht="19" customHeight="1">
      <c r="A261" s="258"/>
      <c r="B261" s="262"/>
      <c r="C261" s="260"/>
      <c r="D261" s="260"/>
      <c r="E261" s="260"/>
      <c r="F261" s="251"/>
      <c r="G261" s="252" t="str">
        <f>IFERROR(IF($E261="","",VLOOKUP($E261,'Data Mercado'!$A$7:$F$24,IF($B$6="P90",2,IF($B$6="P75",3,IF($B$6="P50",4,IF($B$6="P25",5,IF($B$6="P10",6))))),0)),"ND")</f>
      </c>
      <c r="H261" s="253" t="str">
        <f t="shared" si="28"/>
        <v/>
      </c>
      <c r="I261" s="253" t="str">
        <f>IFERROR(VLOOKUP($A261,'Analisis de Equidad Interna'!$A$11:$K$1010,11,0),"")</f>
        <v/>
      </c>
      <c r="J261" s="253" t="str">
        <f t="shared" si="29"/>
        <v/>
      </c>
      <c r="K261" s="254" t="str">
        <f t="shared" si="30"/>
        <v/>
      </c>
      <c r="L261" s="254" t="str">
        <f t="shared" si="31"/>
        <v/>
      </c>
      <c r="M261" s="254" t="str">
        <f t="shared" si="32"/>
        <v/>
      </c>
      <c r="N261" s="254" t="str">
        <f t="shared" si="33"/>
        <v/>
      </c>
      <c r="O261" s="255"/>
      <c r="P261" s="256">
        <f t="shared" si="34"/>
        <v>0</v>
      </c>
      <c r="Q261" s="251">
        <f t="shared" si="27"/>
        <v>0</v>
      </c>
      <c r="R261" s="268"/>
      <c r="S261" s="269"/>
      <c r="T261" s="251">
        <f t="shared" si="35"/>
        <v>0</v>
      </c>
    </row>
    <row r="262" spans="1:20" s="257" customFormat="1" ht="19" customHeight="1">
      <c r="A262" s="258"/>
      <c r="B262" s="262"/>
      <c r="C262" s="260"/>
      <c r="D262" s="260"/>
      <c r="E262" s="260"/>
      <c r="F262" s="251"/>
      <c r="G262" s="252" t="str">
        <f>IFERROR(IF($E262="","",VLOOKUP($E262,'Data Mercado'!$A$7:$F$24,IF($B$6="P90",2,IF($B$6="P75",3,IF($B$6="P50",4,IF($B$6="P25",5,IF($B$6="P10",6))))),0)),"ND")</f>
      </c>
      <c r="H262" s="253" t="str">
        <f t="shared" si="28"/>
        <v/>
      </c>
      <c r="I262" s="253" t="str">
        <f>IFERROR(VLOOKUP($A262,'Analisis de Equidad Interna'!$A$11:$K$1010,11,0),"")</f>
        <v/>
      </c>
      <c r="J262" s="253" t="str">
        <f t="shared" si="29"/>
        <v/>
      </c>
      <c r="K262" s="254" t="str">
        <f t="shared" si="30"/>
        <v/>
      </c>
      <c r="L262" s="254" t="str">
        <f t="shared" si="31"/>
        <v/>
      </c>
      <c r="M262" s="254" t="str">
        <f t="shared" si="32"/>
        <v/>
      </c>
      <c r="N262" s="254" t="str">
        <f t="shared" si="33"/>
        <v/>
      </c>
      <c r="O262" s="255"/>
      <c r="P262" s="256">
        <f t="shared" si="34"/>
        <v>0</v>
      </c>
      <c r="Q262" s="251">
        <f t="shared" si="27"/>
        <v>0</v>
      </c>
      <c r="R262" s="268"/>
      <c r="S262" s="269"/>
      <c r="T262" s="251">
        <f t="shared" si="35"/>
        <v>0</v>
      </c>
    </row>
    <row r="263" spans="1:20" s="257" customFormat="1" ht="19" customHeight="1">
      <c r="A263" s="258"/>
      <c r="B263" s="262"/>
      <c r="C263" s="260"/>
      <c r="D263" s="260"/>
      <c r="E263" s="260"/>
      <c r="F263" s="251"/>
      <c r="G263" s="252" t="str">
        <f>IFERROR(IF($E263="","",VLOOKUP($E263,'Data Mercado'!$A$7:$F$24,IF($B$6="P90",2,IF($B$6="P75",3,IF($B$6="P50",4,IF($B$6="P25",5,IF($B$6="P10",6))))),0)),"ND")</f>
      </c>
      <c r="H263" s="253" t="str">
        <f t="shared" si="28"/>
        <v/>
      </c>
      <c r="I263" s="253" t="str">
        <f>IFERROR(VLOOKUP($A263,'Analisis de Equidad Interna'!$A$11:$K$1010,11,0),"")</f>
        <v/>
      </c>
      <c r="J263" s="253" t="str">
        <f t="shared" si="29"/>
        <v/>
      </c>
      <c r="K263" s="254" t="str">
        <f t="shared" si="30"/>
        <v/>
      </c>
      <c r="L263" s="254" t="str">
        <f t="shared" si="31"/>
        <v/>
      </c>
      <c r="M263" s="254" t="str">
        <f t="shared" si="32"/>
        <v/>
      </c>
      <c r="N263" s="254" t="str">
        <f t="shared" si="33"/>
        <v/>
      </c>
      <c r="O263" s="255"/>
      <c r="P263" s="256">
        <f t="shared" si="34"/>
        <v>0</v>
      </c>
      <c r="Q263" s="251">
        <f t="shared" si="27"/>
        <v>0</v>
      </c>
      <c r="R263" s="268"/>
      <c r="S263" s="269"/>
      <c r="T263" s="251">
        <f t="shared" si="35"/>
        <v>0</v>
      </c>
    </row>
    <row r="264" spans="1:20" s="257" customFormat="1" ht="19" customHeight="1">
      <c r="A264" s="258"/>
      <c r="B264" s="262"/>
      <c r="C264" s="260"/>
      <c r="D264" s="260"/>
      <c r="E264" s="260"/>
      <c r="F264" s="251"/>
      <c r="G264" s="252" t="str">
        <f>IFERROR(IF($E264="","",VLOOKUP($E264,'Data Mercado'!$A$7:$F$24,IF($B$6="P90",2,IF($B$6="P75",3,IF($B$6="P50",4,IF($B$6="P25",5,IF($B$6="P10",6))))),0)),"ND")</f>
      </c>
      <c r="H264" s="253" t="str">
        <f t="shared" si="28"/>
        <v/>
      </c>
      <c r="I264" s="253" t="str">
        <f>IFERROR(VLOOKUP($A264,'Analisis de Equidad Interna'!$A$11:$K$1010,11,0),"")</f>
        <v/>
      </c>
      <c r="J264" s="253" t="str">
        <f t="shared" si="29"/>
        <v/>
      </c>
      <c r="K264" s="254" t="str">
        <f t="shared" si="30"/>
        <v/>
      </c>
      <c r="L264" s="254" t="str">
        <f t="shared" si="31"/>
        <v/>
      </c>
      <c r="M264" s="254" t="str">
        <f t="shared" si="32"/>
        <v/>
      </c>
      <c r="N264" s="254" t="str">
        <f t="shared" si="33"/>
        <v/>
      </c>
      <c r="O264" s="255"/>
      <c r="P264" s="256">
        <f t="shared" si="34"/>
        <v>0</v>
      </c>
      <c r="Q264" s="251">
        <f t="shared" si="27"/>
        <v>0</v>
      </c>
      <c r="R264" s="268"/>
      <c r="S264" s="269"/>
      <c r="T264" s="251">
        <f t="shared" si="35"/>
        <v>0</v>
      </c>
    </row>
    <row r="265" spans="1:20" s="257" customFormat="1" ht="19" customHeight="1">
      <c r="A265" s="258"/>
      <c r="B265" s="262"/>
      <c r="C265" s="260"/>
      <c r="D265" s="260"/>
      <c r="E265" s="260"/>
      <c r="F265" s="251"/>
      <c r="G265" s="252" t="str">
        <f>IFERROR(IF($E265="","",VLOOKUP($E265,'Data Mercado'!$A$7:$F$24,IF($B$6="P90",2,IF($B$6="P75",3,IF($B$6="P50",4,IF($B$6="P25",5,IF($B$6="P10",6))))),0)),"ND")</f>
      </c>
      <c r="H265" s="253" t="str">
        <f t="shared" si="28"/>
        <v/>
      </c>
      <c r="I265" s="253" t="str">
        <f>IFERROR(VLOOKUP($A265,'Analisis de Equidad Interna'!$A$11:$K$1010,11,0),"")</f>
        <v/>
      </c>
      <c r="J265" s="253" t="str">
        <f t="shared" si="29"/>
        <v/>
      </c>
      <c r="K265" s="254" t="str">
        <f t="shared" si="30"/>
        <v/>
      </c>
      <c r="L265" s="254" t="str">
        <f t="shared" si="31"/>
        <v/>
      </c>
      <c r="M265" s="254" t="str">
        <f t="shared" si="32"/>
        <v/>
      </c>
      <c r="N265" s="254" t="str">
        <f t="shared" si="33"/>
        <v/>
      </c>
      <c r="O265" s="255"/>
      <c r="P265" s="256">
        <f t="shared" si="34"/>
        <v>0</v>
      </c>
      <c r="Q265" s="251">
        <f t="shared" si="27"/>
        <v>0</v>
      </c>
      <c r="R265" s="268"/>
      <c r="S265" s="269"/>
      <c r="T265" s="251">
        <f t="shared" si="35"/>
        <v>0</v>
      </c>
    </row>
    <row r="266" spans="1:20" s="257" customFormat="1" ht="19" customHeight="1">
      <c r="A266" s="258"/>
      <c r="B266" s="262"/>
      <c r="C266" s="260"/>
      <c r="D266" s="260"/>
      <c r="E266" s="260"/>
      <c r="F266" s="251"/>
      <c r="G266" s="252" t="str">
        <f>IFERROR(IF($E266="","",VLOOKUP($E266,'Data Mercado'!$A$7:$F$24,IF($B$6="P90",2,IF($B$6="P75",3,IF($B$6="P50",4,IF($B$6="P25",5,IF($B$6="P10",6))))),0)),"ND")</f>
      </c>
      <c r="H266" s="253" t="str">
        <f t="shared" si="28"/>
        <v/>
      </c>
      <c r="I266" s="253" t="str">
        <f>IFERROR(VLOOKUP($A266,'Analisis de Equidad Interna'!$A$11:$K$1010,11,0),"")</f>
        <v/>
      </c>
      <c r="J266" s="253" t="str">
        <f t="shared" si="29"/>
        <v/>
      </c>
      <c r="K266" s="254" t="str">
        <f t="shared" si="30"/>
        <v/>
      </c>
      <c r="L266" s="254" t="str">
        <f t="shared" si="31"/>
        <v/>
      </c>
      <c r="M266" s="254" t="str">
        <f t="shared" si="32"/>
        <v/>
      </c>
      <c r="N266" s="254" t="str">
        <f t="shared" si="33"/>
        <v/>
      </c>
      <c r="O266" s="255"/>
      <c r="P266" s="256">
        <f t="shared" si="34"/>
        <v>0</v>
      </c>
      <c r="Q266" s="251">
        <f t="shared" si="27"/>
        <v>0</v>
      </c>
      <c r="R266" s="268"/>
      <c r="S266" s="269"/>
      <c r="T266" s="251">
        <f t="shared" si="35"/>
        <v>0</v>
      </c>
    </row>
    <row r="267" spans="1:20" s="257" customFormat="1" ht="19" customHeight="1">
      <c r="A267" s="258"/>
      <c r="B267" s="262"/>
      <c r="C267" s="260"/>
      <c r="D267" s="260"/>
      <c r="E267" s="260"/>
      <c r="F267" s="251"/>
      <c r="G267" s="252" t="str">
        <f>IFERROR(IF($E267="","",VLOOKUP($E267,'Data Mercado'!$A$7:$F$24,IF($B$6="P90",2,IF($B$6="P75",3,IF($B$6="P50",4,IF($B$6="P25",5,IF($B$6="P10",6))))),0)),"ND")</f>
      </c>
      <c r="H267" s="253" t="str">
        <f t="shared" si="28"/>
        <v/>
      </c>
      <c r="I267" s="253" t="str">
        <f>IFERROR(VLOOKUP($A267,'Analisis de Equidad Interna'!$A$11:$K$1010,11,0),"")</f>
        <v/>
      </c>
      <c r="J267" s="253" t="str">
        <f t="shared" si="29"/>
        <v/>
      </c>
      <c r="K267" s="254" t="str">
        <f t="shared" si="30"/>
        <v/>
      </c>
      <c r="L267" s="254" t="str">
        <f t="shared" si="31"/>
        <v/>
      </c>
      <c r="M267" s="254" t="str">
        <f t="shared" si="32"/>
        <v/>
      </c>
      <c r="N267" s="254" t="str">
        <f t="shared" si="33"/>
        <v/>
      </c>
      <c r="O267" s="255"/>
      <c r="P267" s="256">
        <f t="shared" si="34"/>
        <v>0</v>
      </c>
      <c r="Q267" s="251">
        <f t="shared" si="27"/>
        <v>0</v>
      </c>
      <c r="R267" s="268"/>
      <c r="S267" s="269"/>
      <c r="T267" s="251">
        <f t="shared" si="35"/>
        <v>0</v>
      </c>
    </row>
    <row r="268" spans="1:20" s="257" customFormat="1" ht="19" customHeight="1">
      <c r="A268" s="258"/>
      <c r="B268" s="262"/>
      <c r="C268" s="260"/>
      <c r="D268" s="260"/>
      <c r="E268" s="260"/>
      <c r="F268" s="251"/>
      <c r="G268" s="252" t="str">
        <f>IFERROR(IF($E268="","",VLOOKUP($E268,'Data Mercado'!$A$7:$F$24,IF($B$6="P90",2,IF($B$6="P75",3,IF($B$6="P50",4,IF($B$6="P25",5,IF($B$6="P10",6))))),0)),"ND")</f>
      </c>
      <c r="H268" s="253" t="str">
        <f t="shared" si="28"/>
        <v/>
      </c>
      <c r="I268" s="253" t="str">
        <f>IFERROR(VLOOKUP($A268,'Analisis de Equidad Interna'!$A$11:$K$1010,11,0),"")</f>
        <v/>
      </c>
      <c r="J268" s="253" t="str">
        <f t="shared" si="29"/>
        <v/>
      </c>
      <c r="K268" s="254" t="str">
        <f t="shared" si="30"/>
        <v/>
      </c>
      <c r="L268" s="254" t="str">
        <f t="shared" si="31"/>
        <v/>
      </c>
      <c r="M268" s="254" t="str">
        <f t="shared" si="32"/>
        <v/>
      </c>
      <c r="N268" s="254" t="str">
        <f t="shared" si="33"/>
        <v/>
      </c>
      <c r="O268" s="255"/>
      <c r="P268" s="256">
        <f t="shared" si="34"/>
        <v>0</v>
      </c>
      <c r="Q268" s="251">
        <f t="shared" si="27"/>
        <v>0</v>
      </c>
      <c r="R268" s="268"/>
      <c r="S268" s="269"/>
      <c r="T268" s="251">
        <f t="shared" si="35"/>
        <v>0</v>
      </c>
    </row>
    <row r="269" spans="1:20" s="257" customFormat="1" ht="19" customHeight="1">
      <c r="A269" s="258"/>
      <c r="B269" s="262"/>
      <c r="C269" s="260"/>
      <c r="D269" s="260"/>
      <c r="E269" s="260"/>
      <c r="F269" s="251"/>
      <c r="G269" s="252" t="str">
        <f>IFERROR(IF($E269="","",VLOOKUP($E269,'Data Mercado'!$A$7:$F$24,IF($B$6="P90",2,IF($B$6="P75",3,IF($B$6="P50",4,IF($B$6="P25",5,IF($B$6="P10",6))))),0)),"ND")</f>
      </c>
      <c r="H269" s="253" t="str">
        <f t="shared" si="28"/>
        <v/>
      </c>
      <c r="I269" s="253" t="str">
        <f>IFERROR(VLOOKUP($A269,'Analisis de Equidad Interna'!$A$11:$K$1010,11,0),"")</f>
        <v/>
      </c>
      <c r="J269" s="253" t="str">
        <f t="shared" si="29"/>
        <v/>
      </c>
      <c r="K269" s="254" t="str">
        <f t="shared" si="30"/>
        <v/>
      </c>
      <c r="L269" s="254" t="str">
        <f t="shared" si="31"/>
        <v/>
      </c>
      <c r="M269" s="254" t="str">
        <f t="shared" si="32"/>
        <v/>
      </c>
      <c r="N269" s="254" t="str">
        <f t="shared" si="33"/>
        <v/>
      </c>
      <c r="O269" s="255"/>
      <c r="P269" s="256">
        <f t="shared" si="34"/>
        <v>0</v>
      </c>
      <c r="Q269" s="251">
        <f t="shared" si="27"/>
        <v>0</v>
      </c>
      <c r="R269" s="268"/>
      <c r="S269" s="269"/>
      <c r="T269" s="251">
        <f t="shared" si="35"/>
        <v>0</v>
      </c>
    </row>
    <row r="270" spans="1:20" s="257" customFormat="1" ht="19" customHeight="1">
      <c r="A270" s="258"/>
      <c r="B270" s="262"/>
      <c r="C270" s="260"/>
      <c r="D270" s="260"/>
      <c r="E270" s="260"/>
      <c r="F270" s="251"/>
      <c r="G270" s="252" t="str">
        <f>IFERROR(IF($E270="","",VLOOKUP($E270,'Data Mercado'!$A$7:$F$24,IF($B$6="P90",2,IF($B$6="P75",3,IF($B$6="P50",4,IF($B$6="P25",5,IF($B$6="P10",6))))),0)),"ND")</f>
      </c>
      <c r="H270" s="253" t="str">
        <f t="shared" si="28"/>
        <v/>
      </c>
      <c r="I270" s="253" t="str">
        <f>IFERROR(VLOOKUP($A270,'Analisis de Equidad Interna'!$A$11:$K$1010,11,0),"")</f>
        <v/>
      </c>
      <c r="J270" s="253" t="str">
        <f t="shared" si="29"/>
        <v/>
      </c>
      <c r="K270" s="254" t="str">
        <f t="shared" si="30"/>
        <v/>
      </c>
      <c r="L270" s="254" t="str">
        <f t="shared" si="31"/>
        <v/>
      </c>
      <c r="M270" s="254" t="str">
        <f t="shared" si="32"/>
        <v/>
      </c>
      <c r="N270" s="254" t="str">
        <f t="shared" si="33"/>
        <v/>
      </c>
      <c r="O270" s="255"/>
      <c r="P270" s="256">
        <f t="shared" si="34"/>
        <v>0</v>
      </c>
      <c r="Q270" s="251">
        <f t="shared" si="27"/>
        <v>0</v>
      </c>
      <c r="R270" s="268"/>
      <c r="S270" s="269"/>
      <c r="T270" s="251">
        <f t="shared" si="35"/>
        <v>0</v>
      </c>
    </row>
    <row r="271" spans="1:20" s="257" customFormat="1" ht="19" customHeight="1">
      <c r="A271" s="258"/>
      <c r="B271" s="262"/>
      <c r="C271" s="260"/>
      <c r="D271" s="260"/>
      <c r="E271" s="260"/>
      <c r="F271" s="251"/>
      <c r="G271" s="252" t="str">
        <f>IFERROR(IF($E271="","",VLOOKUP($E271,'Data Mercado'!$A$7:$F$24,IF($B$6="P90",2,IF($B$6="P75",3,IF($B$6="P50",4,IF($B$6="P25",5,IF($B$6="P10",6))))),0)),"ND")</f>
      </c>
      <c r="H271" s="253" t="str">
        <f t="shared" si="28"/>
        <v/>
      </c>
      <c r="I271" s="253" t="str">
        <f>IFERROR(VLOOKUP($A271,'Analisis de Equidad Interna'!$A$11:$K$1010,11,0),"")</f>
        <v/>
      </c>
      <c r="J271" s="253" t="str">
        <f t="shared" si="29"/>
        <v/>
      </c>
      <c r="K271" s="254" t="str">
        <f t="shared" si="30"/>
        <v/>
      </c>
      <c r="L271" s="254" t="str">
        <f t="shared" si="31"/>
        <v/>
      </c>
      <c r="M271" s="254" t="str">
        <f t="shared" si="32"/>
        <v/>
      </c>
      <c r="N271" s="254" t="str">
        <f t="shared" si="33"/>
        <v/>
      </c>
      <c r="O271" s="255"/>
      <c r="P271" s="256">
        <f t="shared" si="34"/>
        <v>0</v>
      </c>
      <c r="Q271" s="251">
        <f t="shared" ref="Q271:Q334" si="36">IF($B$7="Porcentajes", F271 * P271, IF($T$1=0, 0, ((F271 * P271) / $T$1) * $C$7))</f>
        <v>0</v>
      </c>
      <c r="R271" s="268"/>
      <c r="S271" s="269"/>
      <c r="T271" s="251">
        <f t="shared" si="35"/>
        <v>0</v>
      </c>
    </row>
    <row r="272" spans="1:20" s="257" customFormat="1" ht="19" customHeight="1">
      <c r="A272" s="258"/>
      <c r="B272" s="262"/>
      <c r="C272" s="260"/>
      <c r="D272" s="260"/>
      <c r="E272" s="260"/>
      <c r="F272" s="251"/>
      <c r="G272" s="252" t="str">
        <f>IFERROR(IF($E272="","",VLOOKUP($E272,'Data Mercado'!$A$7:$F$24,IF($B$6="P90",2,IF($B$6="P75",3,IF($B$6="P50",4,IF($B$6="P25",5,IF($B$6="P10",6))))),0)),"ND")</f>
      </c>
      <c r="H272" s="253" t="str">
        <f>IFERROR(IF(AND($F272&lt;&gt;"",$G272&lt;&gt;""),$F272/$G272,""),"")</f>
      </c>
      <c r="I272" s="253" t="str">
        <f>IFERROR(VLOOKUP($A272,'Analisis de Equidad Interna'!$A$11:$K$1010,11,0),"")</f>
        <v/>
      </c>
      <c r="J272" s="253" t="str">
        <f t="shared" ref="J272:J335" si="38">IF(AND($H272&lt;&gt;"",$I272&lt;&gt;""),$H272*$I272,"")</f>
        <v/>
      </c>
      <c r="K272" s="254" t="str">
        <f t="shared" ref="K272:K335" si="39">IF(J272="","",0%)</f>
        <v/>
      </c>
      <c r="L272" s="254" t="str">
        <f t="shared" ref="L272:L335" si="40">IF(J272="","",IF($J272&gt;1.2, 0, IF($J272&gt;=1.1, $B$8*(1/3), IF($J272&gt;=1, ($B$8 + (($B$9-$B$8)/4)*1)*(1/3), IF($J272&gt;=0.9, ($B$8 + (($B$9-$B$8)/4)*2)*(1/3), IF($J272&gt;=0.8, ($B$8 + (($B$9-$B$8)/4)*3)*(1/3), $B$9*(1/3)))))))</f>
        <v/>
      </c>
      <c r="M272" s="254" t="str">
        <f t="shared" ref="M272:M335" si="41">IF(J272="","",IF($J272&gt;1.2, 0, IF($J272&gt;=1.1, $B$8*(2/3), IF($J272&gt;=1, ($B$8 + (($B$9-$B$8)/4)*1)*(2/3), IF($J272&gt;=0.9, ($B$8 + (($B$9-$B$8)/4)*2)*(2/3), IF($J272&gt;=0.8, ($B$8 + (($B$9-$B$8)/4)*3)*(2/3), $B$9*(2/3)))))))</f>
        <v/>
      </c>
      <c r="N272" s="254" t="str">
        <f t="shared" ref="N272:N335" si="42">IF(J272="","",IF($J272&gt;1.2, 0, IF($J272&gt;=1.1, $B$8, IF($J272&gt;=1, $B$8 + (($B$9-$B$8)/4)*1, IF($J272&gt;=0.9, $B$8 + (($B$9-$B$8)/4)*2, IF($J272&gt;=0.8, $B$8 + (($B$9-$B$8)/4)*3, $B$9))))))</f>
        <v/>
      </c>
      <c r="O272" s="255"/>
      <c r="P272" s="256">
        <f t="shared" ref="P272:P335" si="43">IF(O272=1, K272, IF(O272=2, L272, IF(O272=3, M272, IF(O272=4, N272, 0))))</f>
        <v>0</v>
      </c>
      <c r="Q272" s="251">
        <f t="shared" si="36"/>
        <v>0</v>
      </c>
      <c r="R272" s="268"/>
      <c r="S272" s="269"/>
      <c r="T272" s="251">
        <f t="shared" ref="T272:T335" si="44">IF($R272="Manual",$F272*(1+$S272),$F272+$Q272)</f>
        <v>0</v>
      </c>
    </row>
    <row r="273" spans="1:20" s="257" customFormat="1" ht="19" customHeight="1">
      <c r="A273" s="258"/>
      <c r="B273" s="262"/>
      <c r="C273" s="260"/>
      <c r="D273" s="260"/>
      <c r="E273" s="260"/>
      <c r="F273" s="251"/>
      <c r="G273" s="252" t="str">
        <f>IFERROR(IF($E273="","",VLOOKUP($E273,'Data Mercado'!$A$7:$F$24,IF($B$6="P90",2,IF($B$6="P75",3,IF($B$6="P50",4,IF($B$6="P25",5,IF($B$6="P10",6))))),0)),"ND")</f>
      </c>
      <c r="H273" s="253" t="str">
        <f t="shared" si="37"/>
        <v/>
      </c>
      <c r="I273" s="253" t="str">
        <f>IFERROR(VLOOKUP($A273,'Analisis de Equidad Interna'!$A$11:$K$1010,11,0),"")</f>
        <v/>
      </c>
      <c r="J273" s="253" t="str">
        <f t="shared" si="38"/>
        <v/>
      </c>
      <c r="K273" s="254" t="str">
        <f t="shared" si="39"/>
        <v/>
      </c>
      <c r="L273" s="254" t="str">
        <f t="shared" si="40"/>
        <v/>
      </c>
      <c r="M273" s="254" t="str">
        <f t="shared" si="41"/>
        <v/>
      </c>
      <c r="N273" s="254" t="str">
        <f t="shared" si="42"/>
        <v/>
      </c>
      <c r="O273" s="255"/>
      <c r="P273" s="256">
        <f t="shared" si="43"/>
        <v>0</v>
      </c>
      <c r="Q273" s="251">
        <f t="shared" si="36"/>
        <v>0</v>
      </c>
      <c r="R273" s="268"/>
      <c r="S273" s="269"/>
      <c r="T273" s="251">
        <f t="shared" si="44"/>
        <v>0</v>
      </c>
    </row>
    <row r="274" spans="1:20" s="257" customFormat="1" ht="19" customHeight="1">
      <c r="A274" s="258"/>
      <c r="B274" s="262"/>
      <c r="C274" s="260"/>
      <c r="D274" s="260"/>
      <c r="E274" s="260"/>
      <c r="F274" s="251"/>
      <c r="G274" s="252" t="str">
        <f>IFERROR(IF($E274="","",VLOOKUP($E274,'Data Mercado'!$A$7:$F$24,IF($B$6="P90",2,IF($B$6="P75",3,IF($B$6="P50",4,IF($B$6="P25",5,IF($B$6="P10",6))))),0)),"ND")</f>
      </c>
      <c r="H274" s="253" t="str">
        <f t="shared" si="37"/>
        <v/>
      </c>
      <c r="I274" s="253" t="str">
        <f>IFERROR(VLOOKUP($A274,'Analisis de Equidad Interna'!$A$11:$K$1010,11,0),"")</f>
        <v/>
      </c>
      <c r="J274" s="253" t="str">
        <f t="shared" si="38"/>
        <v/>
      </c>
      <c r="K274" s="254" t="str">
        <f t="shared" si="39"/>
        <v/>
      </c>
      <c r="L274" s="254" t="str">
        <f t="shared" si="40"/>
        <v/>
      </c>
      <c r="M274" s="254" t="str">
        <f t="shared" si="41"/>
        <v/>
      </c>
      <c r="N274" s="254" t="str">
        <f t="shared" si="42"/>
        <v/>
      </c>
      <c r="O274" s="255"/>
      <c r="P274" s="256">
        <f t="shared" si="43"/>
        <v>0</v>
      </c>
      <c r="Q274" s="251">
        <f t="shared" si="36"/>
        <v>0</v>
      </c>
      <c r="R274" s="268"/>
      <c r="S274" s="269"/>
      <c r="T274" s="251">
        <f t="shared" si="44"/>
        <v>0</v>
      </c>
    </row>
    <row r="275" spans="1:20" s="257" customFormat="1" ht="19" customHeight="1">
      <c r="A275" s="258"/>
      <c r="B275" s="262"/>
      <c r="C275" s="260"/>
      <c r="D275" s="260"/>
      <c r="E275" s="260"/>
      <c r="F275" s="251"/>
      <c r="G275" s="252" t="str">
        <f>IFERROR(IF($E275="","",VLOOKUP($E275,'Data Mercado'!$A$7:$F$24,IF($B$6="P90",2,IF($B$6="P75",3,IF($B$6="P50",4,IF($B$6="P25",5,IF($B$6="P10",6))))),0)),"ND")</f>
      </c>
      <c r="H275" s="253" t="str">
        <f t="shared" si="37"/>
        <v/>
      </c>
      <c r="I275" s="253" t="str">
        <f>IFERROR(VLOOKUP($A275,'Analisis de Equidad Interna'!$A$11:$K$1010,11,0),"")</f>
        <v/>
      </c>
      <c r="J275" s="253" t="str">
        <f t="shared" si="38"/>
        <v/>
      </c>
      <c r="K275" s="254" t="str">
        <f t="shared" si="39"/>
        <v/>
      </c>
      <c r="L275" s="254" t="str">
        <f t="shared" si="40"/>
        <v/>
      </c>
      <c r="M275" s="254" t="str">
        <f t="shared" si="41"/>
        <v/>
      </c>
      <c r="N275" s="254" t="str">
        <f t="shared" si="42"/>
        <v/>
      </c>
      <c r="O275" s="255"/>
      <c r="P275" s="256">
        <f t="shared" si="43"/>
        <v>0</v>
      </c>
      <c r="Q275" s="251">
        <f t="shared" si="36"/>
        <v>0</v>
      </c>
      <c r="R275" s="268"/>
      <c r="S275" s="269"/>
      <c r="T275" s="251">
        <f t="shared" si="44"/>
        <v>0</v>
      </c>
    </row>
    <row r="276" spans="1:20" s="257" customFormat="1" ht="19" customHeight="1">
      <c r="A276" s="258"/>
      <c r="B276" s="262"/>
      <c r="C276" s="260"/>
      <c r="D276" s="260"/>
      <c r="E276" s="260"/>
      <c r="F276" s="251"/>
      <c r="G276" s="252" t="str">
        <f>IFERROR(IF($E276="","",VLOOKUP($E276,'Data Mercado'!$A$7:$F$24,IF($B$6="P90",2,IF($B$6="P75",3,IF($B$6="P50",4,IF($B$6="P25",5,IF($B$6="P10",6))))),0)),"ND")</f>
      </c>
      <c r="H276" s="253" t="str">
        <f t="shared" si="37"/>
        <v/>
      </c>
      <c r="I276" s="253" t="str">
        <f>IFERROR(VLOOKUP($A276,'Analisis de Equidad Interna'!$A$11:$K$1010,11,0),"")</f>
        <v/>
      </c>
      <c r="J276" s="253" t="str">
        <f t="shared" si="38"/>
        <v/>
      </c>
      <c r="K276" s="254" t="str">
        <f t="shared" si="39"/>
        <v/>
      </c>
      <c r="L276" s="254" t="str">
        <f t="shared" si="40"/>
        <v/>
      </c>
      <c r="M276" s="254" t="str">
        <f t="shared" si="41"/>
        <v/>
      </c>
      <c r="N276" s="254" t="str">
        <f t="shared" si="42"/>
        <v/>
      </c>
      <c r="O276" s="255"/>
      <c r="P276" s="256">
        <f t="shared" si="43"/>
        <v>0</v>
      </c>
      <c r="Q276" s="251">
        <f t="shared" si="36"/>
        <v>0</v>
      </c>
      <c r="R276" s="268"/>
      <c r="S276" s="269"/>
      <c r="T276" s="251">
        <f t="shared" si="44"/>
        <v>0</v>
      </c>
    </row>
    <row r="277" spans="1:20" s="257" customFormat="1" ht="19" customHeight="1">
      <c r="A277" s="258"/>
      <c r="B277" s="262"/>
      <c r="C277" s="260"/>
      <c r="D277" s="260"/>
      <c r="E277" s="260"/>
      <c r="F277" s="251"/>
      <c r="G277" s="252" t="str">
        <f>IFERROR(IF($E277="","",VLOOKUP($E277,'Data Mercado'!$A$7:$F$24,IF($B$6="P90",2,IF($B$6="P75",3,IF($B$6="P50",4,IF($B$6="P25",5,IF($B$6="P10",6))))),0)),"ND")</f>
      </c>
      <c r="H277" s="253" t="str">
        <f t="shared" si="37"/>
        <v/>
      </c>
      <c r="I277" s="253" t="str">
        <f>IFERROR(VLOOKUP($A277,'Analisis de Equidad Interna'!$A$11:$K$1010,11,0),"")</f>
        <v/>
      </c>
      <c r="J277" s="253" t="str">
        <f t="shared" si="38"/>
        <v/>
      </c>
      <c r="K277" s="254" t="str">
        <f t="shared" si="39"/>
        <v/>
      </c>
      <c r="L277" s="254" t="str">
        <f t="shared" si="40"/>
        <v/>
      </c>
      <c r="M277" s="254" t="str">
        <f t="shared" si="41"/>
        <v/>
      </c>
      <c r="N277" s="254" t="str">
        <f t="shared" si="42"/>
        <v/>
      </c>
      <c r="O277" s="255"/>
      <c r="P277" s="256">
        <f t="shared" si="43"/>
        <v>0</v>
      </c>
      <c r="Q277" s="251">
        <f t="shared" si="36"/>
        <v>0</v>
      </c>
      <c r="R277" s="268"/>
      <c r="S277" s="269"/>
      <c r="T277" s="251">
        <f t="shared" si="44"/>
        <v>0</v>
      </c>
    </row>
    <row r="278" spans="1:20" s="257" customFormat="1" ht="19" customHeight="1">
      <c r="A278" s="258"/>
      <c r="B278" s="262"/>
      <c r="C278" s="260"/>
      <c r="D278" s="260"/>
      <c r="E278" s="260"/>
      <c r="F278" s="251"/>
      <c r="G278" s="252" t="str">
        <f>IFERROR(IF($E278="","",VLOOKUP($E278,'Data Mercado'!$A$7:$F$24,IF($B$6="P90",2,IF($B$6="P75",3,IF($B$6="P50",4,IF($B$6="P25",5,IF($B$6="P10",6))))),0)),"ND")</f>
      </c>
      <c r="H278" s="253" t="str">
        <f t="shared" si="37"/>
        <v/>
      </c>
      <c r="I278" s="253" t="str">
        <f>IFERROR(VLOOKUP($A278,'Analisis de Equidad Interna'!$A$11:$K$1010,11,0),"")</f>
        <v/>
      </c>
      <c r="J278" s="253" t="str">
        <f t="shared" si="38"/>
        <v/>
      </c>
      <c r="K278" s="254" t="str">
        <f t="shared" si="39"/>
        <v/>
      </c>
      <c r="L278" s="254" t="str">
        <f t="shared" si="40"/>
        <v/>
      </c>
      <c r="M278" s="254" t="str">
        <f t="shared" si="41"/>
        <v/>
      </c>
      <c r="N278" s="254" t="str">
        <f t="shared" si="42"/>
        <v/>
      </c>
      <c r="O278" s="255"/>
      <c r="P278" s="256">
        <f t="shared" si="43"/>
        <v>0</v>
      </c>
      <c r="Q278" s="251">
        <f t="shared" si="36"/>
        <v>0</v>
      </c>
      <c r="R278" s="268"/>
      <c r="S278" s="269"/>
      <c r="T278" s="251">
        <f t="shared" si="44"/>
        <v>0</v>
      </c>
    </row>
    <row r="279" spans="1:20" s="257" customFormat="1" ht="19" customHeight="1">
      <c r="A279" s="258"/>
      <c r="B279" s="262"/>
      <c r="C279" s="260"/>
      <c r="D279" s="260"/>
      <c r="E279" s="260"/>
      <c r="F279" s="251"/>
      <c r="G279" s="252" t="str">
        <f>IFERROR(IF($E279="","",VLOOKUP($E279,'Data Mercado'!$A$7:$F$24,IF($B$6="P90",2,IF($B$6="P75",3,IF($B$6="P50",4,IF($B$6="P25",5,IF($B$6="P10",6))))),0)),"ND")</f>
      </c>
      <c r="H279" s="253" t="str">
        <f t="shared" si="37"/>
        <v/>
      </c>
      <c r="I279" s="253" t="str">
        <f>IFERROR(VLOOKUP($A279,'Analisis de Equidad Interna'!$A$11:$K$1010,11,0),"")</f>
        <v/>
      </c>
      <c r="J279" s="253" t="str">
        <f t="shared" si="38"/>
        <v/>
      </c>
      <c r="K279" s="254" t="str">
        <f t="shared" si="39"/>
        <v/>
      </c>
      <c r="L279" s="254" t="str">
        <f t="shared" si="40"/>
        <v/>
      </c>
      <c r="M279" s="254" t="str">
        <f t="shared" si="41"/>
        <v/>
      </c>
      <c r="N279" s="254" t="str">
        <f t="shared" si="42"/>
        <v/>
      </c>
      <c r="O279" s="255"/>
      <c r="P279" s="256">
        <f t="shared" si="43"/>
        <v>0</v>
      </c>
      <c r="Q279" s="251">
        <f t="shared" si="36"/>
        <v>0</v>
      </c>
      <c r="R279" s="268"/>
      <c r="S279" s="269"/>
      <c r="T279" s="251">
        <f t="shared" si="44"/>
        <v>0</v>
      </c>
    </row>
    <row r="280" spans="1:20" s="257" customFormat="1" ht="19" customHeight="1">
      <c r="A280" s="258"/>
      <c r="B280" s="262"/>
      <c r="C280" s="260"/>
      <c r="D280" s="260"/>
      <c r="E280" s="260"/>
      <c r="F280" s="251"/>
      <c r="G280" s="252" t="str">
        <f>IFERROR(IF($E280="","",VLOOKUP($E280,'Data Mercado'!$A$7:$F$24,IF($B$6="P90",2,IF($B$6="P75",3,IF($B$6="P50",4,IF($B$6="P25",5,IF($B$6="P10",6))))),0)),"ND")</f>
      </c>
      <c r="H280" s="253" t="str">
        <f t="shared" si="37"/>
        <v/>
      </c>
      <c r="I280" s="253" t="str">
        <f>IFERROR(VLOOKUP($A280,'Analisis de Equidad Interna'!$A$11:$K$1010,11,0),"")</f>
        <v/>
      </c>
      <c r="J280" s="253" t="str">
        <f t="shared" si="38"/>
        <v/>
      </c>
      <c r="K280" s="254" t="str">
        <f t="shared" si="39"/>
        <v/>
      </c>
      <c r="L280" s="254" t="str">
        <f t="shared" si="40"/>
        <v/>
      </c>
      <c r="M280" s="254" t="str">
        <f t="shared" si="41"/>
        <v/>
      </c>
      <c r="N280" s="254" t="str">
        <f t="shared" si="42"/>
        <v/>
      </c>
      <c r="O280" s="255"/>
      <c r="P280" s="256">
        <f t="shared" si="43"/>
        <v>0</v>
      </c>
      <c r="Q280" s="251">
        <f t="shared" si="36"/>
        <v>0</v>
      </c>
      <c r="R280" s="268"/>
      <c r="S280" s="269"/>
      <c r="T280" s="251">
        <f t="shared" si="44"/>
        <v>0</v>
      </c>
    </row>
    <row r="281" spans="1:20" s="257" customFormat="1" ht="19" customHeight="1">
      <c r="A281" s="258"/>
      <c r="B281" s="262"/>
      <c r="C281" s="260"/>
      <c r="D281" s="260"/>
      <c r="E281" s="260"/>
      <c r="F281" s="251"/>
      <c r="G281" s="252" t="str">
        <f>IFERROR(IF($E281="","",VLOOKUP($E281,'Data Mercado'!$A$7:$F$24,IF($B$6="P90",2,IF($B$6="P75",3,IF($B$6="P50",4,IF($B$6="P25",5,IF($B$6="P10",6))))),0)),"ND")</f>
      </c>
      <c r="H281" s="253" t="str">
        <f t="shared" si="37"/>
        <v/>
      </c>
      <c r="I281" s="253" t="str">
        <f>IFERROR(VLOOKUP($A281,'Analisis de Equidad Interna'!$A$11:$K$1010,11,0),"")</f>
        <v/>
      </c>
      <c r="J281" s="253" t="str">
        <f t="shared" si="38"/>
        <v/>
      </c>
      <c r="K281" s="254" t="str">
        <f t="shared" si="39"/>
        <v/>
      </c>
      <c r="L281" s="254" t="str">
        <f t="shared" si="40"/>
        <v/>
      </c>
      <c r="M281" s="254" t="str">
        <f t="shared" si="41"/>
        <v/>
      </c>
      <c r="N281" s="254" t="str">
        <f t="shared" si="42"/>
        <v/>
      </c>
      <c r="O281" s="255"/>
      <c r="P281" s="256">
        <f t="shared" si="43"/>
        <v>0</v>
      </c>
      <c r="Q281" s="251">
        <f t="shared" si="36"/>
        <v>0</v>
      </c>
      <c r="R281" s="268"/>
      <c r="S281" s="269"/>
      <c r="T281" s="251">
        <f t="shared" si="44"/>
        <v>0</v>
      </c>
    </row>
    <row r="282" spans="1:20" s="257" customFormat="1" ht="19" customHeight="1">
      <c r="A282" s="258"/>
      <c r="B282" s="262"/>
      <c r="C282" s="260"/>
      <c r="D282" s="260"/>
      <c r="E282" s="260"/>
      <c r="F282" s="251"/>
      <c r="G282" s="252" t="str">
        <f>IFERROR(IF($E282="","",VLOOKUP($E282,'Data Mercado'!$A$7:$F$24,IF($B$6="P90",2,IF($B$6="P75",3,IF($B$6="P50",4,IF($B$6="P25",5,IF($B$6="P10",6))))),0)),"ND")</f>
      </c>
      <c r="H282" s="253" t="str">
        <f t="shared" si="37"/>
        <v/>
      </c>
      <c r="I282" s="253" t="str">
        <f>IFERROR(VLOOKUP($A282,'Analisis de Equidad Interna'!$A$11:$K$1010,11,0),"")</f>
        <v/>
      </c>
      <c r="J282" s="253" t="str">
        <f t="shared" si="38"/>
        <v/>
      </c>
      <c r="K282" s="254" t="str">
        <f t="shared" si="39"/>
        <v/>
      </c>
      <c r="L282" s="254" t="str">
        <f t="shared" si="40"/>
        <v/>
      </c>
      <c r="M282" s="254" t="str">
        <f t="shared" si="41"/>
        <v/>
      </c>
      <c r="N282" s="254" t="str">
        <f t="shared" si="42"/>
        <v/>
      </c>
      <c r="O282" s="255"/>
      <c r="P282" s="256">
        <f t="shared" si="43"/>
        <v>0</v>
      </c>
      <c r="Q282" s="251">
        <f t="shared" si="36"/>
        <v>0</v>
      </c>
      <c r="R282" s="268"/>
      <c r="S282" s="269"/>
      <c r="T282" s="251">
        <f t="shared" si="44"/>
        <v>0</v>
      </c>
    </row>
    <row r="283" spans="1:20" s="257" customFormat="1" ht="19" customHeight="1">
      <c r="A283" s="258"/>
      <c r="B283" s="262"/>
      <c r="C283" s="260"/>
      <c r="D283" s="260"/>
      <c r="E283" s="260"/>
      <c r="F283" s="251"/>
      <c r="G283" s="252" t="str">
        <f>IFERROR(IF($E283="","",VLOOKUP($E283,'Data Mercado'!$A$7:$F$24,IF($B$6="P90",2,IF($B$6="P75",3,IF($B$6="P50",4,IF($B$6="P25",5,IF($B$6="P10",6))))),0)),"ND")</f>
      </c>
      <c r="H283" s="253" t="str">
        <f t="shared" si="37"/>
        <v/>
      </c>
      <c r="I283" s="253" t="str">
        <f>IFERROR(VLOOKUP($A283,'Analisis de Equidad Interna'!$A$11:$K$1010,11,0),"")</f>
        <v/>
      </c>
      <c r="J283" s="253" t="str">
        <f t="shared" si="38"/>
        <v/>
      </c>
      <c r="K283" s="254" t="str">
        <f t="shared" si="39"/>
        <v/>
      </c>
      <c r="L283" s="254" t="str">
        <f t="shared" si="40"/>
        <v/>
      </c>
      <c r="M283" s="254" t="str">
        <f t="shared" si="41"/>
        <v/>
      </c>
      <c r="N283" s="254" t="str">
        <f t="shared" si="42"/>
        <v/>
      </c>
      <c r="O283" s="255"/>
      <c r="P283" s="256">
        <f t="shared" si="43"/>
        <v>0</v>
      </c>
      <c r="Q283" s="251">
        <f t="shared" si="36"/>
        <v>0</v>
      </c>
      <c r="R283" s="268"/>
      <c r="S283" s="269"/>
      <c r="T283" s="251">
        <f t="shared" si="44"/>
        <v>0</v>
      </c>
    </row>
    <row r="284" spans="1:20" s="257" customFormat="1" ht="19" customHeight="1">
      <c r="A284" s="258"/>
      <c r="B284" s="262"/>
      <c r="C284" s="260"/>
      <c r="D284" s="260"/>
      <c r="E284" s="260"/>
      <c r="F284" s="251"/>
      <c r="G284" s="252" t="str">
        <f>IFERROR(IF($E284="","",VLOOKUP($E284,'Data Mercado'!$A$7:$F$24,IF($B$6="P90",2,IF($B$6="P75",3,IF($B$6="P50",4,IF($B$6="P25",5,IF($B$6="P10",6))))),0)),"ND")</f>
      </c>
      <c r="H284" s="253" t="str">
        <f t="shared" si="37"/>
        <v/>
      </c>
      <c r="I284" s="253" t="str">
        <f>IFERROR(VLOOKUP($A284,'Analisis de Equidad Interna'!$A$11:$K$1010,11,0),"")</f>
        <v/>
      </c>
      <c r="J284" s="253" t="str">
        <f t="shared" si="38"/>
        <v/>
      </c>
      <c r="K284" s="254" t="str">
        <f t="shared" si="39"/>
        <v/>
      </c>
      <c r="L284" s="254" t="str">
        <f t="shared" si="40"/>
        <v/>
      </c>
      <c r="M284" s="254" t="str">
        <f t="shared" si="41"/>
        <v/>
      </c>
      <c r="N284" s="254" t="str">
        <f t="shared" si="42"/>
        <v/>
      </c>
      <c r="O284" s="255"/>
      <c r="P284" s="256">
        <f t="shared" si="43"/>
        <v>0</v>
      </c>
      <c r="Q284" s="251">
        <f t="shared" si="36"/>
        <v>0</v>
      </c>
      <c r="R284" s="268"/>
      <c r="S284" s="269"/>
      <c r="T284" s="251">
        <f t="shared" si="44"/>
        <v>0</v>
      </c>
    </row>
    <row r="285" spans="1:20" s="257" customFormat="1" ht="19" customHeight="1">
      <c r="A285" s="258"/>
      <c r="B285" s="262"/>
      <c r="C285" s="260"/>
      <c r="D285" s="260"/>
      <c r="E285" s="260"/>
      <c r="F285" s="251"/>
      <c r="G285" s="252" t="str">
        <f>IFERROR(IF($E285="","",VLOOKUP($E285,'Data Mercado'!$A$7:$F$24,IF($B$6="P90",2,IF($B$6="P75",3,IF($B$6="P50",4,IF($B$6="P25",5,IF($B$6="P10",6))))),0)),"ND")</f>
      </c>
      <c r="H285" s="253" t="str">
        <f t="shared" si="37"/>
        <v/>
      </c>
      <c r="I285" s="253" t="str">
        <f>IFERROR(VLOOKUP($A285,'Analisis de Equidad Interna'!$A$11:$K$1010,11,0),"")</f>
        <v/>
      </c>
      <c r="J285" s="253" t="str">
        <f t="shared" si="38"/>
        <v/>
      </c>
      <c r="K285" s="254" t="str">
        <f t="shared" si="39"/>
        <v/>
      </c>
      <c r="L285" s="254" t="str">
        <f t="shared" si="40"/>
        <v/>
      </c>
      <c r="M285" s="254" t="str">
        <f t="shared" si="41"/>
        <v/>
      </c>
      <c r="N285" s="254" t="str">
        <f t="shared" si="42"/>
        <v/>
      </c>
      <c r="O285" s="255"/>
      <c r="P285" s="256">
        <f t="shared" si="43"/>
        <v>0</v>
      </c>
      <c r="Q285" s="251">
        <f t="shared" si="36"/>
        <v>0</v>
      </c>
      <c r="R285" s="268"/>
      <c r="S285" s="269"/>
      <c r="T285" s="251">
        <f t="shared" si="44"/>
        <v>0</v>
      </c>
    </row>
    <row r="286" spans="1:20" s="257" customFormat="1" ht="19" customHeight="1">
      <c r="A286" s="258"/>
      <c r="B286" s="262"/>
      <c r="C286" s="260"/>
      <c r="D286" s="260"/>
      <c r="E286" s="260"/>
      <c r="F286" s="251"/>
      <c r="G286" s="252" t="str">
        <f>IFERROR(IF($E286="","",VLOOKUP($E286,'Data Mercado'!$A$7:$F$24,IF($B$6="P90",2,IF($B$6="P75",3,IF($B$6="P50",4,IF($B$6="P25",5,IF($B$6="P10",6))))),0)),"ND")</f>
      </c>
      <c r="H286" s="253" t="str">
        <f t="shared" si="37"/>
        <v/>
      </c>
      <c r="I286" s="253" t="str">
        <f>IFERROR(VLOOKUP($A286,'Analisis de Equidad Interna'!$A$11:$K$1010,11,0),"")</f>
        <v/>
      </c>
      <c r="J286" s="253" t="str">
        <f t="shared" si="38"/>
        <v/>
      </c>
      <c r="K286" s="254" t="str">
        <f t="shared" si="39"/>
        <v/>
      </c>
      <c r="L286" s="254" t="str">
        <f t="shared" si="40"/>
        <v/>
      </c>
      <c r="M286" s="254" t="str">
        <f t="shared" si="41"/>
        <v/>
      </c>
      <c r="N286" s="254" t="str">
        <f t="shared" si="42"/>
        <v/>
      </c>
      <c r="O286" s="255"/>
      <c r="P286" s="256">
        <f t="shared" si="43"/>
        <v>0</v>
      </c>
      <c r="Q286" s="251">
        <f t="shared" si="36"/>
        <v>0</v>
      </c>
      <c r="R286" s="268"/>
      <c r="S286" s="269"/>
      <c r="T286" s="251">
        <f t="shared" si="44"/>
        <v>0</v>
      </c>
    </row>
    <row r="287" spans="1:20" s="257" customFormat="1" ht="19" customHeight="1">
      <c r="A287" s="258"/>
      <c r="B287" s="262"/>
      <c r="C287" s="260"/>
      <c r="D287" s="260"/>
      <c r="E287" s="260"/>
      <c r="F287" s="251"/>
      <c r="G287" s="252" t="str">
        <f>IFERROR(IF($E287="","",VLOOKUP($E287,'Data Mercado'!$A$7:$F$24,IF($B$6="P90",2,IF($B$6="P75",3,IF($B$6="P50",4,IF($B$6="P25",5,IF($B$6="P10",6))))),0)),"ND")</f>
      </c>
      <c r="H287" s="253" t="str">
        <f t="shared" si="37"/>
        <v/>
      </c>
      <c r="I287" s="253" t="str">
        <f>IFERROR(VLOOKUP($A287,'Analisis de Equidad Interna'!$A$11:$K$1010,11,0),"")</f>
        <v/>
      </c>
      <c r="J287" s="253" t="str">
        <f t="shared" si="38"/>
        <v/>
      </c>
      <c r="K287" s="254" t="str">
        <f t="shared" si="39"/>
        <v/>
      </c>
      <c r="L287" s="254" t="str">
        <f t="shared" si="40"/>
        <v/>
      </c>
      <c r="M287" s="254" t="str">
        <f t="shared" si="41"/>
        <v/>
      </c>
      <c r="N287" s="254" t="str">
        <f t="shared" si="42"/>
        <v/>
      </c>
      <c r="O287" s="255"/>
      <c r="P287" s="256">
        <f t="shared" si="43"/>
        <v>0</v>
      </c>
      <c r="Q287" s="251">
        <f t="shared" si="36"/>
        <v>0</v>
      </c>
      <c r="R287" s="268"/>
      <c r="S287" s="269"/>
      <c r="T287" s="251">
        <f t="shared" si="44"/>
        <v>0</v>
      </c>
    </row>
    <row r="288" spans="1:20" s="257" customFormat="1" ht="19" customHeight="1">
      <c r="A288" s="258"/>
      <c r="B288" s="262"/>
      <c r="C288" s="260"/>
      <c r="D288" s="260"/>
      <c r="E288" s="260"/>
      <c r="F288" s="251"/>
      <c r="G288" s="252" t="str">
        <f>IFERROR(IF($E288="","",VLOOKUP($E288,'Data Mercado'!$A$7:$F$24,IF($B$6="P90",2,IF($B$6="P75",3,IF($B$6="P50",4,IF($B$6="P25",5,IF($B$6="P10",6))))),0)),"ND")</f>
      </c>
      <c r="H288" s="253" t="str">
        <f t="shared" si="37"/>
        <v/>
      </c>
      <c r="I288" s="253" t="str">
        <f>IFERROR(VLOOKUP($A288,'Analisis de Equidad Interna'!$A$11:$K$1010,11,0),"")</f>
        <v/>
      </c>
      <c r="J288" s="253" t="str">
        <f t="shared" si="38"/>
        <v/>
      </c>
      <c r="K288" s="254" t="str">
        <f t="shared" si="39"/>
        <v/>
      </c>
      <c r="L288" s="254" t="str">
        <f t="shared" si="40"/>
        <v/>
      </c>
      <c r="M288" s="254" t="str">
        <f t="shared" si="41"/>
        <v/>
      </c>
      <c r="N288" s="254" t="str">
        <f t="shared" si="42"/>
        <v/>
      </c>
      <c r="O288" s="255"/>
      <c r="P288" s="256">
        <f t="shared" si="43"/>
        <v>0</v>
      </c>
      <c r="Q288" s="251">
        <f t="shared" si="36"/>
        <v>0</v>
      </c>
      <c r="R288" s="268"/>
      <c r="S288" s="269"/>
      <c r="T288" s="251">
        <f t="shared" si="44"/>
        <v>0</v>
      </c>
    </row>
    <row r="289" spans="1:20" s="257" customFormat="1" ht="19" customHeight="1">
      <c r="A289" s="258"/>
      <c r="B289" s="262"/>
      <c r="C289" s="260"/>
      <c r="D289" s="260"/>
      <c r="E289" s="260"/>
      <c r="F289" s="251"/>
      <c r="G289" s="252" t="str">
        <f>IFERROR(IF($E289="","",VLOOKUP($E289,'Data Mercado'!$A$7:$F$24,IF($B$6="P90",2,IF($B$6="P75",3,IF($B$6="P50",4,IF($B$6="P25",5,IF($B$6="P10",6))))),0)),"ND")</f>
      </c>
      <c r="H289" s="253" t="str">
        <f t="shared" si="37"/>
        <v/>
      </c>
      <c r="I289" s="253" t="str">
        <f>IFERROR(VLOOKUP($A289,'Analisis de Equidad Interna'!$A$11:$K$1010,11,0),"")</f>
        <v/>
      </c>
      <c r="J289" s="253" t="str">
        <f t="shared" si="38"/>
        <v/>
      </c>
      <c r="K289" s="254" t="str">
        <f t="shared" si="39"/>
        <v/>
      </c>
      <c r="L289" s="254" t="str">
        <f t="shared" si="40"/>
        <v/>
      </c>
      <c r="M289" s="254" t="str">
        <f t="shared" si="41"/>
        <v/>
      </c>
      <c r="N289" s="254" t="str">
        <f t="shared" si="42"/>
        <v/>
      </c>
      <c r="O289" s="255"/>
      <c r="P289" s="256">
        <f t="shared" si="43"/>
        <v>0</v>
      </c>
      <c r="Q289" s="251">
        <f t="shared" si="36"/>
        <v>0</v>
      </c>
      <c r="R289" s="268"/>
      <c r="S289" s="269"/>
      <c r="T289" s="251">
        <f t="shared" si="44"/>
        <v>0</v>
      </c>
    </row>
    <row r="290" spans="1:20" s="257" customFormat="1" ht="19" customHeight="1">
      <c r="A290" s="258"/>
      <c r="B290" s="262"/>
      <c r="C290" s="260"/>
      <c r="D290" s="260"/>
      <c r="E290" s="260"/>
      <c r="F290" s="251"/>
      <c r="G290" s="252" t="str">
        <f>IFERROR(IF($E290="","",VLOOKUP($E290,'Data Mercado'!$A$7:$F$24,IF($B$6="P90",2,IF($B$6="P75",3,IF($B$6="P50",4,IF($B$6="P25",5,IF($B$6="P10",6))))),0)),"ND")</f>
      </c>
      <c r="H290" s="253" t="str">
        <f t="shared" si="37"/>
        <v/>
      </c>
      <c r="I290" s="253" t="str">
        <f>IFERROR(VLOOKUP($A290,'Analisis de Equidad Interna'!$A$11:$K$1010,11,0),"")</f>
        <v/>
      </c>
      <c r="J290" s="253" t="str">
        <f t="shared" si="38"/>
        <v/>
      </c>
      <c r="K290" s="254" t="str">
        <f t="shared" si="39"/>
        <v/>
      </c>
      <c r="L290" s="254" t="str">
        <f t="shared" si="40"/>
        <v/>
      </c>
      <c r="M290" s="254" t="str">
        <f t="shared" si="41"/>
        <v/>
      </c>
      <c r="N290" s="254" t="str">
        <f t="shared" si="42"/>
        <v/>
      </c>
      <c r="O290" s="255"/>
      <c r="P290" s="256">
        <f t="shared" si="43"/>
        <v>0</v>
      </c>
      <c r="Q290" s="251">
        <f t="shared" si="36"/>
        <v>0</v>
      </c>
      <c r="R290" s="268"/>
      <c r="S290" s="269"/>
      <c r="T290" s="251">
        <f t="shared" si="44"/>
        <v>0</v>
      </c>
    </row>
    <row r="291" spans="1:20" s="257" customFormat="1" ht="19" customHeight="1">
      <c r="A291" s="258"/>
      <c r="B291" s="262"/>
      <c r="C291" s="260"/>
      <c r="D291" s="260"/>
      <c r="E291" s="260"/>
      <c r="F291" s="251"/>
      <c r="G291" s="252" t="str">
        <f>IFERROR(IF($E291="","",VLOOKUP($E291,'Data Mercado'!$A$7:$F$24,IF($B$6="P90",2,IF($B$6="P75",3,IF($B$6="P50",4,IF($B$6="P25",5,IF($B$6="P10",6))))),0)),"ND")</f>
      </c>
      <c r="H291" s="253" t="str">
        <f t="shared" si="37"/>
        <v/>
      </c>
      <c r="I291" s="253" t="str">
        <f>IFERROR(VLOOKUP($A291,'Analisis de Equidad Interna'!$A$11:$K$1010,11,0),"")</f>
        <v/>
      </c>
      <c r="J291" s="253" t="str">
        <f t="shared" si="38"/>
        <v/>
      </c>
      <c r="K291" s="254" t="str">
        <f t="shared" si="39"/>
        <v/>
      </c>
      <c r="L291" s="254" t="str">
        <f t="shared" si="40"/>
        <v/>
      </c>
      <c r="M291" s="254" t="str">
        <f t="shared" si="41"/>
        <v/>
      </c>
      <c r="N291" s="254" t="str">
        <f t="shared" si="42"/>
        <v/>
      </c>
      <c r="O291" s="255"/>
      <c r="P291" s="256">
        <f t="shared" si="43"/>
        <v>0</v>
      </c>
      <c r="Q291" s="251">
        <f t="shared" si="36"/>
        <v>0</v>
      </c>
      <c r="R291" s="268"/>
      <c r="S291" s="269"/>
      <c r="T291" s="251">
        <f t="shared" si="44"/>
        <v>0</v>
      </c>
    </row>
    <row r="292" spans="1:20" s="257" customFormat="1" ht="19" customHeight="1">
      <c r="A292" s="258"/>
      <c r="B292" s="262"/>
      <c r="C292" s="260"/>
      <c r="D292" s="260"/>
      <c r="E292" s="260"/>
      <c r="F292" s="251"/>
      <c r="G292" s="252" t="str">
        <f>IFERROR(IF($E292="","",VLOOKUP($E292,'Data Mercado'!$A$7:$F$24,IF($B$6="P90",2,IF($B$6="P75",3,IF($B$6="P50",4,IF($B$6="P25",5,IF($B$6="P10",6))))),0)),"ND")</f>
      </c>
      <c r="H292" s="253" t="str">
        <f t="shared" si="37"/>
        <v/>
      </c>
      <c r="I292" s="253" t="str">
        <f>IFERROR(VLOOKUP($A292,'Analisis de Equidad Interna'!$A$11:$K$1010,11,0),"")</f>
        <v/>
      </c>
      <c r="J292" s="253" t="str">
        <f t="shared" si="38"/>
        <v/>
      </c>
      <c r="K292" s="254" t="str">
        <f t="shared" si="39"/>
        <v/>
      </c>
      <c r="L292" s="254" t="str">
        <f t="shared" si="40"/>
        <v/>
      </c>
      <c r="M292" s="254" t="str">
        <f t="shared" si="41"/>
        <v/>
      </c>
      <c r="N292" s="254" t="str">
        <f t="shared" si="42"/>
        <v/>
      </c>
      <c r="O292" s="255"/>
      <c r="P292" s="256">
        <f t="shared" si="43"/>
        <v>0</v>
      </c>
      <c r="Q292" s="251">
        <f t="shared" si="36"/>
        <v>0</v>
      </c>
      <c r="R292" s="268"/>
      <c r="S292" s="269"/>
      <c r="T292" s="251">
        <f t="shared" si="44"/>
        <v>0</v>
      </c>
    </row>
    <row r="293" spans="1:20" s="257" customFormat="1" ht="19" customHeight="1">
      <c r="A293" s="258"/>
      <c r="B293" s="262"/>
      <c r="C293" s="260"/>
      <c r="D293" s="260"/>
      <c r="E293" s="260"/>
      <c r="F293" s="251"/>
      <c r="G293" s="252" t="str">
        <f>IFERROR(IF($E293="","",VLOOKUP($E293,'Data Mercado'!$A$7:$F$24,IF($B$6="P90",2,IF($B$6="P75",3,IF($B$6="P50",4,IF($B$6="P25",5,IF($B$6="P10",6))))),0)),"ND")</f>
      </c>
      <c r="H293" s="253" t="str">
        <f t="shared" si="37"/>
        <v/>
      </c>
      <c r="I293" s="253" t="str">
        <f>IFERROR(VLOOKUP($A293,'Analisis de Equidad Interna'!$A$11:$K$1010,11,0),"")</f>
        <v/>
      </c>
      <c r="J293" s="253" t="str">
        <f t="shared" si="38"/>
        <v/>
      </c>
      <c r="K293" s="254" t="str">
        <f t="shared" si="39"/>
        <v/>
      </c>
      <c r="L293" s="254" t="str">
        <f t="shared" si="40"/>
        <v/>
      </c>
      <c r="M293" s="254" t="str">
        <f t="shared" si="41"/>
        <v/>
      </c>
      <c r="N293" s="254" t="str">
        <f t="shared" si="42"/>
        <v/>
      </c>
      <c r="O293" s="255"/>
      <c r="P293" s="256">
        <f t="shared" si="43"/>
        <v>0</v>
      </c>
      <c r="Q293" s="251">
        <f t="shared" si="36"/>
        <v>0</v>
      </c>
      <c r="R293" s="268"/>
      <c r="S293" s="269"/>
      <c r="T293" s="251">
        <f t="shared" si="44"/>
        <v>0</v>
      </c>
    </row>
    <row r="294" spans="1:20" s="257" customFormat="1" ht="19" customHeight="1">
      <c r="A294" s="258"/>
      <c r="B294" s="262"/>
      <c r="C294" s="260"/>
      <c r="D294" s="260"/>
      <c r="E294" s="260"/>
      <c r="F294" s="251"/>
      <c r="G294" s="252" t="str">
        <f>IFERROR(IF($E294="","",VLOOKUP($E294,'Data Mercado'!$A$7:$F$24,IF($B$6="P90",2,IF($B$6="P75",3,IF($B$6="P50",4,IF($B$6="P25",5,IF($B$6="P10",6))))),0)),"ND")</f>
      </c>
      <c r="H294" s="253" t="str">
        <f t="shared" si="37"/>
        <v/>
      </c>
      <c r="I294" s="253" t="str">
        <f>IFERROR(VLOOKUP($A294,'Analisis de Equidad Interna'!$A$11:$K$1010,11,0),"")</f>
        <v/>
      </c>
      <c r="J294" s="253" t="str">
        <f t="shared" si="38"/>
        <v/>
      </c>
      <c r="K294" s="254" t="str">
        <f t="shared" si="39"/>
        <v/>
      </c>
      <c r="L294" s="254" t="str">
        <f t="shared" si="40"/>
        <v/>
      </c>
      <c r="M294" s="254" t="str">
        <f t="shared" si="41"/>
        <v/>
      </c>
      <c r="N294" s="254" t="str">
        <f t="shared" si="42"/>
        <v/>
      </c>
      <c r="O294" s="255"/>
      <c r="P294" s="256">
        <f t="shared" si="43"/>
        <v>0</v>
      </c>
      <c r="Q294" s="251">
        <f t="shared" si="36"/>
        <v>0</v>
      </c>
      <c r="R294" s="268"/>
      <c r="S294" s="269"/>
      <c r="T294" s="251">
        <f t="shared" si="44"/>
        <v>0</v>
      </c>
    </row>
    <row r="295" spans="1:20" s="257" customFormat="1" ht="19" customHeight="1">
      <c r="A295" s="258"/>
      <c r="B295" s="262"/>
      <c r="C295" s="260"/>
      <c r="D295" s="260"/>
      <c r="E295" s="260"/>
      <c r="F295" s="251"/>
      <c r="G295" s="252" t="str">
        <f>IFERROR(IF($E295="","",VLOOKUP($E295,'Data Mercado'!$A$7:$F$24,IF($B$6="P90",2,IF($B$6="P75",3,IF($B$6="P50",4,IF($B$6="P25",5,IF($B$6="P10",6))))),0)),"ND")</f>
      </c>
      <c r="H295" s="253" t="str">
        <f t="shared" si="37"/>
        <v/>
      </c>
      <c r="I295" s="253" t="str">
        <f>IFERROR(VLOOKUP($A295,'Analisis de Equidad Interna'!$A$11:$K$1010,11,0),"")</f>
        <v/>
      </c>
      <c r="J295" s="253" t="str">
        <f t="shared" si="38"/>
        <v/>
      </c>
      <c r="K295" s="254" t="str">
        <f t="shared" si="39"/>
        <v/>
      </c>
      <c r="L295" s="254" t="str">
        <f t="shared" si="40"/>
        <v/>
      </c>
      <c r="M295" s="254" t="str">
        <f t="shared" si="41"/>
        <v/>
      </c>
      <c r="N295" s="254" t="str">
        <f t="shared" si="42"/>
        <v/>
      </c>
      <c r="O295" s="255"/>
      <c r="P295" s="256">
        <f t="shared" si="43"/>
        <v>0</v>
      </c>
      <c r="Q295" s="251">
        <f t="shared" si="36"/>
        <v>0</v>
      </c>
      <c r="R295" s="268"/>
      <c r="S295" s="269"/>
      <c r="T295" s="251">
        <f t="shared" si="44"/>
        <v>0</v>
      </c>
    </row>
    <row r="296" spans="1:20" s="257" customFormat="1" ht="19" customHeight="1">
      <c r="A296" s="258"/>
      <c r="B296" s="262"/>
      <c r="C296" s="260"/>
      <c r="D296" s="260"/>
      <c r="E296" s="260"/>
      <c r="F296" s="251"/>
      <c r="G296" s="252" t="str">
        <f>IFERROR(IF($E296="","",VLOOKUP($E296,'Data Mercado'!$A$7:$F$24,IF($B$6="P90",2,IF($B$6="P75",3,IF($B$6="P50",4,IF($B$6="P25",5,IF($B$6="P10",6))))),0)),"ND")</f>
      </c>
      <c r="H296" s="253" t="str">
        <f t="shared" si="37"/>
        <v/>
      </c>
      <c r="I296" s="253" t="str">
        <f>IFERROR(VLOOKUP($A296,'Analisis de Equidad Interna'!$A$11:$K$1010,11,0),"")</f>
        <v/>
      </c>
      <c r="J296" s="253" t="str">
        <f t="shared" si="38"/>
        <v/>
      </c>
      <c r="K296" s="254" t="str">
        <f t="shared" si="39"/>
        <v/>
      </c>
      <c r="L296" s="254" t="str">
        <f t="shared" si="40"/>
        <v/>
      </c>
      <c r="M296" s="254" t="str">
        <f t="shared" si="41"/>
        <v/>
      </c>
      <c r="N296" s="254" t="str">
        <f t="shared" si="42"/>
        <v/>
      </c>
      <c r="O296" s="255"/>
      <c r="P296" s="256">
        <f t="shared" si="43"/>
        <v>0</v>
      </c>
      <c r="Q296" s="251">
        <f t="shared" si="36"/>
        <v>0</v>
      </c>
      <c r="R296" s="268"/>
      <c r="S296" s="269"/>
      <c r="T296" s="251">
        <f t="shared" si="44"/>
        <v>0</v>
      </c>
    </row>
    <row r="297" spans="1:20" s="257" customFormat="1" ht="19" customHeight="1">
      <c r="A297" s="258"/>
      <c r="B297" s="262"/>
      <c r="C297" s="260"/>
      <c r="D297" s="260"/>
      <c r="E297" s="260"/>
      <c r="F297" s="251"/>
      <c r="G297" s="252" t="str">
        <f>IFERROR(IF($E297="","",VLOOKUP($E297,'Data Mercado'!$A$7:$F$24,IF($B$6="P90",2,IF($B$6="P75",3,IF($B$6="P50",4,IF($B$6="P25",5,IF($B$6="P10",6))))),0)),"ND")</f>
      </c>
      <c r="H297" s="253" t="str">
        <f t="shared" si="37"/>
        <v/>
      </c>
      <c r="I297" s="253" t="str">
        <f>IFERROR(VLOOKUP($A297,'Analisis de Equidad Interna'!$A$11:$K$1010,11,0),"")</f>
        <v/>
      </c>
      <c r="J297" s="253" t="str">
        <f t="shared" si="38"/>
        <v/>
      </c>
      <c r="K297" s="254" t="str">
        <f t="shared" si="39"/>
        <v/>
      </c>
      <c r="L297" s="254" t="str">
        <f t="shared" si="40"/>
        <v/>
      </c>
      <c r="M297" s="254" t="str">
        <f t="shared" si="41"/>
        <v/>
      </c>
      <c r="N297" s="254" t="str">
        <f t="shared" si="42"/>
        <v/>
      </c>
      <c r="O297" s="255"/>
      <c r="P297" s="256">
        <f t="shared" si="43"/>
        <v>0</v>
      </c>
      <c r="Q297" s="251">
        <f t="shared" si="36"/>
        <v>0</v>
      </c>
      <c r="R297" s="268"/>
      <c r="S297" s="269"/>
      <c r="T297" s="251">
        <f t="shared" si="44"/>
        <v>0</v>
      </c>
    </row>
    <row r="298" spans="1:20" s="257" customFormat="1" ht="19" customHeight="1">
      <c r="A298" s="258"/>
      <c r="B298" s="262"/>
      <c r="C298" s="260"/>
      <c r="D298" s="260"/>
      <c r="E298" s="260"/>
      <c r="F298" s="251"/>
      <c r="G298" s="252" t="str">
        <f>IFERROR(IF($E298="","",VLOOKUP($E298,'Data Mercado'!$A$7:$F$24,IF($B$6="P90",2,IF($B$6="P75",3,IF($B$6="P50",4,IF($B$6="P25",5,IF($B$6="P10",6))))),0)),"ND")</f>
      </c>
      <c r="H298" s="253" t="str">
        <f t="shared" si="37"/>
        <v/>
      </c>
      <c r="I298" s="253" t="str">
        <f>IFERROR(VLOOKUP($A298,'Analisis de Equidad Interna'!$A$11:$K$1010,11,0),"")</f>
        <v/>
      </c>
      <c r="J298" s="253" t="str">
        <f t="shared" si="38"/>
        <v/>
      </c>
      <c r="K298" s="254" t="str">
        <f t="shared" si="39"/>
        <v/>
      </c>
      <c r="L298" s="254" t="str">
        <f t="shared" si="40"/>
        <v/>
      </c>
      <c r="M298" s="254" t="str">
        <f t="shared" si="41"/>
        <v/>
      </c>
      <c r="N298" s="254" t="str">
        <f t="shared" si="42"/>
        <v/>
      </c>
      <c r="O298" s="255"/>
      <c r="P298" s="256">
        <f t="shared" si="43"/>
        <v>0</v>
      </c>
      <c r="Q298" s="251">
        <f t="shared" si="36"/>
        <v>0</v>
      </c>
      <c r="R298" s="268"/>
      <c r="S298" s="269"/>
      <c r="T298" s="251">
        <f t="shared" si="44"/>
        <v>0</v>
      </c>
    </row>
    <row r="299" spans="1:20" s="257" customFormat="1" ht="19" customHeight="1">
      <c r="A299" s="258"/>
      <c r="B299" s="262"/>
      <c r="C299" s="260"/>
      <c r="D299" s="260"/>
      <c r="E299" s="260"/>
      <c r="F299" s="251"/>
      <c r="G299" s="252" t="str">
        <f>IFERROR(IF($E299="","",VLOOKUP($E299,'Data Mercado'!$A$7:$F$24,IF($B$6="P90",2,IF($B$6="P75",3,IF($B$6="P50",4,IF($B$6="P25",5,IF($B$6="P10",6))))),0)),"ND")</f>
      </c>
      <c r="H299" s="253" t="str">
        <f t="shared" si="37"/>
        <v/>
      </c>
      <c r="I299" s="253" t="str">
        <f>IFERROR(VLOOKUP($A299,'Analisis de Equidad Interna'!$A$11:$K$1010,11,0),"")</f>
        <v/>
      </c>
      <c r="J299" s="253" t="str">
        <f t="shared" si="38"/>
        <v/>
      </c>
      <c r="K299" s="254" t="str">
        <f t="shared" si="39"/>
        <v/>
      </c>
      <c r="L299" s="254" t="str">
        <f t="shared" si="40"/>
        <v/>
      </c>
      <c r="M299" s="254" t="str">
        <f t="shared" si="41"/>
        <v/>
      </c>
      <c r="N299" s="254" t="str">
        <f t="shared" si="42"/>
        <v/>
      </c>
      <c r="O299" s="255"/>
      <c r="P299" s="256">
        <f t="shared" si="43"/>
        <v>0</v>
      </c>
      <c r="Q299" s="251">
        <f t="shared" si="36"/>
        <v>0</v>
      </c>
      <c r="R299" s="268"/>
      <c r="S299" s="269"/>
      <c r="T299" s="251">
        <f t="shared" si="44"/>
        <v>0</v>
      </c>
    </row>
    <row r="300" spans="1:20" s="257" customFormat="1" ht="19" customHeight="1">
      <c r="A300" s="258"/>
      <c r="B300" s="262"/>
      <c r="C300" s="260"/>
      <c r="D300" s="260"/>
      <c r="E300" s="260"/>
      <c r="F300" s="251"/>
      <c r="G300" s="252" t="str">
        <f>IFERROR(IF($E300="","",VLOOKUP($E300,'Data Mercado'!$A$7:$F$24,IF($B$6="P90",2,IF($B$6="P75",3,IF($B$6="P50",4,IF($B$6="P25",5,IF($B$6="P10",6))))),0)),"ND")</f>
      </c>
      <c r="H300" s="253" t="str">
        <f t="shared" si="37"/>
        <v/>
      </c>
      <c r="I300" s="253" t="str">
        <f>IFERROR(VLOOKUP($A300,'Analisis de Equidad Interna'!$A$11:$K$1010,11,0),"")</f>
        <v/>
      </c>
      <c r="J300" s="253" t="str">
        <f t="shared" si="38"/>
        <v/>
      </c>
      <c r="K300" s="254" t="str">
        <f t="shared" si="39"/>
        <v/>
      </c>
      <c r="L300" s="254" t="str">
        <f t="shared" si="40"/>
        <v/>
      </c>
      <c r="M300" s="254" t="str">
        <f t="shared" si="41"/>
        <v/>
      </c>
      <c r="N300" s="254" t="str">
        <f t="shared" si="42"/>
        <v/>
      </c>
      <c r="O300" s="255"/>
      <c r="P300" s="256">
        <f t="shared" si="43"/>
        <v>0</v>
      </c>
      <c r="Q300" s="251">
        <f t="shared" si="36"/>
        <v>0</v>
      </c>
      <c r="R300" s="268"/>
      <c r="S300" s="269"/>
      <c r="T300" s="251">
        <f t="shared" si="44"/>
        <v>0</v>
      </c>
    </row>
    <row r="301" spans="1:20" s="257" customFormat="1" ht="19" customHeight="1">
      <c r="A301" s="258"/>
      <c r="B301" s="262"/>
      <c r="C301" s="260"/>
      <c r="D301" s="260"/>
      <c r="E301" s="260"/>
      <c r="F301" s="251"/>
      <c r="G301" s="252" t="str">
        <f>IFERROR(IF($E301="","",VLOOKUP($E301,'Data Mercado'!$A$7:$F$24,IF($B$6="P90",2,IF($B$6="P75",3,IF($B$6="P50",4,IF($B$6="P25",5,IF($B$6="P10",6))))),0)),"ND")</f>
      </c>
      <c r="H301" s="253" t="str">
        <f t="shared" si="37"/>
        <v/>
      </c>
      <c r="I301" s="253" t="str">
        <f>IFERROR(VLOOKUP($A301,'Analisis de Equidad Interna'!$A$11:$K$1010,11,0),"")</f>
        <v/>
      </c>
      <c r="J301" s="253" t="str">
        <f t="shared" si="38"/>
        <v/>
      </c>
      <c r="K301" s="254" t="str">
        <f t="shared" si="39"/>
        <v/>
      </c>
      <c r="L301" s="254" t="str">
        <f t="shared" si="40"/>
        <v/>
      </c>
      <c r="M301" s="254" t="str">
        <f t="shared" si="41"/>
        <v/>
      </c>
      <c r="N301" s="254" t="str">
        <f t="shared" si="42"/>
        <v/>
      </c>
      <c r="O301" s="255"/>
      <c r="P301" s="256">
        <f t="shared" si="43"/>
        <v>0</v>
      </c>
      <c r="Q301" s="251">
        <f t="shared" si="36"/>
        <v>0</v>
      </c>
      <c r="R301" s="268"/>
      <c r="S301" s="269"/>
      <c r="T301" s="251">
        <f t="shared" si="44"/>
        <v>0</v>
      </c>
    </row>
    <row r="302" spans="1:20" s="257" customFormat="1" ht="19" customHeight="1">
      <c r="A302" s="258"/>
      <c r="B302" s="262"/>
      <c r="C302" s="260"/>
      <c r="D302" s="260"/>
      <c r="E302" s="260"/>
      <c r="F302" s="251"/>
      <c r="G302" s="252" t="str">
        <f>IFERROR(IF($E302="","",VLOOKUP($E302,'Data Mercado'!$A$7:$F$24,IF($B$6="P90",2,IF($B$6="P75",3,IF($B$6="P50",4,IF($B$6="P25",5,IF($B$6="P10",6))))),0)),"ND")</f>
      </c>
      <c r="H302" s="253" t="str">
        <f t="shared" si="37"/>
        <v/>
      </c>
      <c r="I302" s="253" t="str">
        <f>IFERROR(VLOOKUP($A302,'Analisis de Equidad Interna'!$A$11:$K$1010,11,0),"")</f>
        <v/>
      </c>
      <c r="J302" s="253" t="str">
        <f t="shared" si="38"/>
        <v/>
      </c>
      <c r="K302" s="254" t="str">
        <f t="shared" si="39"/>
        <v/>
      </c>
      <c r="L302" s="254" t="str">
        <f t="shared" si="40"/>
        <v/>
      </c>
      <c r="M302" s="254" t="str">
        <f t="shared" si="41"/>
        <v/>
      </c>
      <c r="N302" s="254" t="str">
        <f t="shared" si="42"/>
        <v/>
      </c>
      <c r="O302" s="255"/>
      <c r="P302" s="256">
        <f t="shared" si="43"/>
        <v>0</v>
      </c>
      <c r="Q302" s="251">
        <f t="shared" si="36"/>
        <v>0</v>
      </c>
      <c r="R302" s="268"/>
      <c r="S302" s="269"/>
      <c r="T302" s="251">
        <f t="shared" si="44"/>
        <v>0</v>
      </c>
    </row>
    <row r="303" spans="1:20" s="257" customFormat="1" ht="19" customHeight="1">
      <c r="A303" s="258"/>
      <c r="B303" s="262"/>
      <c r="C303" s="260"/>
      <c r="D303" s="260"/>
      <c r="E303" s="260"/>
      <c r="F303" s="251"/>
      <c r="G303" s="252" t="str">
        <f>IFERROR(IF($E303="","",VLOOKUP($E303,'Data Mercado'!$A$7:$F$24,IF($B$6="P90",2,IF($B$6="P75",3,IF($B$6="P50",4,IF($B$6="P25",5,IF($B$6="P10",6))))),0)),"ND")</f>
      </c>
      <c r="H303" s="253" t="str">
        <f t="shared" si="37"/>
        <v/>
      </c>
      <c r="I303" s="253" t="str">
        <f>IFERROR(VLOOKUP($A303,'Analisis de Equidad Interna'!$A$11:$K$1010,11,0),"")</f>
        <v/>
      </c>
      <c r="J303" s="253" t="str">
        <f t="shared" si="38"/>
        <v/>
      </c>
      <c r="K303" s="254" t="str">
        <f t="shared" si="39"/>
        <v/>
      </c>
      <c r="L303" s="254" t="str">
        <f t="shared" si="40"/>
        <v/>
      </c>
      <c r="M303" s="254" t="str">
        <f t="shared" si="41"/>
        <v/>
      </c>
      <c r="N303" s="254" t="str">
        <f t="shared" si="42"/>
        <v/>
      </c>
      <c r="O303" s="255"/>
      <c r="P303" s="256">
        <f t="shared" si="43"/>
        <v>0</v>
      </c>
      <c r="Q303" s="251">
        <f t="shared" si="36"/>
        <v>0</v>
      </c>
      <c r="R303" s="268"/>
      <c r="S303" s="269"/>
      <c r="T303" s="251">
        <f t="shared" si="44"/>
        <v>0</v>
      </c>
    </row>
    <row r="304" spans="1:20" s="257" customFormat="1" ht="19" customHeight="1">
      <c r="A304" s="258"/>
      <c r="B304" s="262"/>
      <c r="C304" s="260"/>
      <c r="D304" s="260"/>
      <c r="E304" s="260"/>
      <c r="F304" s="251"/>
      <c r="G304" s="252" t="str">
        <f>IFERROR(IF($E304="","",VLOOKUP($E304,'Data Mercado'!$A$7:$F$24,IF($B$6="P90",2,IF($B$6="P75",3,IF($B$6="P50",4,IF($B$6="P25",5,IF($B$6="P10",6))))),0)),"ND")</f>
      </c>
      <c r="H304" s="253" t="str">
        <f t="shared" si="37"/>
        <v/>
      </c>
      <c r="I304" s="253" t="str">
        <f>IFERROR(VLOOKUP($A304,'Analisis de Equidad Interna'!$A$11:$K$1010,11,0),"")</f>
        <v/>
      </c>
      <c r="J304" s="253" t="str">
        <f t="shared" si="38"/>
        <v/>
      </c>
      <c r="K304" s="254" t="str">
        <f t="shared" si="39"/>
        <v/>
      </c>
      <c r="L304" s="254" t="str">
        <f t="shared" si="40"/>
        <v/>
      </c>
      <c r="M304" s="254" t="str">
        <f t="shared" si="41"/>
        <v/>
      </c>
      <c r="N304" s="254" t="str">
        <f t="shared" si="42"/>
        <v/>
      </c>
      <c r="O304" s="255"/>
      <c r="P304" s="256">
        <f t="shared" si="43"/>
        <v>0</v>
      </c>
      <c r="Q304" s="251">
        <f t="shared" si="36"/>
        <v>0</v>
      </c>
      <c r="R304" s="268"/>
      <c r="S304" s="269"/>
      <c r="T304" s="251">
        <f t="shared" si="44"/>
        <v>0</v>
      </c>
    </row>
    <row r="305" spans="1:20" s="257" customFormat="1" ht="19" customHeight="1">
      <c r="A305" s="258"/>
      <c r="B305" s="262"/>
      <c r="C305" s="260"/>
      <c r="D305" s="260"/>
      <c r="E305" s="260"/>
      <c r="F305" s="251"/>
      <c r="G305" s="252" t="str">
        <f>IFERROR(IF($E305="","",VLOOKUP($E305,'Data Mercado'!$A$7:$F$24,IF($B$6="P90",2,IF($B$6="P75",3,IF($B$6="P50",4,IF($B$6="P25",5,IF($B$6="P10",6))))),0)),"ND")</f>
      </c>
      <c r="H305" s="253" t="str">
        <f t="shared" si="37"/>
        <v/>
      </c>
      <c r="I305" s="253" t="str">
        <f>IFERROR(VLOOKUP($A305,'Analisis de Equidad Interna'!$A$11:$K$1010,11,0),"")</f>
        <v/>
      </c>
      <c r="J305" s="253" t="str">
        <f t="shared" si="38"/>
        <v/>
      </c>
      <c r="K305" s="254" t="str">
        <f t="shared" si="39"/>
        <v/>
      </c>
      <c r="L305" s="254" t="str">
        <f t="shared" si="40"/>
        <v/>
      </c>
      <c r="M305" s="254" t="str">
        <f t="shared" si="41"/>
        <v/>
      </c>
      <c r="N305" s="254" t="str">
        <f t="shared" si="42"/>
        <v/>
      </c>
      <c r="O305" s="255"/>
      <c r="P305" s="256">
        <f t="shared" si="43"/>
        <v>0</v>
      </c>
      <c r="Q305" s="251">
        <f t="shared" si="36"/>
        <v>0</v>
      </c>
      <c r="R305" s="268"/>
      <c r="S305" s="269"/>
      <c r="T305" s="251">
        <f t="shared" si="44"/>
        <v>0</v>
      </c>
    </row>
    <row r="306" spans="1:20" s="257" customFormat="1" ht="19" customHeight="1">
      <c r="A306" s="258"/>
      <c r="B306" s="262"/>
      <c r="C306" s="260"/>
      <c r="D306" s="260"/>
      <c r="E306" s="260"/>
      <c r="F306" s="251"/>
      <c r="G306" s="252" t="str">
        <f>IFERROR(IF($E306="","",VLOOKUP($E306,'Data Mercado'!$A$7:$F$24,IF($B$6="P90",2,IF($B$6="P75",3,IF($B$6="P50",4,IF($B$6="P25",5,IF($B$6="P10",6))))),0)),"ND")</f>
      </c>
      <c r="H306" s="253" t="str">
        <f t="shared" si="37"/>
        <v/>
      </c>
      <c r="I306" s="253" t="str">
        <f>IFERROR(VLOOKUP($A306,'Analisis de Equidad Interna'!$A$11:$K$1010,11,0),"")</f>
        <v/>
      </c>
      <c r="J306" s="253" t="str">
        <f t="shared" si="38"/>
        <v/>
      </c>
      <c r="K306" s="254" t="str">
        <f t="shared" si="39"/>
        <v/>
      </c>
      <c r="L306" s="254" t="str">
        <f t="shared" si="40"/>
        <v/>
      </c>
      <c r="M306" s="254" t="str">
        <f t="shared" si="41"/>
        <v/>
      </c>
      <c r="N306" s="254" t="str">
        <f t="shared" si="42"/>
        <v/>
      </c>
      <c r="O306" s="255"/>
      <c r="P306" s="256">
        <f t="shared" si="43"/>
        <v>0</v>
      </c>
      <c r="Q306" s="251">
        <f t="shared" si="36"/>
        <v>0</v>
      </c>
      <c r="R306" s="268"/>
      <c r="S306" s="269"/>
      <c r="T306" s="251">
        <f t="shared" si="44"/>
        <v>0</v>
      </c>
    </row>
    <row r="307" spans="1:20" s="257" customFormat="1" ht="19" customHeight="1">
      <c r="A307" s="258"/>
      <c r="B307" s="262"/>
      <c r="C307" s="260"/>
      <c r="D307" s="260"/>
      <c r="E307" s="260"/>
      <c r="F307" s="251"/>
      <c r="G307" s="252" t="str">
        <f>IFERROR(IF($E307="","",VLOOKUP($E307,'Data Mercado'!$A$7:$F$24,IF($B$6="P90",2,IF($B$6="P75",3,IF($B$6="P50",4,IF($B$6="P25",5,IF($B$6="P10",6))))),0)),"ND")</f>
      </c>
      <c r="H307" s="253" t="str">
        <f t="shared" si="37"/>
        <v/>
      </c>
      <c r="I307" s="253" t="str">
        <f>IFERROR(VLOOKUP($A307,'Analisis de Equidad Interna'!$A$11:$K$1010,11,0),"")</f>
        <v/>
      </c>
      <c r="J307" s="253" t="str">
        <f t="shared" si="38"/>
        <v/>
      </c>
      <c r="K307" s="254" t="str">
        <f t="shared" si="39"/>
        <v/>
      </c>
      <c r="L307" s="254" t="str">
        <f t="shared" si="40"/>
        <v/>
      </c>
      <c r="M307" s="254" t="str">
        <f t="shared" si="41"/>
        <v/>
      </c>
      <c r="N307" s="254" t="str">
        <f t="shared" si="42"/>
        <v/>
      </c>
      <c r="O307" s="255"/>
      <c r="P307" s="256">
        <f t="shared" si="43"/>
        <v>0</v>
      </c>
      <c r="Q307" s="251">
        <f t="shared" si="36"/>
        <v>0</v>
      </c>
      <c r="R307" s="268"/>
      <c r="S307" s="269"/>
      <c r="T307" s="251">
        <f t="shared" si="44"/>
        <v>0</v>
      </c>
    </row>
    <row r="308" spans="1:20" s="257" customFormat="1" ht="19" customHeight="1">
      <c r="A308" s="258"/>
      <c r="B308" s="262"/>
      <c r="C308" s="260"/>
      <c r="D308" s="260"/>
      <c r="E308" s="260"/>
      <c r="F308" s="251"/>
      <c r="G308" s="252" t="str">
        <f>IFERROR(IF($E308="","",VLOOKUP($E308,'Data Mercado'!$A$7:$F$24,IF($B$6="P90",2,IF($B$6="P75",3,IF($B$6="P50",4,IF($B$6="P25",5,IF($B$6="P10",6))))),0)),"ND")</f>
      </c>
      <c r="H308" s="253" t="str">
        <f t="shared" si="37"/>
        <v/>
      </c>
      <c r="I308" s="253" t="str">
        <f>IFERROR(VLOOKUP($A308,'Analisis de Equidad Interna'!$A$11:$K$1010,11,0),"")</f>
        <v/>
      </c>
      <c r="J308" s="253" t="str">
        <f t="shared" si="38"/>
        <v/>
      </c>
      <c r="K308" s="254" t="str">
        <f t="shared" si="39"/>
        <v/>
      </c>
      <c r="L308" s="254" t="str">
        <f t="shared" si="40"/>
        <v/>
      </c>
      <c r="M308" s="254" t="str">
        <f t="shared" si="41"/>
        <v/>
      </c>
      <c r="N308" s="254" t="str">
        <f t="shared" si="42"/>
        <v/>
      </c>
      <c r="O308" s="255"/>
      <c r="P308" s="256">
        <f t="shared" si="43"/>
        <v>0</v>
      </c>
      <c r="Q308" s="251">
        <f t="shared" si="36"/>
        <v>0</v>
      </c>
      <c r="R308" s="268"/>
      <c r="S308" s="269"/>
      <c r="T308" s="251">
        <f t="shared" si="44"/>
        <v>0</v>
      </c>
    </row>
    <row r="309" spans="1:20" s="257" customFormat="1" ht="19" customHeight="1">
      <c r="A309" s="258"/>
      <c r="B309" s="262"/>
      <c r="C309" s="260"/>
      <c r="D309" s="260"/>
      <c r="E309" s="260"/>
      <c r="F309" s="251"/>
      <c r="G309" s="252" t="str">
        <f>IFERROR(IF($E309="","",VLOOKUP($E309,'Data Mercado'!$A$7:$F$24,IF($B$6="P90",2,IF($B$6="P75",3,IF($B$6="P50",4,IF($B$6="P25",5,IF($B$6="P10",6))))),0)),"ND")</f>
      </c>
      <c r="H309" s="253" t="str">
        <f t="shared" si="37"/>
        <v/>
      </c>
      <c r="I309" s="253" t="str">
        <f>IFERROR(VLOOKUP($A309,'Analisis de Equidad Interna'!$A$11:$K$1010,11,0),"")</f>
        <v/>
      </c>
      <c r="J309" s="253" t="str">
        <f t="shared" si="38"/>
        <v/>
      </c>
      <c r="K309" s="254" t="str">
        <f t="shared" si="39"/>
        <v/>
      </c>
      <c r="L309" s="254" t="str">
        <f t="shared" si="40"/>
        <v/>
      </c>
      <c r="M309" s="254" t="str">
        <f t="shared" si="41"/>
        <v/>
      </c>
      <c r="N309" s="254" t="str">
        <f t="shared" si="42"/>
        <v/>
      </c>
      <c r="O309" s="255"/>
      <c r="P309" s="256">
        <f t="shared" si="43"/>
        <v>0</v>
      </c>
      <c r="Q309" s="251">
        <f t="shared" si="36"/>
        <v>0</v>
      </c>
      <c r="R309" s="268"/>
      <c r="S309" s="269"/>
      <c r="T309" s="251">
        <f t="shared" si="44"/>
        <v>0</v>
      </c>
    </row>
    <row r="310" spans="1:20" s="257" customFormat="1" ht="19" customHeight="1">
      <c r="A310" s="258"/>
      <c r="B310" s="262"/>
      <c r="C310" s="260"/>
      <c r="D310" s="260"/>
      <c r="E310" s="260"/>
      <c r="F310" s="251"/>
      <c r="G310" s="252" t="str">
        <f>IFERROR(IF($E310="","",VLOOKUP($E310,'Data Mercado'!$A$7:$F$24,IF($B$6="P90",2,IF($B$6="P75",3,IF($B$6="P50",4,IF($B$6="P25",5,IF($B$6="P10",6))))),0)),"ND")</f>
      </c>
      <c r="H310" s="253" t="str">
        <f t="shared" si="37"/>
        <v/>
      </c>
      <c r="I310" s="253" t="str">
        <f>IFERROR(VLOOKUP($A310,'Analisis de Equidad Interna'!$A$11:$K$1010,11,0),"")</f>
        <v/>
      </c>
      <c r="J310" s="253" t="str">
        <f t="shared" si="38"/>
        <v/>
      </c>
      <c r="K310" s="254" t="str">
        <f t="shared" si="39"/>
        <v/>
      </c>
      <c r="L310" s="254" t="str">
        <f t="shared" si="40"/>
        <v/>
      </c>
      <c r="M310" s="254" t="str">
        <f t="shared" si="41"/>
        <v/>
      </c>
      <c r="N310" s="254" t="str">
        <f t="shared" si="42"/>
        <v/>
      </c>
      <c r="O310" s="255"/>
      <c r="P310" s="256">
        <f t="shared" si="43"/>
        <v>0</v>
      </c>
      <c r="Q310" s="251">
        <f t="shared" si="36"/>
        <v>0</v>
      </c>
      <c r="R310" s="268"/>
      <c r="S310" s="269"/>
      <c r="T310" s="251">
        <f t="shared" si="44"/>
        <v>0</v>
      </c>
    </row>
    <row r="311" spans="1:20" s="257" customFormat="1" ht="19" customHeight="1">
      <c r="A311" s="258"/>
      <c r="B311" s="262"/>
      <c r="C311" s="260"/>
      <c r="D311" s="260"/>
      <c r="E311" s="260"/>
      <c r="F311" s="251"/>
      <c r="G311" s="252" t="str">
        <f>IFERROR(IF($E311="","",VLOOKUP($E311,'Data Mercado'!$A$7:$F$24,IF($B$6="P90",2,IF($B$6="P75",3,IF($B$6="P50",4,IF($B$6="P25",5,IF($B$6="P10",6))))),0)),"ND")</f>
      </c>
      <c r="H311" s="253" t="str">
        <f t="shared" si="37"/>
        <v/>
      </c>
      <c r="I311" s="253" t="str">
        <f>IFERROR(VLOOKUP($A311,'Analisis de Equidad Interna'!$A$11:$K$1010,11,0),"")</f>
        <v/>
      </c>
      <c r="J311" s="253" t="str">
        <f t="shared" si="38"/>
        <v/>
      </c>
      <c r="K311" s="254" t="str">
        <f t="shared" si="39"/>
        <v/>
      </c>
      <c r="L311" s="254" t="str">
        <f t="shared" si="40"/>
        <v/>
      </c>
      <c r="M311" s="254" t="str">
        <f t="shared" si="41"/>
        <v/>
      </c>
      <c r="N311" s="254" t="str">
        <f t="shared" si="42"/>
        <v/>
      </c>
      <c r="O311" s="255"/>
      <c r="P311" s="256">
        <f t="shared" si="43"/>
        <v>0</v>
      </c>
      <c r="Q311" s="251">
        <f t="shared" si="36"/>
        <v>0</v>
      </c>
      <c r="R311" s="268"/>
      <c r="S311" s="269"/>
      <c r="T311" s="251">
        <f t="shared" si="44"/>
        <v>0</v>
      </c>
    </row>
    <row r="312" spans="1:20" s="257" customFormat="1" ht="19" customHeight="1">
      <c r="A312" s="258"/>
      <c r="B312" s="262"/>
      <c r="C312" s="260"/>
      <c r="D312" s="260"/>
      <c r="E312" s="260"/>
      <c r="F312" s="251"/>
      <c r="G312" s="252" t="str">
        <f>IFERROR(IF($E312="","",VLOOKUP($E312,'Data Mercado'!$A$7:$F$24,IF($B$6="P90",2,IF($B$6="P75",3,IF($B$6="P50",4,IF($B$6="P25",5,IF($B$6="P10",6))))),0)),"ND")</f>
      </c>
      <c r="H312" s="253" t="str">
        <f t="shared" si="37"/>
        <v/>
      </c>
      <c r="I312" s="253" t="str">
        <f>IFERROR(VLOOKUP($A312,'Analisis de Equidad Interna'!$A$11:$K$1010,11,0),"")</f>
        <v/>
      </c>
      <c r="J312" s="253" t="str">
        <f t="shared" si="38"/>
        <v/>
      </c>
      <c r="K312" s="254" t="str">
        <f t="shared" si="39"/>
        <v/>
      </c>
      <c r="L312" s="254" t="str">
        <f t="shared" si="40"/>
        <v/>
      </c>
      <c r="M312" s="254" t="str">
        <f t="shared" si="41"/>
        <v/>
      </c>
      <c r="N312" s="254" t="str">
        <f t="shared" si="42"/>
        <v/>
      </c>
      <c r="O312" s="255"/>
      <c r="P312" s="256">
        <f t="shared" si="43"/>
        <v>0</v>
      </c>
      <c r="Q312" s="251">
        <f t="shared" si="36"/>
        <v>0</v>
      </c>
      <c r="R312" s="268"/>
      <c r="S312" s="269"/>
      <c r="T312" s="251">
        <f t="shared" si="44"/>
        <v>0</v>
      </c>
    </row>
    <row r="313" spans="1:20" s="257" customFormat="1" ht="19" customHeight="1">
      <c r="A313" s="258"/>
      <c r="B313" s="262"/>
      <c r="C313" s="260"/>
      <c r="D313" s="260"/>
      <c r="E313" s="260"/>
      <c r="F313" s="251"/>
      <c r="G313" s="252" t="str">
        <f>IFERROR(IF($E313="","",VLOOKUP($E313,'Data Mercado'!$A$7:$F$24,IF($B$6="P90",2,IF($B$6="P75",3,IF($B$6="P50",4,IF($B$6="P25",5,IF($B$6="P10",6))))),0)),"ND")</f>
      </c>
      <c r="H313" s="253" t="str">
        <f t="shared" si="37"/>
        <v/>
      </c>
      <c r="I313" s="253" t="str">
        <f>IFERROR(VLOOKUP($A313,'Analisis de Equidad Interna'!$A$11:$K$1010,11,0),"")</f>
        <v/>
      </c>
      <c r="J313" s="253" t="str">
        <f t="shared" si="38"/>
        <v/>
      </c>
      <c r="K313" s="254" t="str">
        <f t="shared" si="39"/>
        <v/>
      </c>
      <c r="L313" s="254" t="str">
        <f t="shared" si="40"/>
        <v/>
      </c>
      <c r="M313" s="254" t="str">
        <f t="shared" si="41"/>
        <v/>
      </c>
      <c r="N313" s="254" t="str">
        <f t="shared" si="42"/>
        <v/>
      </c>
      <c r="O313" s="255"/>
      <c r="P313" s="256">
        <f t="shared" si="43"/>
        <v>0</v>
      </c>
      <c r="Q313" s="251">
        <f t="shared" si="36"/>
        <v>0</v>
      </c>
      <c r="R313" s="268"/>
      <c r="S313" s="269"/>
      <c r="T313" s="251">
        <f t="shared" si="44"/>
        <v>0</v>
      </c>
    </row>
    <row r="314" spans="1:20" s="257" customFormat="1" ht="19" customHeight="1">
      <c r="A314" s="258"/>
      <c r="B314" s="262"/>
      <c r="C314" s="260"/>
      <c r="D314" s="260"/>
      <c r="E314" s="260"/>
      <c r="F314" s="251"/>
      <c r="G314" s="252" t="str">
        <f>IFERROR(IF($E314="","",VLOOKUP($E314,'Data Mercado'!$A$7:$F$24,IF($B$6="P90",2,IF($B$6="P75",3,IF($B$6="P50",4,IF($B$6="P25",5,IF($B$6="P10",6))))),0)),"ND")</f>
      </c>
      <c r="H314" s="253" t="str">
        <f t="shared" si="37"/>
        <v/>
      </c>
      <c r="I314" s="253" t="str">
        <f>IFERROR(VLOOKUP($A314,'Analisis de Equidad Interna'!$A$11:$K$1010,11,0),"")</f>
        <v/>
      </c>
      <c r="J314" s="253" t="str">
        <f t="shared" si="38"/>
        <v/>
      </c>
      <c r="K314" s="254" t="str">
        <f t="shared" si="39"/>
        <v/>
      </c>
      <c r="L314" s="254" t="str">
        <f t="shared" si="40"/>
        <v/>
      </c>
      <c r="M314" s="254" t="str">
        <f t="shared" si="41"/>
        <v/>
      </c>
      <c r="N314" s="254" t="str">
        <f t="shared" si="42"/>
        <v/>
      </c>
      <c r="O314" s="255"/>
      <c r="P314" s="256">
        <f t="shared" si="43"/>
        <v>0</v>
      </c>
      <c r="Q314" s="251">
        <f t="shared" si="36"/>
        <v>0</v>
      </c>
      <c r="R314" s="268"/>
      <c r="S314" s="269"/>
      <c r="T314" s="251">
        <f t="shared" si="44"/>
        <v>0</v>
      </c>
    </row>
    <row r="315" spans="1:20" s="257" customFormat="1" ht="19" customHeight="1">
      <c r="A315" s="258"/>
      <c r="B315" s="262"/>
      <c r="C315" s="260"/>
      <c r="D315" s="260"/>
      <c r="E315" s="260"/>
      <c r="F315" s="251"/>
      <c r="G315" s="252" t="str">
        <f>IFERROR(IF($E315="","",VLOOKUP($E315,'Data Mercado'!$A$7:$F$24,IF($B$6="P90",2,IF($B$6="P75",3,IF($B$6="P50",4,IF($B$6="P25",5,IF($B$6="P10",6))))),0)),"ND")</f>
      </c>
      <c r="H315" s="253" t="str">
        <f t="shared" si="37"/>
        <v/>
      </c>
      <c r="I315" s="253" t="str">
        <f>IFERROR(VLOOKUP($A315,'Analisis de Equidad Interna'!$A$11:$K$1010,11,0),"")</f>
        <v/>
      </c>
      <c r="J315" s="253" t="str">
        <f t="shared" si="38"/>
        <v/>
      </c>
      <c r="K315" s="254" t="str">
        <f t="shared" si="39"/>
        <v/>
      </c>
      <c r="L315" s="254" t="str">
        <f t="shared" si="40"/>
        <v/>
      </c>
      <c r="M315" s="254" t="str">
        <f t="shared" si="41"/>
        <v/>
      </c>
      <c r="N315" s="254" t="str">
        <f t="shared" si="42"/>
        <v/>
      </c>
      <c r="O315" s="255"/>
      <c r="P315" s="256">
        <f t="shared" si="43"/>
        <v>0</v>
      </c>
      <c r="Q315" s="251">
        <f t="shared" si="36"/>
        <v>0</v>
      </c>
      <c r="R315" s="268"/>
      <c r="S315" s="269"/>
      <c r="T315" s="251">
        <f t="shared" si="44"/>
        <v>0</v>
      </c>
    </row>
    <row r="316" spans="1:20" s="257" customFormat="1" ht="19" customHeight="1">
      <c r="A316" s="258"/>
      <c r="B316" s="262"/>
      <c r="C316" s="260"/>
      <c r="D316" s="260"/>
      <c r="E316" s="260"/>
      <c r="F316" s="251"/>
      <c r="G316" s="252" t="str">
        <f>IFERROR(IF($E316="","",VLOOKUP($E316,'Data Mercado'!$A$7:$F$24,IF($B$6="P90",2,IF($B$6="P75",3,IF($B$6="P50",4,IF($B$6="P25",5,IF($B$6="P10",6))))),0)),"ND")</f>
      </c>
      <c r="H316" s="253" t="str">
        <f t="shared" si="37"/>
        <v/>
      </c>
      <c r="I316" s="253" t="str">
        <f>IFERROR(VLOOKUP($A316,'Analisis de Equidad Interna'!$A$11:$K$1010,11,0),"")</f>
        <v/>
      </c>
      <c r="J316" s="253" t="str">
        <f t="shared" si="38"/>
        <v/>
      </c>
      <c r="K316" s="254" t="str">
        <f t="shared" si="39"/>
        <v/>
      </c>
      <c r="L316" s="254" t="str">
        <f t="shared" si="40"/>
        <v/>
      </c>
      <c r="M316" s="254" t="str">
        <f t="shared" si="41"/>
        <v/>
      </c>
      <c r="N316" s="254" t="str">
        <f t="shared" si="42"/>
        <v/>
      </c>
      <c r="O316" s="255"/>
      <c r="P316" s="256">
        <f t="shared" si="43"/>
        <v>0</v>
      </c>
      <c r="Q316" s="251">
        <f t="shared" si="36"/>
        <v>0</v>
      </c>
      <c r="R316" s="268"/>
      <c r="S316" s="269"/>
      <c r="T316" s="251">
        <f t="shared" si="44"/>
        <v>0</v>
      </c>
    </row>
    <row r="317" spans="1:20" s="257" customFormat="1" ht="19" customHeight="1">
      <c r="A317" s="258"/>
      <c r="B317" s="262"/>
      <c r="C317" s="260"/>
      <c r="D317" s="260"/>
      <c r="E317" s="260"/>
      <c r="F317" s="251"/>
      <c r="G317" s="252" t="str">
        <f>IFERROR(IF($E317="","",VLOOKUP($E317,'Data Mercado'!$A$7:$F$24,IF($B$6="P90",2,IF($B$6="P75",3,IF($B$6="P50",4,IF($B$6="P25",5,IF($B$6="P10",6))))),0)),"ND")</f>
      </c>
      <c r="H317" s="253" t="str">
        <f t="shared" si="37"/>
        <v/>
      </c>
      <c r="I317" s="253" t="str">
        <f>IFERROR(VLOOKUP($A317,'Analisis de Equidad Interna'!$A$11:$K$1010,11,0),"")</f>
        <v/>
      </c>
      <c r="J317" s="253" t="str">
        <f t="shared" si="38"/>
        <v/>
      </c>
      <c r="K317" s="254" t="str">
        <f t="shared" si="39"/>
        <v/>
      </c>
      <c r="L317" s="254" t="str">
        <f t="shared" si="40"/>
        <v/>
      </c>
      <c r="M317" s="254" t="str">
        <f t="shared" si="41"/>
        <v/>
      </c>
      <c r="N317" s="254" t="str">
        <f t="shared" si="42"/>
        <v/>
      </c>
      <c r="O317" s="255"/>
      <c r="P317" s="256">
        <f t="shared" si="43"/>
        <v>0</v>
      </c>
      <c r="Q317" s="251">
        <f t="shared" si="36"/>
        <v>0</v>
      </c>
      <c r="R317" s="268"/>
      <c r="S317" s="269"/>
      <c r="T317" s="251">
        <f t="shared" si="44"/>
        <v>0</v>
      </c>
    </row>
    <row r="318" spans="1:20" s="257" customFormat="1" ht="19" customHeight="1">
      <c r="A318" s="258"/>
      <c r="B318" s="262"/>
      <c r="C318" s="260"/>
      <c r="D318" s="260"/>
      <c r="E318" s="260"/>
      <c r="F318" s="251"/>
      <c r="G318" s="252" t="str">
        <f>IFERROR(IF($E318="","",VLOOKUP($E318,'Data Mercado'!$A$7:$F$24,IF($B$6="P90",2,IF($B$6="P75",3,IF($B$6="P50",4,IF($B$6="P25",5,IF($B$6="P10",6))))),0)),"ND")</f>
      </c>
      <c r="H318" s="253" t="str">
        <f t="shared" si="37"/>
        <v/>
      </c>
      <c r="I318" s="253" t="str">
        <f>IFERROR(VLOOKUP($A318,'Analisis de Equidad Interna'!$A$11:$K$1010,11,0),"")</f>
        <v/>
      </c>
      <c r="J318" s="253" t="str">
        <f t="shared" si="38"/>
        <v/>
      </c>
      <c r="K318" s="254" t="str">
        <f t="shared" si="39"/>
        <v/>
      </c>
      <c r="L318" s="254" t="str">
        <f t="shared" si="40"/>
        <v/>
      </c>
      <c r="M318" s="254" t="str">
        <f t="shared" si="41"/>
        <v/>
      </c>
      <c r="N318" s="254" t="str">
        <f t="shared" si="42"/>
        <v/>
      </c>
      <c r="O318" s="255"/>
      <c r="P318" s="256">
        <f t="shared" si="43"/>
        <v>0</v>
      </c>
      <c r="Q318" s="251">
        <f t="shared" si="36"/>
        <v>0</v>
      </c>
      <c r="R318" s="268"/>
      <c r="S318" s="269"/>
      <c r="T318" s="251">
        <f t="shared" si="44"/>
        <v>0</v>
      </c>
    </row>
    <row r="319" spans="1:20" s="257" customFormat="1" ht="19" customHeight="1">
      <c r="A319" s="258"/>
      <c r="B319" s="262"/>
      <c r="C319" s="260"/>
      <c r="D319" s="260"/>
      <c r="E319" s="260"/>
      <c r="F319" s="251"/>
      <c r="G319" s="252" t="str">
        <f>IFERROR(IF($E319="","",VLOOKUP($E319,'Data Mercado'!$A$7:$F$24,IF($B$6="P90",2,IF($B$6="P75",3,IF($B$6="P50",4,IF($B$6="P25",5,IF($B$6="P10",6))))),0)),"ND")</f>
      </c>
      <c r="H319" s="253" t="str">
        <f t="shared" si="37"/>
        <v/>
      </c>
      <c r="I319" s="253" t="str">
        <f>IFERROR(VLOOKUP($A319,'Analisis de Equidad Interna'!$A$11:$K$1010,11,0),"")</f>
        <v/>
      </c>
      <c r="J319" s="253" t="str">
        <f t="shared" si="38"/>
        <v/>
      </c>
      <c r="K319" s="254" t="str">
        <f t="shared" si="39"/>
        <v/>
      </c>
      <c r="L319" s="254" t="str">
        <f t="shared" si="40"/>
        <v/>
      </c>
      <c r="M319" s="254" t="str">
        <f t="shared" si="41"/>
        <v/>
      </c>
      <c r="N319" s="254" t="str">
        <f t="shared" si="42"/>
        <v/>
      </c>
      <c r="O319" s="255"/>
      <c r="P319" s="256">
        <f t="shared" si="43"/>
        <v>0</v>
      </c>
      <c r="Q319" s="251">
        <f t="shared" si="36"/>
        <v>0</v>
      </c>
      <c r="R319" s="268"/>
      <c r="S319" s="269"/>
      <c r="T319" s="251">
        <f t="shared" si="44"/>
        <v>0</v>
      </c>
    </row>
    <row r="320" spans="1:20" s="257" customFormat="1" ht="19" customHeight="1">
      <c r="A320" s="258"/>
      <c r="B320" s="262"/>
      <c r="C320" s="260"/>
      <c r="D320" s="260"/>
      <c r="E320" s="260"/>
      <c r="F320" s="251"/>
      <c r="G320" s="252" t="str">
        <f>IFERROR(IF($E320="","",VLOOKUP($E320,'Data Mercado'!$A$7:$F$24,IF($B$6="P90",2,IF($B$6="P75",3,IF($B$6="P50",4,IF($B$6="P25",5,IF($B$6="P10",6))))),0)),"ND")</f>
      </c>
      <c r="H320" s="253" t="str">
        <f t="shared" si="37"/>
        <v/>
      </c>
      <c r="I320" s="253" t="str">
        <f>IFERROR(VLOOKUP($A320,'Analisis de Equidad Interna'!$A$11:$K$1010,11,0),"")</f>
        <v/>
      </c>
      <c r="J320" s="253" t="str">
        <f t="shared" si="38"/>
        <v/>
      </c>
      <c r="K320" s="254" t="str">
        <f t="shared" si="39"/>
        <v/>
      </c>
      <c r="L320" s="254" t="str">
        <f t="shared" si="40"/>
        <v/>
      </c>
      <c r="M320" s="254" t="str">
        <f t="shared" si="41"/>
        <v/>
      </c>
      <c r="N320" s="254" t="str">
        <f t="shared" si="42"/>
        <v/>
      </c>
      <c r="O320" s="255"/>
      <c r="P320" s="256">
        <f t="shared" si="43"/>
        <v>0</v>
      </c>
      <c r="Q320" s="251">
        <f t="shared" si="36"/>
        <v>0</v>
      </c>
      <c r="R320" s="268"/>
      <c r="S320" s="269"/>
      <c r="T320" s="251">
        <f t="shared" si="44"/>
        <v>0</v>
      </c>
    </row>
    <row r="321" spans="1:20" s="257" customFormat="1" ht="19" customHeight="1">
      <c r="A321" s="258"/>
      <c r="B321" s="262"/>
      <c r="C321" s="260"/>
      <c r="D321" s="260"/>
      <c r="E321" s="260"/>
      <c r="F321" s="251"/>
      <c r="G321" s="252" t="str">
        <f>IFERROR(IF($E321="","",VLOOKUP($E321,'Data Mercado'!$A$7:$F$24,IF($B$6="P90",2,IF($B$6="P75",3,IF($B$6="P50",4,IF($B$6="P25",5,IF($B$6="P10",6))))),0)),"ND")</f>
      </c>
      <c r="H321" s="253" t="str">
        <f t="shared" si="37"/>
        <v/>
      </c>
      <c r="I321" s="253" t="str">
        <f>IFERROR(VLOOKUP($A321,'Analisis de Equidad Interna'!$A$11:$K$1010,11,0),"")</f>
        <v/>
      </c>
      <c r="J321" s="253" t="str">
        <f t="shared" si="38"/>
        <v/>
      </c>
      <c r="K321" s="254" t="str">
        <f t="shared" si="39"/>
        <v/>
      </c>
      <c r="L321" s="254" t="str">
        <f t="shared" si="40"/>
        <v/>
      </c>
      <c r="M321" s="254" t="str">
        <f t="shared" si="41"/>
        <v/>
      </c>
      <c r="N321" s="254" t="str">
        <f t="shared" si="42"/>
        <v/>
      </c>
      <c r="O321" s="255"/>
      <c r="P321" s="256">
        <f t="shared" si="43"/>
        <v>0</v>
      </c>
      <c r="Q321" s="251">
        <f t="shared" si="36"/>
        <v>0</v>
      </c>
      <c r="R321" s="268"/>
      <c r="S321" s="269"/>
      <c r="T321" s="251">
        <f t="shared" si="44"/>
        <v>0</v>
      </c>
    </row>
    <row r="322" spans="1:20" s="257" customFormat="1" ht="19" customHeight="1">
      <c r="A322" s="258"/>
      <c r="B322" s="262"/>
      <c r="C322" s="260"/>
      <c r="D322" s="260"/>
      <c r="E322" s="260"/>
      <c r="F322" s="251"/>
      <c r="G322" s="252" t="str">
        <f>IFERROR(IF($E322="","",VLOOKUP($E322,'Data Mercado'!$A$7:$F$24,IF($B$6="P90",2,IF($B$6="P75",3,IF($B$6="P50",4,IF($B$6="P25",5,IF($B$6="P10",6))))),0)),"ND")</f>
      </c>
      <c r="H322" s="253" t="str">
        <f t="shared" si="37"/>
        <v/>
      </c>
      <c r="I322" s="253" t="str">
        <f>IFERROR(VLOOKUP($A322,'Analisis de Equidad Interna'!$A$11:$K$1010,11,0),"")</f>
        <v/>
      </c>
      <c r="J322" s="253" t="str">
        <f t="shared" si="38"/>
        <v/>
      </c>
      <c r="K322" s="254" t="str">
        <f t="shared" si="39"/>
        <v/>
      </c>
      <c r="L322" s="254" t="str">
        <f t="shared" si="40"/>
        <v/>
      </c>
      <c r="M322" s="254" t="str">
        <f t="shared" si="41"/>
        <v/>
      </c>
      <c r="N322" s="254" t="str">
        <f t="shared" si="42"/>
        <v/>
      </c>
      <c r="O322" s="255"/>
      <c r="P322" s="256">
        <f t="shared" si="43"/>
        <v>0</v>
      </c>
      <c r="Q322" s="251">
        <f t="shared" si="36"/>
        <v>0</v>
      </c>
      <c r="R322" s="268"/>
      <c r="S322" s="269"/>
      <c r="T322" s="251">
        <f t="shared" si="44"/>
        <v>0</v>
      </c>
    </row>
    <row r="323" spans="1:20" s="257" customFormat="1" ht="19" customHeight="1">
      <c r="A323" s="258"/>
      <c r="B323" s="262"/>
      <c r="C323" s="260"/>
      <c r="D323" s="260"/>
      <c r="E323" s="260"/>
      <c r="F323" s="251"/>
      <c r="G323" s="252" t="str">
        <f>IFERROR(IF($E323="","",VLOOKUP($E323,'Data Mercado'!$A$7:$F$24,IF($B$6="P90",2,IF($B$6="P75",3,IF($B$6="P50",4,IF($B$6="P25",5,IF($B$6="P10",6))))),0)),"ND")</f>
      </c>
      <c r="H323" s="253" t="str">
        <f t="shared" si="37"/>
        <v/>
      </c>
      <c r="I323" s="253" t="str">
        <f>IFERROR(VLOOKUP($A323,'Analisis de Equidad Interna'!$A$11:$K$1010,11,0),"")</f>
        <v/>
      </c>
      <c r="J323" s="253" t="str">
        <f t="shared" si="38"/>
        <v/>
      </c>
      <c r="K323" s="254" t="str">
        <f t="shared" si="39"/>
        <v/>
      </c>
      <c r="L323" s="254" t="str">
        <f t="shared" si="40"/>
        <v/>
      </c>
      <c r="M323" s="254" t="str">
        <f t="shared" si="41"/>
        <v/>
      </c>
      <c r="N323" s="254" t="str">
        <f t="shared" si="42"/>
        <v/>
      </c>
      <c r="O323" s="255"/>
      <c r="P323" s="256">
        <f t="shared" si="43"/>
        <v>0</v>
      </c>
      <c r="Q323" s="251">
        <f t="shared" si="36"/>
        <v>0</v>
      </c>
      <c r="R323" s="268"/>
      <c r="S323" s="269"/>
      <c r="T323" s="251">
        <f t="shared" si="44"/>
        <v>0</v>
      </c>
    </row>
    <row r="324" spans="1:20" s="257" customFormat="1" ht="19" customHeight="1">
      <c r="A324" s="258"/>
      <c r="B324" s="262"/>
      <c r="C324" s="260"/>
      <c r="D324" s="260"/>
      <c r="E324" s="260"/>
      <c r="F324" s="251"/>
      <c r="G324" s="252" t="str">
        <f>IFERROR(IF($E324="","",VLOOKUP($E324,'Data Mercado'!$A$7:$F$24,IF($B$6="P90",2,IF($B$6="P75",3,IF($B$6="P50",4,IF($B$6="P25",5,IF($B$6="P10",6))))),0)),"ND")</f>
      </c>
      <c r="H324" s="253" t="str">
        <f t="shared" si="37"/>
        <v/>
      </c>
      <c r="I324" s="253" t="str">
        <f>IFERROR(VLOOKUP($A324,'Analisis de Equidad Interna'!$A$11:$K$1010,11,0),"")</f>
        <v/>
      </c>
      <c r="J324" s="253" t="str">
        <f t="shared" si="38"/>
        <v/>
      </c>
      <c r="K324" s="254" t="str">
        <f t="shared" si="39"/>
        <v/>
      </c>
      <c r="L324" s="254" t="str">
        <f t="shared" si="40"/>
        <v/>
      </c>
      <c r="M324" s="254" t="str">
        <f t="shared" si="41"/>
        <v/>
      </c>
      <c r="N324" s="254" t="str">
        <f t="shared" si="42"/>
        <v/>
      </c>
      <c r="O324" s="255"/>
      <c r="P324" s="256">
        <f t="shared" si="43"/>
        <v>0</v>
      </c>
      <c r="Q324" s="251">
        <f t="shared" si="36"/>
        <v>0</v>
      </c>
      <c r="R324" s="268"/>
      <c r="S324" s="269"/>
      <c r="T324" s="251">
        <f t="shared" si="44"/>
        <v>0</v>
      </c>
    </row>
    <row r="325" spans="1:20" s="257" customFormat="1" ht="19" customHeight="1">
      <c r="A325" s="258"/>
      <c r="B325" s="262"/>
      <c r="C325" s="260"/>
      <c r="D325" s="260"/>
      <c r="E325" s="260"/>
      <c r="F325" s="251"/>
      <c r="G325" s="252" t="str">
        <f>IFERROR(IF($E325="","",VLOOKUP($E325,'Data Mercado'!$A$7:$F$24,IF($B$6="P90",2,IF($B$6="P75",3,IF($B$6="P50",4,IF($B$6="P25",5,IF($B$6="P10",6))))),0)),"ND")</f>
      </c>
      <c r="H325" s="253" t="str">
        <f t="shared" si="37"/>
        <v/>
      </c>
      <c r="I325" s="253" t="str">
        <f>IFERROR(VLOOKUP($A325,'Analisis de Equidad Interna'!$A$11:$K$1010,11,0),"")</f>
        <v/>
      </c>
      <c r="J325" s="253" t="str">
        <f t="shared" si="38"/>
        <v/>
      </c>
      <c r="K325" s="254" t="str">
        <f t="shared" si="39"/>
        <v/>
      </c>
      <c r="L325" s="254" t="str">
        <f t="shared" si="40"/>
        <v/>
      </c>
      <c r="M325" s="254" t="str">
        <f t="shared" si="41"/>
        <v/>
      </c>
      <c r="N325" s="254" t="str">
        <f t="shared" si="42"/>
        <v/>
      </c>
      <c r="O325" s="255"/>
      <c r="P325" s="256">
        <f t="shared" si="43"/>
        <v>0</v>
      </c>
      <c r="Q325" s="251">
        <f t="shared" si="36"/>
        <v>0</v>
      </c>
      <c r="R325" s="268"/>
      <c r="S325" s="269"/>
      <c r="T325" s="251">
        <f t="shared" si="44"/>
        <v>0</v>
      </c>
    </row>
    <row r="326" spans="1:20" s="257" customFormat="1" ht="19" customHeight="1">
      <c r="A326" s="258"/>
      <c r="B326" s="262"/>
      <c r="C326" s="260"/>
      <c r="D326" s="260"/>
      <c r="E326" s="260"/>
      <c r="F326" s="251"/>
      <c r="G326" s="252" t="str">
        <f>IFERROR(IF($E326="","",VLOOKUP($E326,'Data Mercado'!$A$7:$F$24,IF($B$6="P90",2,IF($B$6="P75",3,IF($B$6="P50",4,IF($B$6="P25",5,IF($B$6="P10",6))))),0)),"ND")</f>
      </c>
      <c r="H326" s="253" t="str">
        <f t="shared" si="37"/>
        <v/>
      </c>
      <c r="I326" s="253" t="str">
        <f>IFERROR(VLOOKUP($A326,'Analisis de Equidad Interna'!$A$11:$K$1010,11,0),"")</f>
        <v/>
      </c>
      <c r="J326" s="253" t="str">
        <f t="shared" si="38"/>
        <v/>
      </c>
      <c r="K326" s="254" t="str">
        <f t="shared" si="39"/>
        <v/>
      </c>
      <c r="L326" s="254" t="str">
        <f t="shared" si="40"/>
        <v/>
      </c>
      <c r="M326" s="254" t="str">
        <f t="shared" si="41"/>
        <v/>
      </c>
      <c r="N326" s="254" t="str">
        <f t="shared" si="42"/>
        <v/>
      </c>
      <c r="O326" s="255"/>
      <c r="P326" s="256">
        <f t="shared" si="43"/>
        <v>0</v>
      </c>
      <c r="Q326" s="251">
        <f t="shared" si="36"/>
        <v>0</v>
      </c>
      <c r="R326" s="268"/>
      <c r="S326" s="269"/>
      <c r="T326" s="251">
        <f t="shared" si="44"/>
        <v>0</v>
      </c>
    </row>
    <row r="327" spans="1:20" s="257" customFormat="1" ht="19" customHeight="1">
      <c r="A327" s="258"/>
      <c r="B327" s="262"/>
      <c r="C327" s="260"/>
      <c r="D327" s="260"/>
      <c r="E327" s="260"/>
      <c r="F327" s="251"/>
      <c r="G327" s="252" t="str">
        <f>IFERROR(IF($E327="","",VLOOKUP($E327,'Data Mercado'!$A$7:$F$24,IF($B$6="P90",2,IF($B$6="P75",3,IF($B$6="P50",4,IF($B$6="P25",5,IF($B$6="P10",6))))),0)),"ND")</f>
      </c>
      <c r="H327" s="253" t="str">
        <f t="shared" si="37"/>
        <v/>
      </c>
      <c r="I327" s="253" t="str">
        <f>IFERROR(VLOOKUP($A327,'Analisis de Equidad Interna'!$A$11:$K$1010,11,0),"")</f>
        <v/>
      </c>
      <c r="J327" s="253" t="str">
        <f t="shared" si="38"/>
        <v/>
      </c>
      <c r="K327" s="254" t="str">
        <f t="shared" si="39"/>
        <v/>
      </c>
      <c r="L327" s="254" t="str">
        <f t="shared" si="40"/>
        <v/>
      </c>
      <c r="M327" s="254" t="str">
        <f t="shared" si="41"/>
        <v/>
      </c>
      <c r="N327" s="254" t="str">
        <f t="shared" si="42"/>
        <v/>
      </c>
      <c r="O327" s="255"/>
      <c r="P327" s="256">
        <f t="shared" si="43"/>
        <v>0</v>
      </c>
      <c r="Q327" s="251">
        <f t="shared" si="36"/>
        <v>0</v>
      </c>
      <c r="R327" s="268"/>
      <c r="S327" s="269"/>
      <c r="T327" s="251">
        <f t="shared" si="44"/>
        <v>0</v>
      </c>
    </row>
    <row r="328" spans="1:20" s="257" customFormat="1" ht="19" customHeight="1">
      <c r="A328" s="258"/>
      <c r="B328" s="262"/>
      <c r="C328" s="260"/>
      <c r="D328" s="260"/>
      <c r="E328" s="260"/>
      <c r="F328" s="251"/>
      <c r="G328" s="252" t="str">
        <f>IFERROR(IF($E328="","",VLOOKUP($E328,'Data Mercado'!$A$7:$F$24,IF($B$6="P90",2,IF($B$6="P75",3,IF($B$6="P50",4,IF($B$6="P25",5,IF($B$6="P10",6))))),0)),"ND")</f>
      </c>
      <c r="H328" s="253" t="str">
        <f t="shared" si="37"/>
        <v/>
      </c>
      <c r="I328" s="253" t="str">
        <f>IFERROR(VLOOKUP($A328,'Analisis de Equidad Interna'!$A$11:$K$1010,11,0),"")</f>
        <v/>
      </c>
      <c r="J328" s="253" t="str">
        <f t="shared" si="38"/>
        <v/>
      </c>
      <c r="K328" s="254" t="str">
        <f t="shared" si="39"/>
        <v/>
      </c>
      <c r="L328" s="254" t="str">
        <f t="shared" si="40"/>
        <v/>
      </c>
      <c r="M328" s="254" t="str">
        <f t="shared" si="41"/>
        <v/>
      </c>
      <c r="N328" s="254" t="str">
        <f t="shared" si="42"/>
        <v/>
      </c>
      <c r="O328" s="255"/>
      <c r="P328" s="256">
        <f t="shared" si="43"/>
        <v>0</v>
      </c>
      <c r="Q328" s="251">
        <f t="shared" si="36"/>
        <v>0</v>
      </c>
      <c r="R328" s="268"/>
      <c r="S328" s="269"/>
      <c r="T328" s="251">
        <f t="shared" si="44"/>
        <v>0</v>
      </c>
    </row>
    <row r="329" spans="1:20" s="257" customFormat="1" ht="19" customHeight="1">
      <c r="A329" s="258"/>
      <c r="B329" s="262"/>
      <c r="C329" s="260"/>
      <c r="D329" s="260"/>
      <c r="E329" s="260"/>
      <c r="F329" s="251"/>
      <c r="G329" s="252" t="str">
        <f>IFERROR(IF($E329="","",VLOOKUP($E329,'Data Mercado'!$A$7:$F$24,IF($B$6="P90",2,IF($B$6="P75",3,IF($B$6="P50",4,IF($B$6="P25",5,IF($B$6="P10",6))))),0)),"ND")</f>
      </c>
      <c r="H329" s="253" t="str">
        <f t="shared" si="37"/>
        <v/>
      </c>
      <c r="I329" s="253" t="str">
        <f>IFERROR(VLOOKUP($A329,'Analisis de Equidad Interna'!$A$11:$K$1010,11,0),"")</f>
        <v/>
      </c>
      <c r="J329" s="253" t="str">
        <f t="shared" si="38"/>
        <v/>
      </c>
      <c r="K329" s="254" t="str">
        <f t="shared" si="39"/>
        <v/>
      </c>
      <c r="L329" s="254" t="str">
        <f t="shared" si="40"/>
        <v/>
      </c>
      <c r="M329" s="254" t="str">
        <f t="shared" si="41"/>
        <v/>
      </c>
      <c r="N329" s="254" t="str">
        <f t="shared" si="42"/>
        <v/>
      </c>
      <c r="O329" s="255"/>
      <c r="P329" s="256">
        <f t="shared" si="43"/>
        <v>0</v>
      </c>
      <c r="Q329" s="251">
        <f t="shared" si="36"/>
        <v>0</v>
      </c>
      <c r="R329" s="268"/>
      <c r="S329" s="269"/>
      <c r="T329" s="251">
        <f t="shared" si="44"/>
        <v>0</v>
      </c>
    </row>
    <row r="330" spans="1:20" s="257" customFormat="1" ht="19" customHeight="1">
      <c r="A330" s="258"/>
      <c r="B330" s="262"/>
      <c r="C330" s="260"/>
      <c r="D330" s="260"/>
      <c r="E330" s="260"/>
      <c r="F330" s="251"/>
      <c r="G330" s="252" t="str">
        <f>IFERROR(IF($E330="","",VLOOKUP($E330,'Data Mercado'!$A$7:$F$24,IF($B$6="P90",2,IF($B$6="P75",3,IF($B$6="P50",4,IF($B$6="P25",5,IF($B$6="P10",6))))),0)),"ND")</f>
      </c>
      <c r="H330" s="253" t="str">
        <f t="shared" si="37"/>
        <v/>
      </c>
      <c r="I330" s="253" t="str">
        <f>IFERROR(VLOOKUP($A330,'Analisis de Equidad Interna'!$A$11:$K$1010,11,0),"")</f>
        <v/>
      </c>
      <c r="J330" s="253" t="str">
        <f t="shared" si="38"/>
        <v/>
      </c>
      <c r="K330" s="254" t="str">
        <f t="shared" si="39"/>
        <v/>
      </c>
      <c r="L330" s="254" t="str">
        <f t="shared" si="40"/>
        <v/>
      </c>
      <c r="M330" s="254" t="str">
        <f t="shared" si="41"/>
        <v/>
      </c>
      <c r="N330" s="254" t="str">
        <f t="shared" si="42"/>
        <v/>
      </c>
      <c r="O330" s="255"/>
      <c r="P330" s="256">
        <f t="shared" si="43"/>
        <v>0</v>
      </c>
      <c r="Q330" s="251">
        <f t="shared" si="36"/>
        <v>0</v>
      </c>
      <c r="R330" s="268"/>
      <c r="S330" s="269"/>
      <c r="T330" s="251">
        <f t="shared" si="44"/>
        <v>0</v>
      </c>
    </row>
    <row r="331" spans="1:20" s="257" customFormat="1" ht="19" customHeight="1">
      <c r="A331" s="258"/>
      <c r="B331" s="262"/>
      <c r="C331" s="260"/>
      <c r="D331" s="260"/>
      <c r="E331" s="260"/>
      <c r="F331" s="251"/>
      <c r="G331" s="252" t="str">
        <f>IFERROR(IF($E331="","",VLOOKUP($E331,'Data Mercado'!$A$7:$F$24,IF($B$6="P90",2,IF($B$6="P75",3,IF($B$6="P50",4,IF($B$6="P25",5,IF($B$6="P10",6))))),0)),"ND")</f>
      </c>
      <c r="H331" s="253" t="str">
        <f t="shared" si="37"/>
        <v/>
      </c>
      <c r="I331" s="253" t="str">
        <f>IFERROR(VLOOKUP($A331,'Analisis de Equidad Interna'!$A$11:$K$1010,11,0),"")</f>
        <v/>
      </c>
      <c r="J331" s="253" t="str">
        <f t="shared" si="38"/>
        <v/>
      </c>
      <c r="K331" s="254" t="str">
        <f t="shared" si="39"/>
        <v/>
      </c>
      <c r="L331" s="254" t="str">
        <f t="shared" si="40"/>
        <v/>
      </c>
      <c r="M331" s="254" t="str">
        <f t="shared" si="41"/>
        <v/>
      </c>
      <c r="N331" s="254" t="str">
        <f t="shared" si="42"/>
        <v/>
      </c>
      <c r="O331" s="255"/>
      <c r="P331" s="256">
        <f t="shared" si="43"/>
        <v>0</v>
      </c>
      <c r="Q331" s="251">
        <f t="shared" si="36"/>
        <v>0</v>
      </c>
      <c r="R331" s="268"/>
      <c r="S331" s="269"/>
      <c r="T331" s="251">
        <f t="shared" si="44"/>
        <v>0</v>
      </c>
    </row>
    <row r="332" spans="1:20" s="257" customFormat="1" ht="19" customHeight="1">
      <c r="A332" s="258"/>
      <c r="B332" s="262"/>
      <c r="C332" s="260"/>
      <c r="D332" s="260"/>
      <c r="E332" s="260"/>
      <c r="F332" s="251"/>
      <c r="G332" s="252" t="str">
        <f>IFERROR(IF($E332="","",VLOOKUP($E332,'Data Mercado'!$A$7:$F$24,IF($B$6="P90",2,IF($B$6="P75",3,IF($B$6="P50",4,IF($B$6="P25",5,IF($B$6="P10",6))))),0)),"ND")</f>
      </c>
      <c r="H332" s="253" t="str">
        <f t="shared" si="37"/>
        <v/>
      </c>
      <c r="I332" s="253" t="str">
        <f>IFERROR(VLOOKUP($A332,'Analisis de Equidad Interna'!$A$11:$K$1010,11,0),"")</f>
        <v/>
      </c>
      <c r="J332" s="253" t="str">
        <f t="shared" si="38"/>
        <v/>
      </c>
      <c r="K332" s="254" t="str">
        <f t="shared" si="39"/>
        <v/>
      </c>
      <c r="L332" s="254" t="str">
        <f t="shared" si="40"/>
        <v/>
      </c>
      <c r="M332" s="254" t="str">
        <f t="shared" si="41"/>
        <v/>
      </c>
      <c r="N332" s="254" t="str">
        <f t="shared" si="42"/>
        <v/>
      </c>
      <c r="O332" s="255"/>
      <c r="P332" s="256">
        <f t="shared" si="43"/>
        <v>0</v>
      </c>
      <c r="Q332" s="251">
        <f t="shared" si="36"/>
        <v>0</v>
      </c>
      <c r="R332" s="268"/>
      <c r="S332" s="269"/>
      <c r="T332" s="251">
        <f t="shared" si="44"/>
        <v>0</v>
      </c>
    </row>
    <row r="333" spans="1:20" s="257" customFormat="1" ht="19" customHeight="1">
      <c r="A333" s="258"/>
      <c r="B333" s="262"/>
      <c r="C333" s="260"/>
      <c r="D333" s="260"/>
      <c r="E333" s="260"/>
      <c r="F333" s="251"/>
      <c r="G333" s="252" t="str">
        <f>IFERROR(IF($E333="","",VLOOKUP($E333,'Data Mercado'!$A$7:$F$24,IF($B$6="P90",2,IF($B$6="P75",3,IF($B$6="P50",4,IF($B$6="P25",5,IF($B$6="P10",6))))),0)),"ND")</f>
      </c>
      <c r="H333" s="253" t="str">
        <f t="shared" si="37"/>
        <v/>
      </c>
      <c r="I333" s="253" t="str">
        <f>IFERROR(VLOOKUP($A333,'Analisis de Equidad Interna'!$A$11:$K$1010,11,0),"")</f>
        <v/>
      </c>
      <c r="J333" s="253" t="str">
        <f t="shared" si="38"/>
        <v/>
      </c>
      <c r="K333" s="254" t="str">
        <f t="shared" si="39"/>
        <v/>
      </c>
      <c r="L333" s="254" t="str">
        <f t="shared" si="40"/>
        <v/>
      </c>
      <c r="M333" s="254" t="str">
        <f t="shared" si="41"/>
        <v/>
      </c>
      <c r="N333" s="254" t="str">
        <f t="shared" si="42"/>
        <v/>
      </c>
      <c r="O333" s="255"/>
      <c r="P333" s="256">
        <f t="shared" si="43"/>
        <v>0</v>
      </c>
      <c r="Q333" s="251">
        <f t="shared" si="36"/>
        <v>0</v>
      </c>
      <c r="R333" s="268"/>
      <c r="S333" s="269"/>
      <c r="T333" s="251">
        <f t="shared" si="44"/>
        <v>0</v>
      </c>
    </row>
    <row r="334" spans="1:20" s="257" customFormat="1" ht="19" customHeight="1">
      <c r="A334" s="258"/>
      <c r="B334" s="262"/>
      <c r="C334" s="260"/>
      <c r="D334" s="260"/>
      <c r="E334" s="260"/>
      <c r="F334" s="251"/>
      <c r="G334" s="252" t="str">
        <f>IFERROR(IF($E334="","",VLOOKUP($E334,'Data Mercado'!$A$7:$F$24,IF($B$6="P90",2,IF($B$6="P75",3,IF($B$6="P50",4,IF($B$6="P25",5,IF($B$6="P10",6))))),0)),"ND")</f>
      </c>
      <c r="H334" s="253" t="str">
        <f t="shared" si="37"/>
        <v/>
      </c>
      <c r="I334" s="253" t="str">
        <f>IFERROR(VLOOKUP($A334,'Analisis de Equidad Interna'!$A$11:$K$1010,11,0),"")</f>
        <v/>
      </c>
      <c r="J334" s="253" t="str">
        <f t="shared" si="38"/>
        <v/>
      </c>
      <c r="K334" s="254" t="str">
        <f t="shared" si="39"/>
        <v/>
      </c>
      <c r="L334" s="254" t="str">
        <f t="shared" si="40"/>
        <v/>
      </c>
      <c r="M334" s="254" t="str">
        <f t="shared" si="41"/>
        <v/>
      </c>
      <c r="N334" s="254" t="str">
        <f t="shared" si="42"/>
        <v/>
      </c>
      <c r="O334" s="255"/>
      <c r="P334" s="256">
        <f t="shared" si="43"/>
        <v>0</v>
      </c>
      <c r="Q334" s="251">
        <f t="shared" si="36"/>
        <v>0</v>
      </c>
      <c r="R334" s="268"/>
      <c r="S334" s="269"/>
      <c r="T334" s="251">
        <f t="shared" si="44"/>
        <v>0</v>
      </c>
    </row>
    <row r="335" spans="1:20" s="257" customFormat="1" ht="19" customHeight="1">
      <c r="A335" s="258"/>
      <c r="B335" s="262"/>
      <c r="C335" s="260"/>
      <c r="D335" s="260"/>
      <c r="E335" s="260"/>
      <c r="F335" s="251"/>
      <c r="G335" s="252" t="str">
        <f>IFERROR(IF($E335="","",VLOOKUP($E335,'Data Mercado'!$A$7:$F$24,IF($B$6="P90",2,IF($B$6="P75",3,IF($B$6="P50",4,IF($B$6="P25",5,IF($B$6="P10",6))))),0)),"ND")</f>
      </c>
      <c r="H335" s="253" t="str">
        <f t="shared" si="37"/>
        <v/>
      </c>
      <c r="I335" s="253" t="str">
        <f>IFERROR(VLOOKUP($A335,'Analisis de Equidad Interna'!$A$11:$K$1010,11,0),"")</f>
        <v/>
      </c>
      <c r="J335" s="253" t="str">
        <f t="shared" si="38"/>
        <v/>
      </c>
      <c r="K335" s="254" t="str">
        <f t="shared" si="39"/>
        <v/>
      </c>
      <c r="L335" s="254" t="str">
        <f t="shared" si="40"/>
        <v/>
      </c>
      <c r="M335" s="254" t="str">
        <f t="shared" si="41"/>
        <v/>
      </c>
      <c r="N335" s="254" t="str">
        <f t="shared" si="42"/>
        <v/>
      </c>
      <c r="O335" s="255"/>
      <c r="P335" s="256">
        <f t="shared" si="43"/>
        <v>0</v>
      </c>
      <c r="Q335" s="251">
        <f t="shared" ref="Q335:Q398" si="45">IF($B$7="Porcentajes", F335 * P335, IF($T$1=0, 0, ((F335 * P335) / $T$1) * $C$7))</f>
        <v>0</v>
      </c>
      <c r="R335" s="268"/>
      <c r="S335" s="269"/>
      <c r="T335" s="251">
        <f t="shared" si="44"/>
        <v>0</v>
      </c>
    </row>
    <row r="336" spans="1:20" s="257" customFormat="1" ht="19" customHeight="1">
      <c r="A336" s="258"/>
      <c r="B336" s="262"/>
      <c r="C336" s="260"/>
      <c r="D336" s="260"/>
      <c r="E336" s="260"/>
      <c r="F336" s="251"/>
      <c r="G336" s="252" t="str">
        <f>IFERROR(IF($E336="","",VLOOKUP($E336,'Data Mercado'!$A$7:$F$24,IF($B$6="P90",2,IF($B$6="P75",3,IF($B$6="P50",4,IF($B$6="P25",5,IF($B$6="P10",6))))),0)),"ND")</f>
      </c>
      <c r="H336" s="253" t="str">
        <f>IFERROR(IF(AND($F336&lt;&gt;"",$G336&lt;&gt;""),$F336/$G336,""),"")</f>
      </c>
      <c r="I336" s="253" t="str">
        <f>IFERROR(VLOOKUP($A336,'Analisis de Equidad Interna'!$A$11:$K$1010,11,0),"")</f>
        <v/>
      </c>
      <c r="J336" s="253" t="str">
        <f t="shared" ref="J336:J399" si="47">IF(AND($H336&lt;&gt;"",$I336&lt;&gt;""),$H336*$I336,"")</f>
        <v/>
      </c>
      <c r="K336" s="254" t="str">
        <f t="shared" ref="K336:K399" si="48">IF(J336="","",0%)</f>
        <v/>
      </c>
      <c r="L336" s="254" t="str">
        <f t="shared" ref="L336:L399" si="49">IF(J336="","",IF($J336&gt;1.2, 0, IF($J336&gt;=1.1, $B$8*(1/3), IF($J336&gt;=1, ($B$8 + (($B$9-$B$8)/4)*1)*(1/3), IF($J336&gt;=0.9, ($B$8 + (($B$9-$B$8)/4)*2)*(1/3), IF($J336&gt;=0.8, ($B$8 + (($B$9-$B$8)/4)*3)*(1/3), $B$9*(1/3)))))))</f>
        <v/>
      </c>
      <c r="M336" s="254" t="str">
        <f t="shared" ref="M336:M399" si="50">IF(J336="","",IF($J336&gt;1.2, 0, IF($J336&gt;=1.1, $B$8*(2/3), IF($J336&gt;=1, ($B$8 + (($B$9-$B$8)/4)*1)*(2/3), IF($J336&gt;=0.9, ($B$8 + (($B$9-$B$8)/4)*2)*(2/3), IF($J336&gt;=0.8, ($B$8 + (($B$9-$B$8)/4)*3)*(2/3), $B$9*(2/3)))))))</f>
        <v/>
      </c>
      <c r="N336" s="254" t="str">
        <f t="shared" ref="N336:N399" si="51">IF(J336="","",IF($J336&gt;1.2, 0, IF($J336&gt;=1.1, $B$8, IF($J336&gt;=1, $B$8 + (($B$9-$B$8)/4)*1, IF($J336&gt;=0.9, $B$8 + (($B$9-$B$8)/4)*2, IF($J336&gt;=0.8, $B$8 + (($B$9-$B$8)/4)*3, $B$9))))))</f>
        <v/>
      </c>
      <c r="O336" s="255"/>
      <c r="P336" s="256">
        <f t="shared" ref="P336:P399" si="52">IF(O336=1, K336, IF(O336=2, L336, IF(O336=3, M336, IF(O336=4, N336, 0))))</f>
        <v>0</v>
      </c>
      <c r="Q336" s="251">
        <f t="shared" si="45"/>
        <v>0</v>
      </c>
      <c r="R336" s="268"/>
      <c r="S336" s="269"/>
      <c r="T336" s="251">
        <f t="shared" ref="T336:T399" si="53">IF($R336="Manual",$F336*(1+$S336),$F336+$Q336)</f>
        <v>0</v>
      </c>
    </row>
    <row r="337" spans="1:20" s="257" customFormat="1" ht="19" customHeight="1">
      <c r="A337" s="258"/>
      <c r="B337" s="262"/>
      <c r="C337" s="260"/>
      <c r="D337" s="260"/>
      <c r="E337" s="260"/>
      <c r="F337" s="251"/>
      <c r="G337" s="252" t="str">
        <f>IFERROR(IF($E337="","",VLOOKUP($E337,'Data Mercado'!$A$7:$F$24,IF($B$6="P90",2,IF($B$6="P75",3,IF($B$6="P50",4,IF($B$6="P25",5,IF($B$6="P10",6))))),0)),"ND")</f>
      </c>
      <c r="H337" s="253" t="str">
        <f t="shared" si="46"/>
        <v/>
      </c>
      <c r="I337" s="253" t="str">
        <f>IFERROR(VLOOKUP($A337,'Analisis de Equidad Interna'!$A$11:$K$1010,11,0),"")</f>
        <v/>
      </c>
      <c r="J337" s="253" t="str">
        <f t="shared" si="47"/>
        <v/>
      </c>
      <c r="K337" s="254" t="str">
        <f t="shared" si="48"/>
        <v/>
      </c>
      <c r="L337" s="254" t="str">
        <f t="shared" si="49"/>
        <v/>
      </c>
      <c r="M337" s="254" t="str">
        <f t="shared" si="50"/>
        <v/>
      </c>
      <c r="N337" s="254" t="str">
        <f t="shared" si="51"/>
        <v/>
      </c>
      <c r="O337" s="255"/>
      <c r="P337" s="256">
        <f t="shared" si="52"/>
        <v>0</v>
      </c>
      <c r="Q337" s="251">
        <f t="shared" si="45"/>
        <v>0</v>
      </c>
      <c r="R337" s="268"/>
      <c r="S337" s="269"/>
      <c r="T337" s="251">
        <f t="shared" si="53"/>
        <v>0</v>
      </c>
    </row>
    <row r="338" spans="1:20" s="257" customFormat="1" ht="19" customHeight="1">
      <c r="A338" s="258"/>
      <c r="B338" s="262"/>
      <c r="C338" s="260"/>
      <c r="D338" s="260"/>
      <c r="E338" s="260"/>
      <c r="F338" s="251"/>
      <c r="G338" s="252" t="str">
        <f>IFERROR(IF($E338="","",VLOOKUP($E338,'Data Mercado'!$A$7:$F$24,IF($B$6="P90",2,IF($B$6="P75",3,IF($B$6="P50",4,IF($B$6="P25",5,IF($B$6="P10",6))))),0)),"ND")</f>
      </c>
      <c r="H338" s="253" t="str">
        <f t="shared" si="46"/>
        <v/>
      </c>
      <c r="I338" s="253" t="str">
        <f>IFERROR(VLOOKUP($A338,'Analisis de Equidad Interna'!$A$11:$K$1010,11,0),"")</f>
        <v/>
      </c>
      <c r="J338" s="253" t="str">
        <f t="shared" si="47"/>
        <v/>
      </c>
      <c r="K338" s="254" t="str">
        <f t="shared" si="48"/>
        <v/>
      </c>
      <c r="L338" s="254" t="str">
        <f t="shared" si="49"/>
        <v/>
      </c>
      <c r="M338" s="254" t="str">
        <f t="shared" si="50"/>
        <v/>
      </c>
      <c r="N338" s="254" t="str">
        <f t="shared" si="51"/>
        <v/>
      </c>
      <c r="O338" s="255"/>
      <c r="P338" s="256">
        <f t="shared" si="52"/>
        <v>0</v>
      </c>
      <c r="Q338" s="251">
        <f t="shared" si="45"/>
        <v>0</v>
      </c>
      <c r="R338" s="268"/>
      <c r="S338" s="269"/>
      <c r="T338" s="251">
        <f t="shared" si="53"/>
        <v>0</v>
      </c>
    </row>
    <row r="339" spans="1:20" s="257" customFormat="1" ht="19" customHeight="1">
      <c r="A339" s="258"/>
      <c r="B339" s="262"/>
      <c r="C339" s="260"/>
      <c r="D339" s="260"/>
      <c r="E339" s="260"/>
      <c r="F339" s="251"/>
      <c r="G339" s="252" t="str">
        <f>IFERROR(IF($E339="","",VLOOKUP($E339,'Data Mercado'!$A$7:$F$24,IF($B$6="P90",2,IF($B$6="P75",3,IF($B$6="P50",4,IF($B$6="P25",5,IF($B$6="P10",6))))),0)),"ND")</f>
      </c>
      <c r="H339" s="253" t="str">
        <f t="shared" si="46"/>
        <v/>
      </c>
      <c r="I339" s="253" t="str">
        <f>IFERROR(VLOOKUP($A339,'Analisis de Equidad Interna'!$A$11:$K$1010,11,0),"")</f>
        <v/>
      </c>
      <c r="J339" s="253" t="str">
        <f t="shared" si="47"/>
        <v/>
      </c>
      <c r="K339" s="254" t="str">
        <f t="shared" si="48"/>
        <v/>
      </c>
      <c r="L339" s="254" t="str">
        <f t="shared" si="49"/>
        <v/>
      </c>
      <c r="M339" s="254" t="str">
        <f t="shared" si="50"/>
        <v/>
      </c>
      <c r="N339" s="254" t="str">
        <f t="shared" si="51"/>
        <v/>
      </c>
      <c r="O339" s="255"/>
      <c r="P339" s="256">
        <f t="shared" si="52"/>
        <v>0</v>
      </c>
      <c r="Q339" s="251">
        <f t="shared" si="45"/>
        <v>0</v>
      </c>
      <c r="R339" s="268"/>
      <c r="S339" s="269"/>
      <c r="T339" s="251">
        <f t="shared" si="53"/>
        <v>0</v>
      </c>
    </row>
    <row r="340" spans="1:20" s="257" customFormat="1" ht="19" customHeight="1">
      <c r="A340" s="258"/>
      <c r="B340" s="262"/>
      <c r="C340" s="260"/>
      <c r="D340" s="260"/>
      <c r="E340" s="260"/>
      <c r="F340" s="251"/>
      <c r="G340" s="252" t="str">
        <f>IFERROR(IF($E340="","",VLOOKUP($E340,'Data Mercado'!$A$7:$F$24,IF($B$6="P90",2,IF($B$6="P75",3,IF($B$6="P50",4,IF($B$6="P25",5,IF($B$6="P10",6))))),0)),"ND")</f>
      </c>
      <c r="H340" s="253" t="str">
        <f t="shared" si="46"/>
        <v/>
      </c>
      <c r="I340" s="253" t="str">
        <f>IFERROR(VLOOKUP($A340,'Analisis de Equidad Interna'!$A$11:$K$1010,11,0),"")</f>
        <v/>
      </c>
      <c r="J340" s="253" t="str">
        <f t="shared" si="47"/>
        <v/>
      </c>
      <c r="K340" s="254" t="str">
        <f t="shared" si="48"/>
        <v/>
      </c>
      <c r="L340" s="254" t="str">
        <f t="shared" si="49"/>
        <v/>
      </c>
      <c r="M340" s="254" t="str">
        <f t="shared" si="50"/>
        <v/>
      </c>
      <c r="N340" s="254" t="str">
        <f t="shared" si="51"/>
        <v/>
      </c>
      <c r="O340" s="255"/>
      <c r="P340" s="256">
        <f t="shared" si="52"/>
        <v>0</v>
      </c>
      <c r="Q340" s="251">
        <f t="shared" si="45"/>
        <v>0</v>
      </c>
      <c r="R340" s="268"/>
      <c r="S340" s="269"/>
      <c r="T340" s="251">
        <f t="shared" si="53"/>
        <v>0</v>
      </c>
    </row>
    <row r="341" spans="1:20" s="257" customFormat="1" ht="19" customHeight="1">
      <c r="A341" s="258"/>
      <c r="B341" s="262"/>
      <c r="C341" s="260"/>
      <c r="D341" s="260"/>
      <c r="E341" s="260"/>
      <c r="F341" s="251"/>
      <c r="G341" s="252" t="str">
        <f>IFERROR(IF($E341="","",VLOOKUP($E341,'Data Mercado'!$A$7:$F$24,IF($B$6="P90",2,IF($B$6="P75",3,IF($B$6="P50",4,IF($B$6="P25",5,IF($B$6="P10",6))))),0)),"ND")</f>
      </c>
      <c r="H341" s="253" t="str">
        <f t="shared" si="46"/>
        <v/>
      </c>
      <c r="I341" s="253" t="str">
        <f>IFERROR(VLOOKUP($A341,'Analisis de Equidad Interna'!$A$11:$K$1010,11,0),"")</f>
        <v/>
      </c>
      <c r="J341" s="253" t="str">
        <f t="shared" si="47"/>
        <v/>
      </c>
      <c r="K341" s="254" t="str">
        <f t="shared" si="48"/>
        <v/>
      </c>
      <c r="L341" s="254" t="str">
        <f t="shared" si="49"/>
        <v/>
      </c>
      <c r="M341" s="254" t="str">
        <f t="shared" si="50"/>
        <v/>
      </c>
      <c r="N341" s="254" t="str">
        <f t="shared" si="51"/>
        <v/>
      </c>
      <c r="O341" s="255"/>
      <c r="P341" s="256">
        <f t="shared" si="52"/>
        <v>0</v>
      </c>
      <c r="Q341" s="251">
        <f t="shared" si="45"/>
        <v>0</v>
      </c>
      <c r="R341" s="268"/>
      <c r="S341" s="269"/>
      <c r="T341" s="251">
        <f t="shared" si="53"/>
        <v>0</v>
      </c>
    </row>
    <row r="342" spans="1:20" s="257" customFormat="1" ht="19" customHeight="1">
      <c r="A342" s="258"/>
      <c r="B342" s="262"/>
      <c r="C342" s="260"/>
      <c r="D342" s="260"/>
      <c r="E342" s="260"/>
      <c r="F342" s="251"/>
      <c r="G342" s="252" t="str">
        <f>IFERROR(IF($E342="","",VLOOKUP($E342,'Data Mercado'!$A$7:$F$24,IF($B$6="P90",2,IF($B$6="P75",3,IF($B$6="P50",4,IF($B$6="P25",5,IF($B$6="P10",6))))),0)),"ND")</f>
      </c>
      <c r="H342" s="253" t="str">
        <f t="shared" si="46"/>
        <v/>
      </c>
      <c r="I342" s="253" t="str">
        <f>IFERROR(VLOOKUP($A342,'Analisis de Equidad Interna'!$A$11:$K$1010,11,0),"")</f>
        <v/>
      </c>
      <c r="J342" s="253" t="str">
        <f t="shared" si="47"/>
        <v/>
      </c>
      <c r="K342" s="254" t="str">
        <f t="shared" si="48"/>
        <v/>
      </c>
      <c r="L342" s="254" t="str">
        <f t="shared" si="49"/>
        <v/>
      </c>
      <c r="M342" s="254" t="str">
        <f t="shared" si="50"/>
        <v/>
      </c>
      <c r="N342" s="254" t="str">
        <f t="shared" si="51"/>
        <v/>
      </c>
      <c r="O342" s="255"/>
      <c r="P342" s="256">
        <f t="shared" si="52"/>
        <v>0</v>
      </c>
      <c r="Q342" s="251">
        <f t="shared" si="45"/>
        <v>0</v>
      </c>
      <c r="R342" s="268"/>
      <c r="S342" s="269"/>
      <c r="T342" s="251">
        <f t="shared" si="53"/>
        <v>0</v>
      </c>
    </row>
    <row r="343" spans="1:20" s="257" customFormat="1" ht="19" customHeight="1">
      <c r="A343" s="258"/>
      <c r="B343" s="262"/>
      <c r="C343" s="260"/>
      <c r="D343" s="260"/>
      <c r="E343" s="260"/>
      <c r="F343" s="251"/>
      <c r="G343" s="252" t="str">
        <f>IFERROR(IF($E343="","",VLOOKUP($E343,'Data Mercado'!$A$7:$F$24,IF($B$6="P90",2,IF($B$6="P75",3,IF($B$6="P50",4,IF($B$6="P25",5,IF($B$6="P10",6))))),0)),"ND")</f>
      </c>
      <c r="H343" s="253" t="str">
        <f t="shared" si="46"/>
        <v/>
      </c>
      <c r="I343" s="253" t="str">
        <f>IFERROR(VLOOKUP($A343,'Analisis de Equidad Interna'!$A$11:$K$1010,11,0),"")</f>
        <v/>
      </c>
      <c r="J343" s="253" t="str">
        <f t="shared" si="47"/>
        <v/>
      </c>
      <c r="K343" s="254" t="str">
        <f t="shared" si="48"/>
        <v/>
      </c>
      <c r="L343" s="254" t="str">
        <f t="shared" si="49"/>
        <v/>
      </c>
      <c r="M343" s="254" t="str">
        <f t="shared" si="50"/>
        <v/>
      </c>
      <c r="N343" s="254" t="str">
        <f t="shared" si="51"/>
        <v/>
      </c>
      <c r="O343" s="255"/>
      <c r="P343" s="256">
        <f t="shared" si="52"/>
        <v>0</v>
      </c>
      <c r="Q343" s="251">
        <f t="shared" si="45"/>
        <v>0</v>
      </c>
      <c r="R343" s="268"/>
      <c r="S343" s="269"/>
      <c r="T343" s="251">
        <f t="shared" si="53"/>
        <v>0</v>
      </c>
    </row>
    <row r="344" spans="1:20" s="257" customFormat="1" ht="19" customHeight="1">
      <c r="A344" s="258"/>
      <c r="B344" s="262"/>
      <c r="C344" s="260"/>
      <c r="D344" s="260"/>
      <c r="E344" s="260"/>
      <c r="F344" s="251"/>
      <c r="G344" s="252" t="str">
        <f>IFERROR(IF($E344="","",VLOOKUP($E344,'Data Mercado'!$A$7:$F$24,IF($B$6="P90",2,IF($B$6="P75",3,IF($B$6="P50",4,IF($B$6="P25",5,IF($B$6="P10",6))))),0)),"ND")</f>
      </c>
      <c r="H344" s="253" t="str">
        <f t="shared" si="46"/>
        <v/>
      </c>
      <c r="I344" s="253" t="str">
        <f>IFERROR(VLOOKUP($A344,'Analisis de Equidad Interna'!$A$11:$K$1010,11,0),"")</f>
        <v/>
      </c>
      <c r="J344" s="253" t="str">
        <f t="shared" si="47"/>
        <v/>
      </c>
      <c r="K344" s="254" t="str">
        <f t="shared" si="48"/>
        <v/>
      </c>
      <c r="L344" s="254" t="str">
        <f t="shared" si="49"/>
        <v/>
      </c>
      <c r="M344" s="254" t="str">
        <f t="shared" si="50"/>
        <v/>
      </c>
      <c r="N344" s="254" t="str">
        <f t="shared" si="51"/>
        <v/>
      </c>
      <c r="O344" s="255"/>
      <c r="P344" s="256">
        <f t="shared" si="52"/>
        <v>0</v>
      </c>
      <c r="Q344" s="251">
        <f t="shared" si="45"/>
        <v>0</v>
      </c>
      <c r="R344" s="268"/>
      <c r="S344" s="269"/>
      <c r="T344" s="251">
        <f t="shared" si="53"/>
        <v>0</v>
      </c>
    </row>
    <row r="345" spans="1:20" s="257" customFormat="1" ht="19" customHeight="1">
      <c r="A345" s="258"/>
      <c r="B345" s="262"/>
      <c r="C345" s="260"/>
      <c r="D345" s="260"/>
      <c r="E345" s="260"/>
      <c r="F345" s="251"/>
      <c r="G345" s="252" t="str">
        <f>IFERROR(IF($E345="","",VLOOKUP($E345,'Data Mercado'!$A$7:$F$24,IF($B$6="P90",2,IF($B$6="P75",3,IF($B$6="P50",4,IF($B$6="P25",5,IF($B$6="P10",6))))),0)),"ND")</f>
      </c>
      <c r="H345" s="253" t="str">
        <f t="shared" si="46"/>
        <v/>
      </c>
      <c r="I345" s="253" t="str">
        <f>IFERROR(VLOOKUP($A345,'Analisis de Equidad Interna'!$A$11:$K$1010,11,0),"")</f>
        <v/>
      </c>
      <c r="J345" s="253" t="str">
        <f t="shared" si="47"/>
        <v/>
      </c>
      <c r="K345" s="254" t="str">
        <f t="shared" si="48"/>
        <v/>
      </c>
      <c r="L345" s="254" t="str">
        <f t="shared" si="49"/>
        <v/>
      </c>
      <c r="M345" s="254" t="str">
        <f t="shared" si="50"/>
        <v/>
      </c>
      <c r="N345" s="254" t="str">
        <f t="shared" si="51"/>
        <v/>
      </c>
      <c r="O345" s="255"/>
      <c r="P345" s="256">
        <f t="shared" si="52"/>
        <v>0</v>
      </c>
      <c r="Q345" s="251">
        <f t="shared" si="45"/>
        <v>0</v>
      </c>
      <c r="R345" s="268"/>
      <c r="S345" s="269"/>
      <c r="T345" s="251">
        <f t="shared" si="53"/>
        <v>0</v>
      </c>
    </row>
    <row r="346" spans="1:20" s="257" customFormat="1" ht="19" customHeight="1">
      <c r="A346" s="258"/>
      <c r="B346" s="262"/>
      <c r="C346" s="260"/>
      <c r="D346" s="260"/>
      <c r="E346" s="260"/>
      <c r="F346" s="251"/>
      <c r="G346" s="252" t="str">
        <f>IFERROR(IF($E346="","",VLOOKUP($E346,'Data Mercado'!$A$7:$F$24,IF($B$6="P90",2,IF($B$6="P75",3,IF($B$6="P50",4,IF($B$6="P25",5,IF($B$6="P10",6))))),0)),"ND")</f>
      </c>
      <c r="H346" s="253" t="str">
        <f t="shared" si="46"/>
        <v/>
      </c>
      <c r="I346" s="253" t="str">
        <f>IFERROR(VLOOKUP($A346,'Analisis de Equidad Interna'!$A$11:$K$1010,11,0),"")</f>
        <v/>
      </c>
      <c r="J346" s="253" t="str">
        <f t="shared" si="47"/>
        <v/>
      </c>
      <c r="K346" s="254" t="str">
        <f t="shared" si="48"/>
        <v/>
      </c>
      <c r="L346" s="254" t="str">
        <f t="shared" si="49"/>
        <v/>
      </c>
      <c r="M346" s="254" t="str">
        <f t="shared" si="50"/>
        <v/>
      </c>
      <c r="N346" s="254" t="str">
        <f t="shared" si="51"/>
        <v/>
      </c>
      <c r="O346" s="255"/>
      <c r="P346" s="256">
        <f t="shared" si="52"/>
        <v>0</v>
      </c>
      <c r="Q346" s="251">
        <f t="shared" si="45"/>
        <v>0</v>
      </c>
      <c r="R346" s="268"/>
      <c r="S346" s="269"/>
      <c r="T346" s="251">
        <f t="shared" si="53"/>
        <v>0</v>
      </c>
    </row>
    <row r="347" spans="1:20" s="257" customFormat="1" ht="19" customHeight="1">
      <c r="A347" s="258"/>
      <c r="B347" s="262"/>
      <c r="C347" s="260"/>
      <c r="D347" s="260"/>
      <c r="E347" s="260"/>
      <c r="F347" s="251"/>
      <c r="G347" s="252" t="str">
        <f>IFERROR(IF($E347="","",VLOOKUP($E347,'Data Mercado'!$A$7:$F$24,IF($B$6="P90",2,IF($B$6="P75",3,IF($B$6="P50",4,IF($B$6="P25",5,IF($B$6="P10",6))))),0)),"ND")</f>
      </c>
      <c r="H347" s="253" t="str">
        <f t="shared" si="46"/>
        <v/>
      </c>
      <c r="I347" s="253" t="str">
        <f>IFERROR(VLOOKUP($A347,'Analisis de Equidad Interna'!$A$11:$K$1010,11,0),"")</f>
        <v/>
      </c>
      <c r="J347" s="253" t="str">
        <f t="shared" si="47"/>
        <v/>
      </c>
      <c r="K347" s="254" t="str">
        <f t="shared" si="48"/>
        <v/>
      </c>
      <c r="L347" s="254" t="str">
        <f t="shared" si="49"/>
        <v/>
      </c>
      <c r="M347" s="254" t="str">
        <f t="shared" si="50"/>
        <v/>
      </c>
      <c r="N347" s="254" t="str">
        <f t="shared" si="51"/>
        <v/>
      </c>
      <c r="O347" s="255"/>
      <c r="P347" s="256">
        <f t="shared" si="52"/>
        <v>0</v>
      </c>
      <c r="Q347" s="251">
        <f t="shared" si="45"/>
        <v>0</v>
      </c>
      <c r="R347" s="268"/>
      <c r="S347" s="269"/>
      <c r="T347" s="251">
        <f t="shared" si="53"/>
        <v>0</v>
      </c>
    </row>
    <row r="348" spans="1:20" s="257" customFormat="1" ht="19" customHeight="1">
      <c r="A348" s="258"/>
      <c r="B348" s="262"/>
      <c r="C348" s="260"/>
      <c r="D348" s="260"/>
      <c r="E348" s="260"/>
      <c r="F348" s="251"/>
      <c r="G348" s="252" t="str">
        <f>IFERROR(IF($E348="","",VLOOKUP($E348,'Data Mercado'!$A$7:$F$24,IF($B$6="P90",2,IF($B$6="P75",3,IF($B$6="P50",4,IF($B$6="P25",5,IF($B$6="P10",6))))),0)),"ND")</f>
      </c>
      <c r="H348" s="253" t="str">
        <f t="shared" si="46"/>
        <v/>
      </c>
      <c r="I348" s="253" t="str">
        <f>IFERROR(VLOOKUP($A348,'Analisis de Equidad Interna'!$A$11:$K$1010,11,0),"")</f>
        <v/>
      </c>
      <c r="J348" s="253" t="str">
        <f t="shared" si="47"/>
        <v/>
      </c>
      <c r="K348" s="254" t="str">
        <f t="shared" si="48"/>
        <v/>
      </c>
      <c r="L348" s="254" t="str">
        <f t="shared" si="49"/>
        <v/>
      </c>
      <c r="M348" s="254" t="str">
        <f t="shared" si="50"/>
        <v/>
      </c>
      <c r="N348" s="254" t="str">
        <f t="shared" si="51"/>
        <v/>
      </c>
      <c r="O348" s="255"/>
      <c r="P348" s="256">
        <f t="shared" si="52"/>
        <v>0</v>
      </c>
      <c r="Q348" s="251">
        <f t="shared" si="45"/>
        <v>0</v>
      </c>
      <c r="R348" s="268"/>
      <c r="S348" s="269"/>
      <c r="T348" s="251">
        <f t="shared" si="53"/>
        <v>0</v>
      </c>
    </row>
    <row r="349" spans="1:20" s="257" customFormat="1" ht="19" customHeight="1">
      <c r="A349" s="258"/>
      <c r="B349" s="262"/>
      <c r="C349" s="260"/>
      <c r="D349" s="260"/>
      <c r="E349" s="260"/>
      <c r="F349" s="251"/>
      <c r="G349" s="252" t="str">
        <f>IFERROR(IF($E349="","",VLOOKUP($E349,'Data Mercado'!$A$7:$F$24,IF($B$6="P90",2,IF($B$6="P75",3,IF($B$6="P50",4,IF($B$6="P25",5,IF($B$6="P10",6))))),0)),"ND")</f>
      </c>
      <c r="H349" s="253" t="str">
        <f t="shared" si="46"/>
        <v/>
      </c>
      <c r="I349" s="253" t="str">
        <f>IFERROR(VLOOKUP($A349,'Analisis de Equidad Interna'!$A$11:$K$1010,11,0),"")</f>
        <v/>
      </c>
      <c r="J349" s="253" t="str">
        <f t="shared" si="47"/>
        <v/>
      </c>
      <c r="K349" s="254" t="str">
        <f t="shared" si="48"/>
        <v/>
      </c>
      <c r="L349" s="254" t="str">
        <f t="shared" si="49"/>
        <v/>
      </c>
      <c r="M349" s="254" t="str">
        <f t="shared" si="50"/>
        <v/>
      </c>
      <c r="N349" s="254" t="str">
        <f t="shared" si="51"/>
        <v/>
      </c>
      <c r="O349" s="255"/>
      <c r="P349" s="256">
        <f t="shared" si="52"/>
        <v>0</v>
      </c>
      <c r="Q349" s="251">
        <f t="shared" si="45"/>
        <v>0</v>
      </c>
      <c r="R349" s="268"/>
      <c r="S349" s="269"/>
      <c r="T349" s="251">
        <f t="shared" si="53"/>
        <v>0</v>
      </c>
    </row>
    <row r="350" spans="1:20" s="257" customFormat="1" ht="19" customHeight="1">
      <c r="A350" s="258"/>
      <c r="B350" s="262"/>
      <c r="C350" s="260"/>
      <c r="D350" s="260"/>
      <c r="E350" s="260"/>
      <c r="F350" s="251"/>
      <c r="G350" s="252" t="str">
        <f>IFERROR(IF($E350="","",VLOOKUP($E350,'Data Mercado'!$A$7:$F$24,IF($B$6="P90",2,IF($B$6="P75",3,IF($B$6="P50",4,IF($B$6="P25",5,IF($B$6="P10",6))))),0)),"ND")</f>
      </c>
      <c r="H350" s="253" t="str">
        <f t="shared" si="46"/>
        <v/>
      </c>
      <c r="I350" s="253" t="str">
        <f>IFERROR(VLOOKUP($A350,'Analisis de Equidad Interna'!$A$11:$K$1010,11,0),"")</f>
        <v/>
      </c>
      <c r="J350" s="253" t="str">
        <f t="shared" si="47"/>
        <v/>
      </c>
      <c r="K350" s="254" t="str">
        <f t="shared" si="48"/>
        <v/>
      </c>
      <c r="L350" s="254" t="str">
        <f t="shared" si="49"/>
        <v/>
      </c>
      <c r="M350" s="254" t="str">
        <f t="shared" si="50"/>
        <v/>
      </c>
      <c r="N350" s="254" t="str">
        <f t="shared" si="51"/>
        <v/>
      </c>
      <c r="O350" s="255"/>
      <c r="P350" s="256">
        <f t="shared" si="52"/>
        <v>0</v>
      </c>
      <c r="Q350" s="251">
        <f t="shared" si="45"/>
        <v>0</v>
      </c>
      <c r="R350" s="268"/>
      <c r="S350" s="269"/>
      <c r="T350" s="251">
        <f t="shared" si="53"/>
        <v>0</v>
      </c>
    </row>
    <row r="351" spans="1:20" s="257" customFormat="1" ht="19" customHeight="1">
      <c r="A351" s="258"/>
      <c r="B351" s="262"/>
      <c r="C351" s="260"/>
      <c r="D351" s="260"/>
      <c r="E351" s="260"/>
      <c r="F351" s="251"/>
      <c r="G351" s="252" t="str">
        <f>IFERROR(IF($E351="","",VLOOKUP($E351,'Data Mercado'!$A$7:$F$24,IF($B$6="P90",2,IF($B$6="P75",3,IF($B$6="P50",4,IF($B$6="P25",5,IF($B$6="P10",6))))),0)),"ND")</f>
      </c>
      <c r="H351" s="253" t="str">
        <f t="shared" si="46"/>
        <v/>
      </c>
      <c r="I351" s="253" t="str">
        <f>IFERROR(VLOOKUP($A351,'Analisis de Equidad Interna'!$A$11:$K$1010,11,0),"")</f>
        <v/>
      </c>
      <c r="J351" s="253" t="str">
        <f t="shared" si="47"/>
        <v/>
      </c>
      <c r="K351" s="254" t="str">
        <f t="shared" si="48"/>
        <v/>
      </c>
      <c r="L351" s="254" t="str">
        <f t="shared" si="49"/>
        <v/>
      </c>
      <c r="M351" s="254" t="str">
        <f t="shared" si="50"/>
        <v/>
      </c>
      <c r="N351" s="254" t="str">
        <f t="shared" si="51"/>
        <v/>
      </c>
      <c r="O351" s="255"/>
      <c r="P351" s="256">
        <f t="shared" si="52"/>
        <v>0</v>
      </c>
      <c r="Q351" s="251">
        <f t="shared" si="45"/>
        <v>0</v>
      </c>
      <c r="R351" s="268"/>
      <c r="S351" s="269"/>
      <c r="T351" s="251">
        <f t="shared" si="53"/>
        <v>0</v>
      </c>
    </row>
    <row r="352" spans="1:20" s="257" customFormat="1" ht="19" customHeight="1">
      <c r="A352" s="258"/>
      <c r="B352" s="262"/>
      <c r="C352" s="260"/>
      <c r="D352" s="260"/>
      <c r="E352" s="260"/>
      <c r="F352" s="251"/>
      <c r="G352" s="252" t="str">
        <f>IFERROR(IF($E352="","",VLOOKUP($E352,'Data Mercado'!$A$7:$F$24,IF($B$6="P90",2,IF($B$6="P75",3,IF($B$6="P50",4,IF($B$6="P25",5,IF($B$6="P10",6))))),0)),"ND")</f>
      </c>
      <c r="H352" s="253" t="str">
        <f t="shared" si="46"/>
        <v/>
      </c>
      <c r="I352" s="253" t="str">
        <f>IFERROR(VLOOKUP($A352,'Analisis de Equidad Interna'!$A$11:$K$1010,11,0),"")</f>
        <v/>
      </c>
      <c r="J352" s="253" t="str">
        <f t="shared" si="47"/>
        <v/>
      </c>
      <c r="K352" s="254" t="str">
        <f t="shared" si="48"/>
        <v/>
      </c>
      <c r="L352" s="254" t="str">
        <f t="shared" si="49"/>
        <v/>
      </c>
      <c r="M352" s="254" t="str">
        <f t="shared" si="50"/>
        <v/>
      </c>
      <c r="N352" s="254" t="str">
        <f t="shared" si="51"/>
        <v/>
      </c>
      <c r="O352" s="255"/>
      <c r="P352" s="256">
        <f t="shared" si="52"/>
        <v>0</v>
      </c>
      <c r="Q352" s="251">
        <f t="shared" si="45"/>
        <v>0</v>
      </c>
      <c r="R352" s="268"/>
      <c r="S352" s="269"/>
      <c r="T352" s="251">
        <f t="shared" si="53"/>
        <v>0</v>
      </c>
    </row>
    <row r="353" spans="1:20" s="257" customFormat="1" ht="19" customHeight="1">
      <c r="A353" s="258"/>
      <c r="B353" s="262"/>
      <c r="C353" s="260"/>
      <c r="D353" s="260"/>
      <c r="E353" s="260"/>
      <c r="F353" s="251"/>
      <c r="G353" s="252" t="str">
        <f>IFERROR(IF($E353="","",VLOOKUP($E353,'Data Mercado'!$A$7:$F$24,IF($B$6="P90",2,IF($B$6="P75",3,IF($B$6="P50",4,IF($B$6="P25",5,IF($B$6="P10",6))))),0)),"ND")</f>
      </c>
      <c r="H353" s="253" t="str">
        <f t="shared" si="46"/>
        <v/>
      </c>
      <c r="I353" s="253" t="str">
        <f>IFERROR(VLOOKUP($A353,'Analisis de Equidad Interna'!$A$11:$K$1010,11,0),"")</f>
        <v/>
      </c>
      <c r="J353" s="253" t="str">
        <f t="shared" si="47"/>
        <v/>
      </c>
      <c r="K353" s="254" t="str">
        <f t="shared" si="48"/>
        <v/>
      </c>
      <c r="L353" s="254" t="str">
        <f t="shared" si="49"/>
        <v/>
      </c>
      <c r="M353" s="254" t="str">
        <f t="shared" si="50"/>
        <v/>
      </c>
      <c r="N353" s="254" t="str">
        <f t="shared" si="51"/>
        <v/>
      </c>
      <c r="O353" s="255"/>
      <c r="P353" s="256">
        <f t="shared" si="52"/>
        <v>0</v>
      </c>
      <c r="Q353" s="251">
        <f t="shared" si="45"/>
        <v>0</v>
      </c>
      <c r="R353" s="268"/>
      <c r="S353" s="269"/>
      <c r="T353" s="251">
        <f t="shared" si="53"/>
        <v>0</v>
      </c>
    </row>
    <row r="354" spans="1:20" s="257" customFormat="1" ht="19" customHeight="1">
      <c r="A354" s="258"/>
      <c r="B354" s="262"/>
      <c r="C354" s="260"/>
      <c r="D354" s="260"/>
      <c r="E354" s="260"/>
      <c r="F354" s="251"/>
      <c r="G354" s="252" t="str">
        <f>IFERROR(IF($E354="","",VLOOKUP($E354,'Data Mercado'!$A$7:$F$24,IF($B$6="P90",2,IF($B$6="P75",3,IF($B$6="P50",4,IF($B$6="P25",5,IF($B$6="P10",6))))),0)),"ND")</f>
      </c>
      <c r="H354" s="253" t="str">
        <f t="shared" si="46"/>
        <v/>
      </c>
      <c r="I354" s="253" t="str">
        <f>IFERROR(VLOOKUP($A354,'Analisis de Equidad Interna'!$A$11:$K$1010,11,0),"")</f>
        <v/>
      </c>
      <c r="J354" s="253" t="str">
        <f t="shared" si="47"/>
        <v/>
      </c>
      <c r="K354" s="254" t="str">
        <f t="shared" si="48"/>
        <v/>
      </c>
      <c r="L354" s="254" t="str">
        <f t="shared" si="49"/>
        <v/>
      </c>
      <c r="M354" s="254" t="str">
        <f t="shared" si="50"/>
        <v/>
      </c>
      <c r="N354" s="254" t="str">
        <f t="shared" si="51"/>
        <v/>
      </c>
      <c r="O354" s="255"/>
      <c r="P354" s="256">
        <f t="shared" si="52"/>
        <v>0</v>
      </c>
      <c r="Q354" s="251">
        <f t="shared" si="45"/>
        <v>0</v>
      </c>
      <c r="R354" s="268"/>
      <c r="S354" s="269"/>
      <c r="T354" s="251">
        <f t="shared" si="53"/>
        <v>0</v>
      </c>
    </row>
    <row r="355" spans="1:20" s="257" customFormat="1" ht="19" customHeight="1">
      <c r="A355" s="258"/>
      <c r="B355" s="262"/>
      <c r="C355" s="260"/>
      <c r="D355" s="260"/>
      <c r="E355" s="260"/>
      <c r="F355" s="251"/>
      <c r="G355" s="252" t="str">
        <f>IFERROR(IF($E355="","",VLOOKUP($E355,'Data Mercado'!$A$7:$F$24,IF($B$6="P90",2,IF($B$6="P75",3,IF($B$6="P50",4,IF($B$6="P25",5,IF($B$6="P10",6))))),0)),"ND")</f>
      </c>
      <c r="H355" s="253" t="str">
        <f t="shared" si="46"/>
        <v/>
      </c>
      <c r="I355" s="253" t="str">
        <f>IFERROR(VLOOKUP($A355,'Analisis de Equidad Interna'!$A$11:$K$1010,11,0),"")</f>
        <v/>
      </c>
      <c r="J355" s="253" t="str">
        <f t="shared" si="47"/>
        <v/>
      </c>
      <c r="K355" s="254" t="str">
        <f t="shared" si="48"/>
        <v/>
      </c>
      <c r="L355" s="254" t="str">
        <f t="shared" si="49"/>
        <v/>
      </c>
      <c r="M355" s="254" t="str">
        <f t="shared" si="50"/>
        <v/>
      </c>
      <c r="N355" s="254" t="str">
        <f t="shared" si="51"/>
        <v/>
      </c>
      <c r="O355" s="255"/>
      <c r="P355" s="256">
        <f t="shared" si="52"/>
        <v>0</v>
      </c>
      <c r="Q355" s="251">
        <f t="shared" si="45"/>
        <v>0</v>
      </c>
      <c r="R355" s="268"/>
      <c r="S355" s="269"/>
      <c r="T355" s="251">
        <f t="shared" si="53"/>
        <v>0</v>
      </c>
    </row>
    <row r="356" spans="1:20" s="257" customFormat="1" ht="19" customHeight="1">
      <c r="A356" s="258"/>
      <c r="B356" s="262"/>
      <c r="C356" s="260"/>
      <c r="D356" s="260"/>
      <c r="E356" s="260"/>
      <c r="F356" s="251"/>
      <c r="G356" s="252" t="str">
        <f>IFERROR(IF($E356="","",VLOOKUP($E356,'Data Mercado'!$A$7:$F$24,IF($B$6="P90",2,IF($B$6="P75",3,IF($B$6="P50",4,IF($B$6="P25",5,IF($B$6="P10",6))))),0)),"ND")</f>
      </c>
      <c r="H356" s="253" t="str">
        <f t="shared" si="46"/>
        <v/>
      </c>
      <c r="I356" s="253" t="str">
        <f>IFERROR(VLOOKUP($A356,'Analisis de Equidad Interna'!$A$11:$K$1010,11,0),"")</f>
        <v/>
      </c>
      <c r="J356" s="253" t="str">
        <f t="shared" si="47"/>
        <v/>
      </c>
      <c r="K356" s="254" t="str">
        <f t="shared" si="48"/>
        <v/>
      </c>
      <c r="L356" s="254" t="str">
        <f t="shared" si="49"/>
        <v/>
      </c>
      <c r="M356" s="254" t="str">
        <f t="shared" si="50"/>
        <v/>
      </c>
      <c r="N356" s="254" t="str">
        <f t="shared" si="51"/>
        <v/>
      </c>
      <c r="O356" s="255"/>
      <c r="P356" s="256">
        <f t="shared" si="52"/>
        <v>0</v>
      </c>
      <c r="Q356" s="251">
        <f t="shared" si="45"/>
        <v>0</v>
      </c>
      <c r="R356" s="268"/>
      <c r="S356" s="269"/>
      <c r="T356" s="251">
        <f t="shared" si="53"/>
        <v>0</v>
      </c>
    </row>
    <row r="357" spans="1:20" s="257" customFormat="1" ht="19" customHeight="1">
      <c r="A357" s="258"/>
      <c r="B357" s="262"/>
      <c r="C357" s="260"/>
      <c r="D357" s="260"/>
      <c r="E357" s="260"/>
      <c r="F357" s="251"/>
      <c r="G357" s="252" t="str">
        <f>IFERROR(IF($E357="","",VLOOKUP($E357,'Data Mercado'!$A$7:$F$24,IF($B$6="P90",2,IF($B$6="P75",3,IF($B$6="P50",4,IF($B$6="P25",5,IF($B$6="P10",6))))),0)),"ND")</f>
      </c>
      <c r="H357" s="253" t="str">
        <f t="shared" si="46"/>
        <v/>
      </c>
      <c r="I357" s="253" t="str">
        <f>IFERROR(VLOOKUP($A357,'Analisis de Equidad Interna'!$A$11:$K$1010,11,0),"")</f>
        <v/>
      </c>
      <c r="J357" s="253" t="str">
        <f t="shared" si="47"/>
        <v/>
      </c>
      <c r="K357" s="254" t="str">
        <f t="shared" si="48"/>
        <v/>
      </c>
      <c r="L357" s="254" t="str">
        <f t="shared" si="49"/>
        <v/>
      </c>
      <c r="M357" s="254" t="str">
        <f t="shared" si="50"/>
        <v/>
      </c>
      <c r="N357" s="254" t="str">
        <f t="shared" si="51"/>
        <v/>
      </c>
      <c r="O357" s="255"/>
      <c r="P357" s="256">
        <f t="shared" si="52"/>
        <v>0</v>
      </c>
      <c r="Q357" s="251">
        <f t="shared" si="45"/>
        <v>0</v>
      </c>
      <c r="R357" s="268"/>
      <c r="S357" s="269"/>
      <c r="T357" s="251">
        <f t="shared" si="53"/>
        <v>0</v>
      </c>
    </row>
    <row r="358" spans="1:20" s="257" customFormat="1" ht="19" customHeight="1">
      <c r="A358" s="258"/>
      <c r="B358" s="262"/>
      <c r="C358" s="260"/>
      <c r="D358" s="260"/>
      <c r="E358" s="260"/>
      <c r="F358" s="251"/>
      <c r="G358" s="252" t="str">
        <f>IFERROR(IF($E358="","",VLOOKUP($E358,'Data Mercado'!$A$7:$F$24,IF($B$6="P90",2,IF($B$6="P75",3,IF($B$6="P50",4,IF($B$6="P25",5,IF($B$6="P10",6))))),0)),"ND")</f>
      </c>
      <c r="H358" s="253" t="str">
        <f t="shared" si="46"/>
        <v/>
      </c>
      <c r="I358" s="253" t="str">
        <f>IFERROR(VLOOKUP($A358,'Analisis de Equidad Interna'!$A$11:$K$1010,11,0),"")</f>
        <v/>
      </c>
      <c r="J358" s="253" t="str">
        <f t="shared" si="47"/>
        <v/>
      </c>
      <c r="K358" s="254" t="str">
        <f t="shared" si="48"/>
        <v/>
      </c>
      <c r="L358" s="254" t="str">
        <f t="shared" si="49"/>
        <v/>
      </c>
      <c r="M358" s="254" t="str">
        <f t="shared" si="50"/>
        <v/>
      </c>
      <c r="N358" s="254" t="str">
        <f t="shared" si="51"/>
        <v/>
      </c>
      <c r="O358" s="255"/>
      <c r="P358" s="256">
        <f t="shared" si="52"/>
        <v>0</v>
      </c>
      <c r="Q358" s="251">
        <f t="shared" si="45"/>
        <v>0</v>
      </c>
      <c r="R358" s="268"/>
      <c r="S358" s="269"/>
      <c r="T358" s="251">
        <f t="shared" si="53"/>
        <v>0</v>
      </c>
    </row>
    <row r="359" spans="1:20" s="257" customFormat="1" ht="19" customHeight="1">
      <c r="A359" s="258"/>
      <c r="B359" s="262"/>
      <c r="C359" s="260"/>
      <c r="D359" s="260"/>
      <c r="E359" s="260"/>
      <c r="F359" s="251"/>
      <c r="G359" s="252" t="str">
        <f>IFERROR(IF($E359="","",VLOOKUP($E359,'Data Mercado'!$A$7:$F$24,IF($B$6="P90",2,IF($B$6="P75",3,IF($B$6="P50",4,IF($B$6="P25",5,IF($B$6="P10",6))))),0)),"ND")</f>
      </c>
      <c r="H359" s="253" t="str">
        <f t="shared" si="46"/>
        <v/>
      </c>
      <c r="I359" s="253" t="str">
        <f>IFERROR(VLOOKUP($A359,'Analisis de Equidad Interna'!$A$11:$K$1010,11,0),"")</f>
        <v/>
      </c>
      <c r="J359" s="253" t="str">
        <f t="shared" si="47"/>
        <v/>
      </c>
      <c r="K359" s="254" t="str">
        <f t="shared" si="48"/>
        <v/>
      </c>
      <c r="L359" s="254" t="str">
        <f t="shared" si="49"/>
        <v/>
      </c>
      <c r="M359" s="254" t="str">
        <f t="shared" si="50"/>
        <v/>
      </c>
      <c r="N359" s="254" t="str">
        <f t="shared" si="51"/>
        <v/>
      </c>
      <c r="O359" s="255"/>
      <c r="P359" s="256">
        <f t="shared" si="52"/>
        <v>0</v>
      </c>
      <c r="Q359" s="251">
        <f t="shared" si="45"/>
        <v>0</v>
      </c>
      <c r="R359" s="268"/>
      <c r="S359" s="269"/>
      <c r="T359" s="251">
        <f t="shared" si="53"/>
        <v>0</v>
      </c>
    </row>
    <row r="360" spans="1:20" s="257" customFormat="1" ht="19" customHeight="1">
      <c r="A360" s="258"/>
      <c r="B360" s="262"/>
      <c r="C360" s="260"/>
      <c r="D360" s="260"/>
      <c r="E360" s="260"/>
      <c r="F360" s="251"/>
      <c r="G360" s="252" t="str">
        <f>IFERROR(IF($E360="","",VLOOKUP($E360,'Data Mercado'!$A$7:$F$24,IF($B$6="P90",2,IF($B$6="P75",3,IF($B$6="P50",4,IF($B$6="P25",5,IF($B$6="P10",6))))),0)),"ND")</f>
      </c>
      <c r="H360" s="253" t="str">
        <f t="shared" si="46"/>
        <v/>
      </c>
      <c r="I360" s="253" t="str">
        <f>IFERROR(VLOOKUP($A360,'Analisis de Equidad Interna'!$A$11:$K$1010,11,0),"")</f>
        <v/>
      </c>
      <c r="J360" s="253" t="str">
        <f t="shared" si="47"/>
        <v/>
      </c>
      <c r="K360" s="254" t="str">
        <f t="shared" si="48"/>
        <v/>
      </c>
      <c r="L360" s="254" t="str">
        <f t="shared" si="49"/>
        <v/>
      </c>
      <c r="M360" s="254" t="str">
        <f t="shared" si="50"/>
        <v/>
      </c>
      <c r="N360" s="254" t="str">
        <f t="shared" si="51"/>
        <v/>
      </c>
      <c r="O360" s="255"/>
      <c r="P360" s="256">
        <f t="shared" si="52"/>
        <v>0</v>
      </c>
      <c r="Q360" s="251">
        <f t="shared" si="45"/>
        <v>0</v>
      </c>
      <c r="R360" s="268"/>
      <c r="S360" s="269"/>
      <c r="T360" s="251">
        <f t="shared" si="53"/>
        <v>0</v>
      </c>
    </row>
    <row r="361" spans="1:20" s="257" customFormat="1" ht="19" customHeight="1">
      <c r="A361" s="258"/>
      <c r="B361" s="262"/>
      <c r="C361" s="260"/>
      <c r="D361" s="260"/>
      <c r="E361" s="260"/>
      <c r="F361" s="251"/>
      <c r="G361" s="252" t="str">
        <f>IFERROR(IF($E361="","",VLOOKUP($E361,'Data Mercado'!$A$7:$F$24,IF($B$6="P90",2,IF($B$6="P75",3,IF($B$6="P50",4,IF($B$6="P25",5,IF($B$6="P10",6))))),0)),"ND")</f>
      </c>
      <c r="H361" s="253" t="str">
        <f t="shared" si="46"/>
        <v/>
      </c>
      <c r="I361" s="253" t="str">
        <f>IFERROR(VLOOKUP($A361,'Analisis de Equidad Interna'!$A$11:$K$1010,11,0),"")</f>
        <v/>
      </c>
      <c r="J361" s="253" t="str">
        <f t="shared" si="47"/>
        <v/>
      </c>
      <c r="K361" s="254" t="str">
        <f t="shared" si="48"/>
        <v/>
      </c>
      <c r="L361" s="254" t="str">
        <f t="shared" si="49"/>
        <v/>
      </c>
      <c r="M361" s="254" t="str">
        <f t="shared" si="50"/>
        <v/>
      </c>
      <c r="N361" s="254" t="str">
        <f t="shared" si="51"/>
        <v/>
      </c>
      <c r="O361" s="255"/>
      <c r="P361" s="256">
        <f t="shared" si="52"/>
        <v>0</v>
      </c>
      <c r="Q361" s="251">
        <f t="shared" si="45"/>
        <v>0</v>
      </c>
      <c r="R361" s="268"/>
      <c r="S361" s="269"/>
      <c r="T361" s="251">
        <f t="shared" si="53"/>
        <v>0</v>
      </c>
    </row>
    <row r="362" spans="1:20" s="257" customFormat="1" ht="19" customHeight="1">
      <c r="A362" s="258"/>
      <c r="B362" s="262"/>
      <c r="C362" s="260"/>
      <c r="D362" s="260"/>
      <c r="E362" s="260"/>
      <c r="F362" s="251"/>
      <c r="G362" s="252" t="str">
        <f>IFERROR(IF($E362="","",VLOOKUP($E362,'Data Mercado'!$A$7:$F$24,IF($B$6="P90",2,IF($B$6="P75",3,IF($B$6="P50",4,IF($B$6="P25",5,IF($B$6="P10",6))))),0)),"ND")</f>
      </c>
      <c r="H362" s="253" t="str">
        <f t="shared" si="46"/>
        <v/>
      </c>
      <c r="I362" s="253" t="str">
        <f>IFERROR(VLOOKUP($A362,'Analisis de Equidad Interna'!$A$11:$K$1010,11,0),"")</f>
        <v/>
      </c>
      <c r="J362" s="253" t="str">
        <f t="shared" si="47"/>
        <v/>
      </c>
      <c r="K362" s="254" t="str">
        <f t="shared" si="48"/>
        <v/>
      </c>
      <c r="L362" s="254" t="str">
        <f t="shared" si="49"/>
        <v/>
      </c>
      <c r="M362" s="254" t="str">
        <f t="shared" si="50"/>
        <v/>
      </c>
      <c r="N362" s="254" t="str">
        <f t="shared" si="51"/>
        <v/>
      </c>
      <c r="O362" s="255"/>
      <c r="P362" s="256">
        <f t="shared" si="52"/>
        <v>0</v>
      </c>
      <c r="Q362" s="251">
        <f t="shared" si="45"/>
        <v>0</v>
      </c>
      <c r="R362" s="268"/>
      <c r="S362" s="269"/>
      <c r="T362" s="251">
        <f t="shared" si="53"/>
        <v>0</v>
      </c>
    </row>
    <row r="363" spans="1:20" s="257" customFormat="1" ht="19" customHeight="1">
      <c r="A363" s="258"/>
      <c r="B363" s="262"/>
      <c r="C363" s="260"/>
      <c r="D363" s="260"/>
      <c r="E363" s="260"/>
      <c r="F363" s="251"/>
      <c r="G363" s="252" t="str">
        <f>IFERROR(IF($E363="","",VLOOKUP($E363,'Data Mercado'!$A$7:$F$24,IF($B$6="P90",2,IF($B$6="P75",3,IF($B$6="P50",4,IF($B$6="P25",5,IF($B$6="P10",6))))),0)),"ND")</f>
      </c>
      <c r="H363" s="253" t="str">
        <f t="shared" si="46"/>
        <v/>
      </c>
      <c r="I363" s="253" t="str">
        <f>IFERROR(VLOOKUP($A363,'Analisis de Equidad Interna'!$A$11:$K$1010,11,0),"")</f>
        <v/>
      </c>
      <c r="J363" s="253" t="str">
        <f t="shared" si="47"/>
        <v/>
      </c>
      <c r="K363" s="254" t="str">
        <f t="shared" si="48"/>
        <v/>
      </c>
      <c r="L363" s="254" t="str">
        <f t="shared" si="49"/>
        <v/>
      </c>
      <c r="M363" s="254" t="str">
        <f t="shared" si="50"/>
        <v/>
      </c>
      <c r="N363" s="254" t="str">
        <f t="shared" si="51"/>
        <v/>
      </c>
      <c r="O363" s="255"/>
      <c r="P363" s="256">
        <f t="shared" si="52"/>
        <v>0</v>
      </c>
      <c r="Q363" s="251">
        <f t="shared" si="45"/>
        <v>0</v>
      </c>
      <c r="R363" s="268"/>
      <c r="S363" s="269"/>
      <c r="T363" s="251">
        <f t="shared" si="53"/>
        <v>0</v>
      </c>
    </row>
    <row r="364" spans="1:20" s="257" customFormat="1" ht="19" customHeight="1">
      <c r="A364" s="258"/>
      <c r="B364" s="262"/>
      <c r="C364" s="260"/>
      <c r="D364" s="260"/>
      <c r="E364" s="260"/>
      <c r="F364" s="251"/>
      <c r="G364" s="252" t="str">
        <f>IFERROR(IF($E364="","",VLOOKUP($E364,'Data Mercado'!$A$7:$F$24,IF($B$6="P90",2,IF($B$6="P75",3,IF($B$6="P50",4,IF($B$6="P25",5,IF($B$6="P10",6))))),0)),"ND")</f>
      </c>
      <c r="H364" s="253" t="str">
        <f t="shared" si="46"/>
        <v/>
      </c>
      <c r="I364" s="253" t="str">
        <f>IFERROR(VLOOKUP($A364,'Analisis de Equidad Interna'!$A$11:$K$1010,11,0),"")</f>
        <v/>
      </c>
      <c r="J364" s="253" t="str">
        <f t="shared" si="47"/>
        <v/>
      </c>
      <c r="K364" s="254" t="str">
        <f t="shared" si="48"/>
        <v/>
      </c>
      <c r="L364" s="254" t="str">
        <f t="shared" si="49"/>
        <v/>
      </c>
      <c r="M364" s="254" t="str">
        <f t="shared" si="50"/>
        <v/>
      </c>
      <c r="N364" s="254" t="str">
        <f t="shared" si="51"/>
        <v/>
      </c>
      <c r="O364" s="255"/>
      <c r="P364" s="256">
        <f t="shared" si="52"/>
        <v>0</v>
      </c>
      <c r="Q364" s="251">
        <f t="shared" si="45"/>
        <v>0</v>
      </c>
      <c r="R364" s="268"/>
      <c r="S364" s="269"/>
      <c r="T364" s="251">
        <f t="shared" si="53"/>
        <v>0</v>
      </c>
    </row>
    <row r="365" spans="1:20" s="257" customFormat="1" ht="19" customHeight="1">
      <c r="A365" s="258"/>
      <c r="B365" s="262"/>
      <c r="C365" s="260"/>
      <c r="D365" s="260"/>
      <c r="E365" s="260"/>
      <c r="F365" s="251"/>
      <c r="G365" s="252" t="str">
        <f>IFERROR(IF($E365="","",VLOOKUP($E365,'Data Mercado'!$A$7:$F$24,IF($B$6="P90",2,IF($B$6="P75",3,IF($B$6="P50",4,IF($B$6="P25",5,IF($B$6="P10",6))))),0)),"ND")</f>
      </c>
      <c r="H365" s="253" t="str">
        <f t="shared" si="46"/>
        <v/>
      </c>
      <c r="I365" s="253" t="str">
        <f>IFERROR(VLOOKUP($A365,'Analisis de Equidad Interna'!$A$11:$K$1010,11,0),"")</f>
        <v/>
      </c>
      <c r="J365" s="253" t="str">
        <f t="shared" si="47"/>
        <v/>
      </c>
      <c r="K365" s="254" t="str">
        <f t="shared" si="48"/>
        <v/>
      </c>
      <c r="L365" s="254" t="str">
        <f t="shared" si="49"/>
        <v/>
      </c>
      <c r="M365" s="254" t="str">
        <f t="shared" si="50"/>
        <v/>
      </c>
      <c r="N365" s="254" t="str">
        <f t="shared" si="51"/>
        <v/>
      </c>
      <c r="O365" s="255"/>
      <c r="P365" s="256">
        <f t="shared" si="52"/>
        <v>0</v>
      </c>
      <c r="Q365" s="251">
        <f t="shared" si="45"/>
        <v>0</v>
      </c>
      <c r="R365" s="268"/>
      <c r="S365" s="269"/>
      <c r="T365" s="251">
        <f t="shared" si="53"/>
        <v>0</v>
      </c>
    </row>
    <row r="366" spans="1:20" s="257" customFormat="1" ht="19" customHeight="1">
      <c r="A366" s="258"/>
      <c r="B366" s="262"/>
      <c r="C366" s="260"/>
      <c r="D366" s="260"/>
      <c r="E366" s="260"/>
      <c r="F366" s="251"/>
      <c r="G366" s="252" t="str">
        <f>IFERROR(IF($E366="","",VLOOKUP($E366,'Data Mercado'!$A$7:$F$24,IF($B$6="P90",2,IF($B$6="P75",3,IF($B$6="P50",4,IF($B$6="P25",5,IF($B$6="P10",6))))),0)),"ND")</f>
      </c>
      <c r="H366" s="253" t="str">
        <f t="shared" si="46"/>
        <v/>
      </c>
      <c r="I366" s="253" t="str">
        <f>IFERROR(VLOOKUP($A366,'Analisis de Equidad Interna'!$A$11:$K$1010,11,0),"")</f>
        <v/>
      </c>
      <c r="J366" s="253" t="str">
        <f t="shared" si="47"/>
        <v/>
      </c>
      <c r="K366" s="254" t="str">
        <f t="shared" si="48"/>
        <v/>
      </c>
      <c r="L366" s="254" t="str">
        <f t="shared" si="49"/>
        <v/>
      </c>
      <c r="M366" s="254" t="str">
        <f t="shared" si="50"/>
        <v/>
      </c>
      <c r="N366" s="254" t="str">
        <f t="shared" si="51"/>
        <v/>
      </c>
      <c r="O366" s="255"/>
      <c r="P366" s="256">
        <f t="shared" si="52"/>
        <v>0</v>
      </c>
      <c r="Q366" s="251">
        <f t="shared" si="45"/>
        <v>0</v>
      </c>
      <c r="R366" s="268"/>
      <c r="S366" s="269"/>
      <c r="T366" s="251">
        <f t="shared" si="53"/>
        <v>0</v>
      </c>
    </row>
    <row r="367" spans="1:20" s="257" customFormat="1" ht="19" customHeight="1">
      <c r="A367" s="258"/>
      <c r="B367" s="262"/>
      <c r="C367" s="260"/>
      <c r="D367" s="260"/>
      <c r="E367" s="260"/>
      <c r="F367" s="251"/>
      <c r="G367" s="252" t="str">
        <f>IFERROR(IF($E367="","",VLOOKUP($E367,'Data Mercado'!$A$7:$F$24,IF($B$6="P90",2,IF($B$6="P75",3,IF($B$6="P50",4,IF($B$6="P25",5,IF($B$6="P10",6))))),0)),"ND")</f>
      </c>
      <c r="H367" s="253" t="str">
        <f t="shared" si="46"/>
        <v/>
      </c>
      <c r="I367" s="253" t="str">
        <f>IFERROR(VLOOKUP($A367,'Analisis de Equidad Interna'!$A$11:$K$1010,11,0),"")</f>
        <v/>
      </c>
      <c r="J367" s="253" t="str">
        <f t="shared" si="47"/>
        <v/>
      </c>
      <c r="K367" s="254" t="str">
        <f t="shared" si="48"/>
        <v/>
      </c>
      <c r="L367" s="254" t="str">
        <f t="shared" si="49"/>
        <v/>
      </c>
      <c r="M367" s="254" t="str">
        <f t="shared" si="50"/>
        <v/>
      </c>
      <c r="N367" s="254" t="str">
        <f t="shared" si="51"/>
        <v/>
      </c>
      <c r="O367" s="255"/>
      <c r="P367" s="256">
        <f t="shared" si="52"/>
        <v>0</v>
      </c>
      <c r="Q367" s="251">
        <f t="shared" si="45"/>
        <v>0</v>
      </c>
      <c r="R367" s="268"/>
      <c r="S367" s="269"/>
      <c r="T367" s="251">
        <f t="shared" si="53"/>
        <v>0</v>
      </c>
    </row>
    <row r="368" spans="1:20" s="257" customFormat="1" ht="19" customHeight="1">
      <c r="A368" s="258"/>
      <c r="B368" s="262"/>
      <c r="C368" s="260"/>
      <c r="D368" s="260"/>
      <c r="E368" s="260"/>
      <c r="F368" s="251"/>
      <c r="G368" s="252" t="str">
        <f>IFERROR(IF($E368="","",VLOOKUP($E368,'Data Mercado'!$A$7:$F$24,IF($B$6="P90",2,IF($B$6="P75",3,IF($B$6="P50",4,IF($B$6="P25",5,IF($B$6="P10",6))))),0)),"ND")</f>
      </c>
      <c r="H368" s="253" t="str">
        <f t="shared" si="46"/>
        <v/>
      </c>
      <c r="I368" s="253" t="str">
        <f>IFERROR(VLOOKUP($A368,'Analisis de Equidad Interna'!$A$11:$K$1010,11,0),"")</f>
        <v/>
      </c>
      <c r="J368" s="253" t="str">
        <f t="shared" si="47"/>
        <v/>
      </c>
      <c r="K368" s="254" t="str">
        <f t="shared" si="48"/>
        <v/>
      </c>
      <c r="L368" s="254" t="str">
        <f t="shared" si="49"/>
        <v/>
      </c>
      <c r="M368" s="254" t="str">
        <f t="shared" si="50"/>
        <v/>
      </c>
      <c r="N368" s="254" t="str">
        <f t="shared" si="51"/>
        <v/>
      </c>
      <c r="O368" s="255"/>
      <c r="P368" s="256">
        <f t="shared" si="52"/>
        <v>0</v>
      </c>
      <c r="Q368" s="251">
        <f t="shared" si="45"/>
        <v>0</v>
      </c>
      <c r="R368" s="268"/>
      <c r="S368" s="269"/>
      <c r="T368" s="251">
        <f t="shared" si="53"/>
        <v>0</v>
      </c>
    </row>
    <row r="369" spans="1:20" s="257" customFormat="1" ht="19" customHeight="1">
      <c r="A369" s="258"/>
      <c r="B369" s="262"/>
      <c r="C369" s="260"/>
      <c r="D369" s="260"/>
      <c r="E369" s="260"/>
      <c r="F369" s="251"/>
      <c r="G369" s="252" t="str">
        <f>IFERROR(IF($E369="","",VLOOKUP($E369,'Data Mercado'!$A$7:$F$24,IF($B$6="P90",2,IF($B$6="P75",3,IF($B$6="P50",4,IF($B$6="P25",5,IF($B$6="P10",6))))),0)),"ND")</f>
      </c>
      <c r="H369" s="253" t="str">
        <f t="shared" si="46"/>
        <v/>
      </c>
      <c r="I369" s="253" t="str">
        <f>IFERROR(VLOOKUP($A369,'Analisis de Equidad Interna'!$A$11:$K$1010,11,0),"")</f>
        <v/>
      </c>
      <c r="J369" s="253" t="str">
        <f t="shared" si="47"/>
        <v/>
      </c>
      <c r="K369" s="254" t="str">
        <f t="shared" si="48"/>
        <v/>
      </c>
      <c r="L369" s="254" t="str">
        <f t="shared" si="49"/>
        <v/>
      </c>
      <c r="M369" s="254" t="str">
        <f t="shared" si="50"/>
        <v/>
      </c>
      <c r="N369" s="254" t="str">
        <f t="shared" si="51"/>
        <v/>
      </c>
      <c r="O369" s="255"/>
      <c r="P369" s="256">
        <f t="shared" si="52"/>
        <v>0</v>
      </c>
      <c r="Q369" s="251">
        <f t="shared" si="45"/>
        <v>0</v>
      </c>
      <c r="R369" s="268"/>
      <c r="S369" s="269"/>
      <c r="T369" s="251">
        <f t="shared" si="53"/>
        <v>0</v>
      </c>
    </row>
    <row r="370" spans="1:20" s="257" customFormat="1" ht="19" customHeight="1">
      <c r="A370" s="258"/>
      <c r="B370" s="262"/>
      <c r="C370" s="260"/>
      <c r="D370" s="260"/>
      <c r="E370" s="260"/>
      <c r="F370" s="251"/>
      <c r="G370" s="252" t="str">
        <f>IFERROR(IF($E370="","",VLOOKUP($E370,'Data Mercado'!$A$7:$F$24,IF($B$6="P90",2,IF($B$6="P75",3,IF($B$6="P50",4,IF($B$6="P25",5,IF($B$6="P10",6))))),0)),"ND")</f>
      </c>
      <c r="H370" s="253" t="str">
        <f t="shared" si="46"/>
        <v/>
      </c>
      <c r="I370" s="253" t="str">
        <f>IFERROR(VLOOKUP($A370,'Analisis de Equidad Interna'!$A$11:$K$1010,11,0),"")</f>
        <v/>
      </c>
      <c r="J370" s="253" t="str">
        <f t="shared" si="47"/>
        <v/>
      </c>
      <c r="K370" s="254" t="str">
        <f t="shared" si="48"/>
        <v/>
      </c>
      <c r="L370" s="254" t="str">
        <f t="shared" si="49"/>
        <v/>
      </c>
      <c r="M370" s="254" t="str">
        <f t="shared" si="50"/>
        <v/>
      </c>
      <c r="N370" s="254" t="str">
        <f t="shared" si="51"/>
        <v/>
      </c>
      <c r="O370" s="255"/>
      <c r="P370" s="256">
        <f t="shared" si="52"/>
        <v>0</v>
      </c>
      <c r="Q370" s="251">
        <f t="shared" si="45"/>
        <v>0</v>
      </c>
      <c r="R370" s="268"/>
      <c r="S370" s="269"/>
      <c r="T370" s="251">
        <f t="shared" si="53"/>
        <v>0</v>
      </c>
    </row>
    <row r="371" spans="1:20" s="257" customFormat="1" ht="19" customHeight="1">
      <c r="A371" s="258"/>
      <c r="B371" s="262"/>
      <c r="C371" s="260"/>
      <c r="D371" s="260"/>
      <c r="E371" s="260"/>
      <c r="F371" s="251"/>
      <c r="G371" s="252" t="str">
        <f>IFERROR(IF($E371="","",VLOOKUP($E371,'Data Mercado'!$A$7:$F$24,IF($B$6="P90",2,IF($B$6="P75",3,IF($B$6="P50",4,IF($B$6="P25",5,IF($B$6="P10",6))))),0)),"ND")</f>
      </c>
      <c r="H371" s="253" t="str">
        <f t="shared" si="46"/>
        <v/>
      </c>
      <c r="I371" s="253" t="str">
        <f>IFERROR(VLOOKUP($A371,'Analisis de Equidad Interna'!$A$11:$K$1010,11,0),"")</f>
        <v/>
      </c>
      <c r="J371" s="253" t="str">
        <f t="shared" si="47"/>
        <v/>
      </c>
      <c r="K371" s="254" t="str">
        <f t="shared" si="48"/>
        <v/>
      </c>
      <c r="L371" s="254" t="str">
        <f t="shared" si="49"/>
        <v/>
      </c>
      <c r="M371" s="254" t="str">
        <f t="shared" si="50"/>
        <v/>
      </c>
      <c r="N371" s="254" t="str">
        <f t="shared" si="51"/>
        <v/>
      </c>
      <c r="O371" s="255"/>
      <c r="P371" s="256">
        <f t="shared" si="52"/>
        <v>0</v>
      </c>
      <c r="Q371" s="251">
        <f t="shared" si="45"/>
        <v>0</v>
      </c>
      <c r="R371" s="268"/>
      <c r="S371" s="269"/>
      <c r="T371" s="251">
        <f t="shared" si="53"/>
        <v>0</v>
      </c>
    </row>
    <row r="372" spans="1:20" s="257" customFormat="1" ht="19" customHeight="1">
      <c r="A372" s="258"/>
      <c r="B372" s="262"/>
      <c r="C372" s="260"/>
      <c r="D372" s="260"/>
      <c r="E372" s="260"/>
      <c r="F372" s="251"/>
      <c r="G372" s="252" t="str">
        <f>IFERROR(IF($E372="","",VLOOKUP($E372,'Data Mercado'!$A$7:$F$24,IF($B$6="P90",2,IF($B$6="P75",3,IF($B$6="P50",4,IF($B$6="P25",5,IF($B$6="P10",6))))),0)),"ND")</f>
      </c>
      <c r="H372" s="253" t="str">
        <f t="shared" si="46"/>
        <v/>
      </c>
      <c r="I372" s="253" t="str">
        <f>IFERROR(VLOOKUP($A372,'Analisis de Equidad Interna'!$A$11:$K$1010,11,0),"")</f>
        <v/>
      </c>
      <c r="J372" s="253" t="str">
        <f t="shared" si="47"/>
        <v/>
      </c>
      <c r="K372" s="254" t="str">
        <f t="shared" si="48"/>
        <v/>
      </c>
      <c r="L372" s="254" t="str">
        <f t="shared" si="49"/>
        <v/>
      </c>
      <c r="M372" s="254" t="str">
        <f t="shared" si="50"/>
        <v/>
      </c>
      <c r="N372" s="254" t="str">
        <f t="shared" si="51"/>
        <v/>
      </c>
      <c r="O372" s="255"/>
      <c r="P372" s="256">
        <f t="shared" si="52"/>
        <v>0</v>
      </c>
      <c r="Q372" s="251">
        <f t="shared" si="45"/>
        <v>0</v>
      </c>
      <c r="R372" s="268"/>
      <c r="S372" s="269"/>
      <c r="T372" s="251">
        <f t="shared" si="53"/>
        <v>0</v>
      </c>
    </row>
    <row r="373" spans="1:20" s="257" customFormat="1" ht="19" customHeight="1">
      <c r="A373" s="258"/>
      <c r="B373" s="262"/>
      <c r="C373" s="260"/>
      <c r="D373" s="260"/>
      <c r="E373" s="260"/>
      <c r="F373" s="251"/>
      <c r="G373" s="252" t="str">
        <f>IFERROR(IF($E373="","",VLOOKUP($E373,'Data Mercado'!$A$7:$F$24,IF($B$6="P90",2,IF($B$6="P75",3,IF($B$6="P50",4,IF($B$6="P25",5,IF($B$6="P10",6))))),0)),"ND")</f>
      </c>
      <c r="H373" s="253" t="str">
        <f t="shared" si="46"/>
        <v/>
      </c>
      <c r="I373" s="253" t="str">
        <f>IFERROR(VLOOKUP($A373,'Analisis de Equidad Interna'!$A$11:$K$1010,11,0),"")</f>
        <v/>
      </c>
      <c r="J373" s="253" t="str">
        <f t="shared" si="47"/>
        <v/>
      </c>
      <c r="K373" s="254" t="str">
        <f t="shared" si="48"/>
        <v/>
      </c>
      <c r="L373" s="254" t="str">
        <f t="shared" si="49"/>
        <v/>
      </c>
      <c r="M373" s="254" t="str">
        <f t="shared" si="50"/>
        <v/>
      </c>
      <c r="N373" s="254" t="str">
        <f t="shared" si="51"/>
        <v/>
      </c>
      <c r="O373" s="255"/>
      <c r="P373" s="256">
        <f t="shared" si="52"/>
        <v>0</v>
      </c>
      <c r="Q373" s="251">
        <f t="shared" si="45"/>
        <v>0</v>
      </c>
      <c r="R373" s="268"/>
      <c r="S373" s="269"/>
      <c r="T373" s="251">
        <f t="shared" si="53"/>
        <v>0</v>
      </c>
    </row>
    <row r="374" spans="1:20" s="257" customFormat="1" ht="19" customHeight="1">
      <c r="A374" s="258"/>
      <c r="B374" s="262"/>
      <c r="C374" s="260"/>
      <c r="D374" s="260"/>
      <c r="E374" s="260"/>
      <c r="F374" s="251"/>
      <c r="G374" s="252" t="str">
        <f>IFERROR(IF($E374="","",VLOOKUP($E374,'Data Mercado'!$A$7:$F$24,IF($B$6="P90",2,IF($B$6="P75",3,IF($B$6="P50",4,IF($B$6="P25",5,IF($B$6="P10",6))))),0)),"ND")</f>
      </c>
      <c r="H374" s="253" t="str">
        <f t="shared" si="46"/>
        <v/>
      </c>
      <c r="I374" s="253" t="str">
        <f>IFERROR(VLOOKUP($A374,'Analisis de Equidad Interna'!$A$11:$K$1010,11,0),"")</f>
        <v/>
      </c>
      <c r="J374" s="253" t="str">
        <f t="shared" si="47"/>
        <v/>
      </c>
      <c r="K374" s="254" t="str">
        <f t="shared" si="48"/>
        <v/>
      </c>
      <c r="L374" s="254" t="str">
        <f t="shared" si="49"/>
        <v/>
      </c>
      <c r="M374" s="254" t="str">
        <f t="shared" si="50"/>
        <v/>
      </c>
      <c r="N374" s="254" t="str">
        <f t="shared" si="51"/>
        <v/>
      </c>
      <c r="O374" s="255"/>
      <c r="P374" s="256">
        <f t="shared" si="52"/>
        <v>0</v>
      </c>
      <c r="Q374" s="251">
        <f t="shared" si="45"/>
        <v>0</v>
      </c>
      <c r="R374" s="268"/>
      <c r="S374" s="269"/>
      <c r="T374" s="251">
        <f t="shared" si="53"/>
        <v>0</v>
      </c>
    </row>
    <row r="375" spans="1:20" s="257" customFormat="1" ht="19" customHeight="1">
      <c r="A375" s="258"/>
      <c r="B375" s="262"/>
      <c r="C375" s="260"/>
      <c r="D375" s="260"/>
      <c r="E375" s="260"/>
      <c r="F375" s="251"/>
      <c r="G375" s="252" t="str">
        <f>IFERROR(IF($E375="","",VLOOKUP($E375,'Data Mercado'!$A$7:$F$24,IF($B$6="P90",2,IF($B$6="P75",3,IF($B$6="P50",4,IF($B$6="P25",5,IF($B$6="P10",6))))),0)),"ND")</f>
      </c>
      <c r="H375" s="253" t="str">
        <f t="shared" si="46"/>
        <v/>
      </c>
      <c r="I375" s="253" t="str">
        <f>IFERROR(VLOOKUP($A375,'Analisis de Equidad Interna'!$A$11:$K$1010,11,0),"")</f>
        <v/>
      </c>
      <c r="J375" s="253" t="str">
        <f t="shared" si="47"/>
        <v/>
      </c>
      <c r="K375" s="254" t="str">
        <f t="shared" si="48"/>
        <v/>
      </c>
      <c r="L375" s="254" t="str">
        <f t="shared" si="49"/>
        <v/>
      </c>
      <c r="M375" s="254" t="str">
        <f t="shared" si="50"/>
        <v/>
      </c>
      <c r="N375" s="254" t="str">
        <f t="shared" si="51"/>
        <v/>
      </c>
      <c r="O375" s="255"/>
      <c r="P375" s="256">
        <f t="shared" si="52"/>
        <v>0</v>
      </c>
      <c r="Q375" s="251">
        <f t="shared" si="45"/>
        <v>0</v>
      </c>
      <c r="R375" s="268"/>
      <c r="S375" s="269"/>
      <c r="T375" s="251">
        <f t="shared" si="53"/>
        <v>0</v>
      </c>
    </row>
    <row r="376" spans="1:20" s="257" customFormat="1" ht="19" customHeight="1">
      <c r="A376" s="258"/>
      <c r="B376" s="262"/>
      <c r="C376" s="260"/>
      <c r="D376" s="260"/>
      <c r="E376" s="260"/>
      <c r="F376" s="251"/>
      <c r="G376" s="252" t="str">
        <f>IFERROR(IF($E376="","",VLOOKUP($E376,'Data Mercado'!$A$7:$F$24,IF($B$6="P90",2,IF($B$6="P75",3,IF($B$6="P50",4,IF($B$6="P25",5,IF($B$6="P10",6))))),0)),"ND")</f>
      </c>
      <c r="H376" s="253" t="str">
        <f t="shared" si="46"/>
        <v/>
      </c>
      <c r="I376" s="253" t="str">
        <f>IFERROR(VLOOKUP($A376,'Analisis de Equidad Interna'!$A$11:$K$1010,11,0),"")</f>
        <v/>
      </c>
      <c r="J376" s="253" t="str">
        <f t="shared" si="47"/>
        <v/>
      </c>
      <c r="K376" s="254" t="str">
        <f t="shared" si="48"/>
        <v/>
      </c>
      <c r="L376" s="254" t="str">
        <f t="shared" si="49"/>
        <v/>
      </c>
      <c r="M376" s="254" t="str">
        <f t="shared" si="50"/>
        <v/>
      </c>
      <c r="N376" s="254" t="str">
        <f t="shared" si="51"/>
        <v/>
      </c>
      <c r="O376" s="255"/>
      <c r="P376" s="256">
        <f t="shared" si="52"/>
        <v>0</v>
      </c>
      <c r="Q376" s="251">
        <f t="shared" si="45"/>
        <v>0</v>
      </c>
      <c r="R376" s="268"/>
      <c r="S376" s="269"/>
      <c r="T376" s="251">
        <f t="shared" si="53"/>
        <v>0</v>
      </c>
    </row>
    <row r="377" spans="1:20" s="257" customFormat="1" ht="19" customHeight="1">
      <c r="A377" s="258"/>
      <c r="B377" s="262"/>
      <c r="C377" s="260"/>
      <c r="D377" s="260"/>
      <c r="E377" s="260"/>
      <c r="F377" s="251"/>
      <c r="G377" s="252" t="str">
        <f>IFERROR(IF($E377="","",VLOOKUP($E377,'Data Mercado'!$A$7:$F$24,IF($B$6="P90",2,IF($B$6="P75",3,IF($B$6="P50",4,IF($B$6="P25",5,IF($B$6="P10",6))))),0)),"ND")</f>
      </c>
      <c r="H377" s="253" t="str">
        <f t="shared" si="46"/>
        <v/>
      </c>
      <c r="I377" s="253" t="str">
        <f>IFERROR(VLOOKUP($A377,'Analisis de Equidad Interna'!$A$11:$K$1010,11,0),"")</f>
        <v/>
      </c>
      <c r="J377" s="253" t="str">
        <f t="shared" si="47"/>
        <v/>
      </c>
      <c r="K377" s="254" t="str">
        <f t="shared" si="48"/>
        <v/>
      </c>
      <c r="L377" s="254" t="str">
        <f t="shared" si="49"/>
        <v/>
      </c>
      <c r="M377" s="254" t="str">
        <f t="shared" si="50"/>
        <v/>
      </c>
      <c r="N377" s="254" t="str">
        <f t="shared" si="51"/>
        <v/>
      </c>
      <c r="O377" s="255"/>
      <c r="P377" s="256">
        <f t="shared" si="52"/>
        <v>0</v>
      </c>
      <c r="Q377" s="251">
        <f t="shared" si="45"/>
        <v>0</v>
      </c>
      <c r="R377" s="268"/>
      <c r="S377" s="269"/>
      <c r="T377" s="251">
        <f t="shared" si="53"/>
        <v>0</v>
      </c>
    </row>
    <row r="378" spans="1:20" s="257" customFormat="1" ht="19" customHeight="1">
      <c r="A378" s="258"/>
      <c r="B378" s="262"/>
      <c r="C378" s="260"/>
      <c r="D378" s="260"/>
      <c r="E378" s="260"/>
      <c r="F378" s="251"/>
      <c r="G378" s="252" t="str">
        <f>IFERROR(IF($E378="","",VLOOKUP($E378,'Data Mercado'!$A$7:$F$24,IF($B$6="P90",2,IF($B$6="P75",3,IF($B$6="P50",4,IF($B$6="P25",5,IF($B$6="P10",6))))),0)),"ND")</f>
      </c>
      <c r="H378" s="253" t="str">
        <f t="shared" si="46"/>
        <v/>
      </c>
      <c r="I378" s="253" t="str">
        <f>IFERROR(VLOOKUP($A378,'Analisis de Equidad Interna'!$A$11:$K$1010,11,0),"")</f>
        <v/>
      </c>
      <c r="J378" s="253" t="str">
        <f t="shared" si="47"/>
        <v/>
      </c>
      <c r="K378" s="254" t="str">
        <f t="shared" si="48"/>
        <v/>
      </c>
      <c r="L378" s="254" t="str">
        <f t="shared" si="49"/>
        <v/>
      </c>
      <c r="M378" s="254" t="str">
        <f t="shared" si="50"/>
        <v/>
      </c>
      <c r="N378" s="254" t="str">
        <f t="shared" si="51"/>
        <v/>
      </c>
      <c r="O378" s="255"/>
      <c r="P378" s="256">
        <f t="shared" si="52"/>
        <v>0</v>
      </c>
      <c r="Q378" s="251">
        <f t="shared" si="45"/>
        <v>0</v>
      </c>
      <c r="R378" s="268"/>
      <c r="S378" s="269"/>
      <c r="T378" s="251">
        <f t="shared" si="53"/>
        <v>0</v>
      </c>
    </row>
    <row r="379" spans="1:20" s="257" customFormat="1" ht="19" customHeight="1">
      <c r="A379" s="258"/>
      <c r="B379" s="262"/>
      <c r="C379" s="260"/>
      <c r="D379" s="260"/>
      <c r="E379" s="260"/>
      <c r="F379" s="251"/>
      <c r="G379" s="252" t="str">
        <f>IFERROR(IF($E379="","",VLOOKUP($E379,'Data Mercado'!$A$7:$F$24,IF($B$6="P90",2,IF($B$6="P75",3,IF($B$6="P50",4,IF($B$6="P25",5,IF($B$6="P10",6))))),0)),"ND")</f>
      </c>
      <c r="H379" s="253" t="str">
        <f t="shared" si="46"/>
        <v/>
      </c>
      <c r="I379" s="253" t="str">
        <f>IFERROR(VLOOKUP($A379,'Analisis de Equidad Interna'!$A$11:$K$1010,11,0),"")</f>
        <v/>
      </c>
      <c r="J379" s="253" t="str">
        <f t="shared" si="47"/>
        <v/>
      </c>
      <c r="K379" s="254" t="str">
        <f t="shared" si="48"/>
        <v/>
      </c>
      <c r="L379" s="254" t="str">
        <f t="shared" si="49"/>
        <v/>
      </c>
      <c r="M379" s="254" t="str">
        <f t="shared" si="50"/>
        <v/>
      </c>
      <c r="N379" s="254" t="str">
        <f t="shared" si="51"/>
        <v/>
      </c>
      <c r="O379" s="255"/>
      <c r="P379" s="256">
        <f t="shared" si="52"/>
        <v>0</v>
      </c>
      <c r="Q379" s="251">
        <f t="shared" si="45"/>
        <v>0</v>
      </c>
      <c r="R379" s="268"/>
      <c r="S379" s="269"/>
      <c r="T379" s="251">
        <f t="shared" si="53"/>
        <v>0</v>
      </c>
    </row>
    <row r="380" spans="1:20" s="257" customFormat="1" ht="19" customHeight="1">
      <c r="A380" s="258"/>
      <c r="B380" s="262"/>
      <c r="C380" s="260"/>
      <c r="D380" s="260"/>
      <c r="E380" s="260"/>
      <c r="F380" s="251"/>
      <c r="G380" s="252" t="str">
        <f>IFERROR(IF($E380="","",VLOOKUP($E380,'Data Mercado'!$A$7:$F$24,IF($B$6="P90",2,IF($B$6="P75",3,IF($B$6="P50",4,IF($B$6="P25",5,IF($B$6="P10",6))))),0)),"ND")</f>
      </c>
      <c r="H380" s="253" t="str">
        <f t="shared" si="46"/>
        <v/>
      </c>
      <c r="I380" s="253" t="str">
        <f>IFERROR(VLOOKUP($A380,'Analisis de Equidad Interna'!$A$11:$K$1010,11,0),"")</f>
        <v/>
      </c>
      <c r="J380" s="253" t="str">
        <f t="shared" si="47"/>
        <v/>
      </c>
      <c r="K380" s="254" t="str">
        <f t="shared" si="48"/>
        <v/>
      </c>
      <c r="L380" s="254" t="str">
        <f t="shared" si="49"/>
        <v/>
      </c>
      <c r="M380" s="254" t="str">
        <f t="shared" si="50"/>
        <v/>
      </c>
      <c r="N380" s="254" t="str">
        <f t="shared" si="51"/>
        <v/>
      </c>
      <c r="O380" s="255"/>
      <c r="P380" s="256">
        <f t="shared" si="52"/>
        <v>0</v>
      </c>
      <c r="Q380" s="251">
        <f t="shared" si="45"/>
        <v>0</v>
      </c>
      <c r="R380" s="268"/>
      <c r="S380" s="269"/>
      <c r="T380" s="251">
        <f t="shared" si="53"/>
        <v>0</v>
      </c>
    </row>
    <row r="381" spans="1:20" s="257" customFormat="1" ht="19" customHeight="1">
      <c r="A381" s="258"/>
      <c r="B381" s="262"/>
      <c r="C381" s="260"/>
      <c r="D381" s="260"/>
      <c r="E381" s="260"/>
      <c r="F381" s="251"/>
      <c r="G381" s="252" t="str">
        <f>IFERROR(IF($E381="","",VLOOKUP($E381,'Data Mercado'!$A$7:$F$24,IF($B$6="P90",2,IF($B$6="P75",3,IF($B$6="P50",4,IF($B$6="P25",5,IF($B$6="P10",6))))),0)),"ND")</f>
      </c>
      <c r="H381" s="253" t="str">
        <f t="shared" si="46"/>
        <v/>
      </c>
      <c r="I381" s="253" t="str">
        <f>IFERROR(VLOOKUP($A381,'Analisis de Equidad Interna'!$A$11:$K$1010,11,0),"")</f>
        <v/>
      </c>
      <c r="J381" s="253" t="str">
        <f t="shared" si="47"/>
        <v/>
      </c>
      <c r="K381" s="254" t="str">
        <f t="shared" si="48"/>
        <v/>
      </c>
      <c r="L381" s="254" t="str">
        <f t="shared" si="49"/>
        <v/>
      </c>
      <c r="M381" s="254" t="str">
        <f t="shared" si="50"/>
        <v/>
      </c>
      <c r="N381" s="254" t="str">
        <f t="shared" si="51"/>
        <v/>
      </c>
      <c r="O381" s="255"/>
      <c r="P381" s="256">
        <f t="shared" si="52"/>
        <v>0</v>
      </c>
      <c r="Q381" s="251">
        <f t="shared" si="45"/>
        <v>0</v>
      </c>
      <c r="R381" s="268"/>
      <c r="S381" s="269"/>
      <c r="T381" s="251">
        <f t="shared" si="53"/>
        <v>0</v>
      </c>
    </row>
    <row r="382" spans="1:20" s="257" customFormat="1" ht="19" customHeight="1">
      <c r="A382" s="258"/>
      <c r="B382" s="262"/>
      <c r="C382" s="260"/>
      <c r="D382" s="260"/>
      <c r="E382" s="260"/>
      <c r="F382" s="251"/>
      <c r="G382" s="252" t="str">
        <f>IFERROR(IF($E382="","",VLOOKUP($E382,'Data Mercado'!$A$7:$F$24,IF($B$6="P90",2,IF($B$6="P75",3,IF($B$6="P50",4,IF($B$6="P25",5,IF($B$6="P10",6))))),0)),"ND")</f>
      </c>
      <c r="H382" s="253" t="str">
        <f t="shared" si="46"/>
        <v/>
      </c>
      <c r="I382" s="253" t="str">
        <f>IFERROR(VLOOKUP($A382,'Analisis de Equidad Interna'!$A$11:$K$1010,11,0),"")</f>
        <v/>
      </c>
      <c r="J382" s="253" t="str">
        <f t="shared" si="47"/>
        <v/>
      </c>
      <c r="K382" s="254" t="str">
        <f t="shared" si="48"/>
        <v/>
      </c>
      <c r="L382" s="254" t="str">
        <f t="shared" si="49"/>
        <v/>
      </c>
      <c r="M382" s="254" t="str">
        <f t="shared" si="50"/>
        <v/>
      </c>
      <c r="N382" s="254" t="str">
        <f t="shared" si="51"/>
        <v/>
      </c>
      <c r="O382" s="255"/>
      <c r="P382" s="256">
        <f t="shared" si="52"/>
        <v>0</v>
      </c>
      <c r="Q382" s="251">
        <f t="shared" si="45"/>
        <v>0</v>
      </c>
      <c r="R382" s="268"/>
      <c r="S382" s="269"/>
      <c r="T382" s="251">
        <f t="shared" si="53"/>
        <v>0</v>
      </c>
    </row>
    <row r="383" spans="1:20" s="257" customFormat="1" ht="19" customHeight="1">
      <c r="A383" s="258"/>
      <c r="B383" s="262"/>
      <c r="C383" s="260"/>
      <c r="D383" s="260"/>
      <c r="E383" s="260"/>
      <c r="F383" s="251"/>
      <c r="G383" s="252" t="str">
        <f>IFERROR(IF($E383="","",VLOOKUP($E383,'Data Mercado'!$A$7:$F$24,IF($B$6="P90",2,IF($B$6="P75",3,IF($B$6="P50",4,IF($B$6="P25",5,IF($B$6="P10",6))))),0)),"ND")</f>
      </c>
      <c r="H383" s="253" t="str">
        <f t="shared" si="46"/>
        <v/>
      </c>
      <c r="I383" s="253" t="str">
        <f>IFERROR(VLOOKUP($A383,'Analisis de Equidad Interna'!$A$11:$K$1010,11,0),"")</f>
        <v/>
      </c>
      <c r="J383" s="253" t="str">
        <f t="shared" si="47"/>
        <v/>
      </c>
      <c r="K383" s="254" t="str">
        <f t="shared" si="48"/>
        <v/>
      </c>
      <c r="L383" s="254" t="str">
        <f t="shared" si="49"/>
        <v/>
      </c>
      <c r="M383" s="254" t="str">
        <f t="shared" si="50"/>
        <v/>
      </c>
      <c r="N383" s="254" t="str">
        <f t="shared" si="51"/>
        <v/>
      </c>
      <c r="O383" s="255"/>
      <c r="P383" s="256">
        <f t="shared" si="52"/>
        <v>0</v>
      </c>
      <c r="Q383" s="251">
        <f t="shared" si="45"/>
        <v>0</v>
      </c>
      <c r="R383" s="268"/>
      <c r="S383" s="269"/>
      <c r="T383" s="251">
        <f t="shared" si="53"/>
        <v>0</v>
      </c>
    </row>
    <row r="384" spans="1:20" s="257" customFormat="1" ht="19" customHeight="1">
      <c r="A384" s="258"/>
      <c r="B384" s="262"/>
      <c r="C384" s="260"/>
      <c r="D384" s="260"/>
      <c r="E384" s="260"/>
      <c r="F384" s="251"/>
      <c r="G384" s="252" t="str">
        <f>IFERROR(IF($E384="","",VLOOKUP($E384,'Data Mercado'!$A$7:$F$24,IF($B$6="P90",2,IF($B$6="P75",3,IF($B$6="P50",4,IF($B$6="P25",5,IF($B$6="P10",6))))),0)),"ND")</f>
      </c>
      <c r="H384" s="253" t="str">
        <f t="shared" si="46"/>
        <v/>
      </c>
      <c r="I384" s="253" t="str">
        <f>IFERROR(VLOOKUP($A384,'Analisis de Equidad Interna'!$A$11:$K$1010,11,0),"")</f>
        <v/>
      </c>
      <c r="J384" s="253" t="str">
        <f t="shared" si="47"/>
        <v/>
      </c>
      <c r="K384" s="254" t="str">
        <f t="shared" si="48"/>
        <v/>
      </c>
      <c r="L384" s="254" t="str">
        <f t="shared" si="49"/>
        <v/>
      </c>
      <c r="M384" s="254" t="str">
        <f t="shared" si="50"/>
        <v/>
      </c>
      <c r="N384" s="254" t="str">
        <f t="shared" si="51"/>
        <v/>
      </c>
      <c r="O384" s="255"/>
      <c r="P384" s="256">
        <f t="shared" si="52"/>
        <v>0</v>
      </c>
      <c r="Q384" s="251">
        <f t="shared" si="45"/>
        <v>0</v>
      </c>
      <c r="R384" s="268"/>
      <c r="S384" s="269"/>
      <c r="T384" s="251">
        <f t="shared" si="53"/>
        <v>0</v>
      </c>
    </row>
    <row r="385" spans="1:20" s="257" customFormat="1" ht="19" customHeight="1">
      <c r="A385" s="258"/>
      <c r="B385" s="262"/>
      <c r="C385" s="260"/>
      <c r="D385" s="260"/>
      <c r="E385" s="260"/>
      <c r="F385" s="251"/>
      <c r="G385" s="252" t="str">
        <f>IFERROR(IF($E385="","",VLOOKUP($E385,'Data Mercado'!$A$7:$F$24,IF($B$6="P90",2,IF($B$6="P75",3,IF($B$6="P50",4,IF($B$6="P25",5,IF($B$6="P10",6))))),0)),"ND")</f>
      </c>
      <c r="H385" s="253" t="str">
        <f t="shared" si="46"/>
        <v/>
      </c>
      <c r="I385" s="253" t="str">
        <f>IFERROR(VLOOKUP($A385,'Analisis de Equidad Interna'!$A$11:$K$1010,11,0),"")</f>
        <v/>
      </c>
      <c r="J385" s="253" t="str">
        <f t="shared" si="47"/>
        <v/>
      </c>
      <c r="K385" s="254" t="str">
        <f t="shared" si="48"/>
        <v/>
      </c>
      <c r="L385" s="254" t="str">
        <f t="shared" si="49"/>
        <v/>
      </c>
      <c r="M385" s="254" t="str">
        <f t="shared" si="50"/>
        <v/>
      </c>
      <c r="N385" s="254" t="str">
        <f t="shared" si="51"/>
        <v/>
      </c>
      <c r="O385" s="255"/>
      <c r="P385" s="256">
        <f t="shared" si="52"/>
        <v>0</v>
      </c>
      <c r="Q385" s="251">
        <f t="shared" si="45"/>
        <v>0</v>
      </c>
      <c r="R385" s="268"/>
      <c r="S385" s="269"/>
      <c r="T385" s="251">
        <f t="shared" si="53"/>
        <v>0</v>
      </c>
    </row>
    <row r="386" spans="1:20" s="257" customFormat="1" ht="19" customHeight="1">
      <c r="A386" s="258"/>
      <c r="B386" s="262"/>
      <c r="C386" s="260"/>
      <c r="D386" s="260"/>
      <c r="E386" s="260"/>
      <c r="F386" s="251"/>
      <c r="G386" s="252" t="str">
        <f>IFERROR(IF($E386="","",VLOOKUP($E386,'Data Mercado'!$A$7:$F$24,IF($B$6="P90",2,IF($B$6="P75",3,IF($B$6="P50",4,IF($B$6="P25",5,IF($B$6="P10",6))))),0)),"ND")</f>
      </c>
      <c r="H386" s="253" t="str">
        <f t="shared" si="46"/>
        <v/>
      </c>
      <c r="I386" s="253" t="str">
        <f>IFERROR(VLOOKUP($A386,'Analisis de Equidad Interna'!$A$11:$K$1010,11,0),"")</f>
        <v/>
      </c>
      <c r="J386" s="253" t="str">
        <f t="shared" si="47"/>
        <v/>
      </c>
      <c r="K386" s="254" t="str">
        <f t="shared" si="48"/>
        <v/>
      </c>
      <c r="L386" s="254" t="str">
        <f t="shared" si="49"/>
        <v/>
      </c>
      <c r="M386" s="254" t="str">
        <f t="shared" si="50"/>
        <v/>
      </c>
      <c r="N386" s="254" t="str">
        <f t="shared" si="51"/>
        <v/>
      </c>
      <c r="O386" s="255"/>
      <c r="P386" s="256">
        <f t="shared" si="52"/>
        <v>0</v>
      </c>
      <c r="Q386" s="251">
        <f t="shared" si="45"/>
        <v>0</v>
      </c>
      <c r="R386" s="268"/>
      <c r="S386" s="269"/>
      <c r="T386" s="251">
        <f t="shared" si="53"/>
        <v>0</v>
      </c>
    </row>
    <row r="387" spans="1:20" s="257" customFormat="1" ht="19" customHeight="1">
      <c r="A387" s="258"/>
      <c r="B387" s="262"/>
      <c r="C387" s="260"/>
      <c r="D387" s="260"/>
      <c r="E387" s="260"/>
      <c r="F387" s="251"/>
      <c r="G387" s="252" t="str">
        <f>IFERROR(IF($E387="","",VLOOKUP($E387,'Data Mercado'!$A$7:$F$24,IF($B$6="P90",2,IF($B$6="P75",3,IF($B$6="P50",4,IF($B$6="P25",5,IF($B$6="P10",6))))),0)),"ND")</f>
      </c>
      <c r="H387" s="253" t="str">
        <f t="shared" si="46"/>
        <v/>
      </c>
      <c r="I387" s="253" t="str">
        <f>IFERROR(VLOOKUP($A387,'Analisis de Equidad Interna'!$A$11:$K$1010,11,0),"")</f>
        <v/>
      </c>
      <c r="J387" s="253" t="str">
        <f t="shared" si="47"/>
        <v/>
      </c>
      <c r="K387" s="254" t="str">
        <f t="shared" si="48"/>
        <v/>
      </c>
      <c r="L387" s="254" t="str">
        <f t="shared" si="49"/>
        <v/>
      </c>
      <c r="M387" s="254" t="str">
        <f t="shared" si="50"/>
        <v/>
      </c>
      <c r="N387" s="254" t="str">
        <f t="shared" si="51"/>
        <v/>
      </c>
      <c r="O387" s="255"/>
      <c r="P387" s="256">
        <f t="shared" si="52"/>
        <v>0</v>
      </c>
      <c r="Q387" s="251">
        <f t="shared" si="45"/>
        <v>0</v>
      </c>
      <c r="R387" s="268"/>
      <c r="S387" s="269"/>
      <c r="T387" s="251">
        <f t="shared" si="53"/>
        <v>0</v>
      </c>
    </row>
    <row r="388" spans="1:20" s="257" customFormat="1" ht="19" customHeight="1">
      <c r="A388" s="258"/>
      <c r="B388" s="262"/>
      <c r="C388" s="260"/>
      <c r="D388" s="260"/>
      <c r="E388" s="260"/>
      <c r="F388" s="251"/>
      <c r="G388" s="252" t="str">
        <f>IFERROR(IF($E388="","",VLOOKUP($E388,'Data Mercado'!$A$7:$F$24,IF($B$6="P90",2,IF($B$6="P75",3,IF($B$6="P50",4,IF($B$6="P25",5,IF($B$6="P10",6))))),0)),"ND")</f>
      </c>
      <c r="H388" s="253" t="str">
        <f t="shared" si="46"/>
        <v/>
      </c>
      <c r="I388" s="253" t="str">
        <f>IFERROR(VLOOKUP($A388,'Analisis de Equidad Interna'!$A$11:$K$1010,11,0),"")</f>
        <v/>
      </c>
      <c r="J388" s="253" t="str">
        <f t="shared" si="47"/>
        <v/>
      </c>
      <c r="K388" s="254" t="str">
        <f t="shared" si="48"/>
        <v/>
      </c>
      <c r="L388" s="254" t="str">
        <f t="shared" si="49"/>
        <v/>
      </c>
      <c r="M388" s="254" t="str">
        <f t="shared" si="50"/>
        <v/>
      </c>
      <c r="N388" s="254" t="str">
        <f t="shared" si="51"/>
        <v/>
      </c>
      <c r="O388" s="255"/>
      <c r="P388" s="256">
        <f t="shared" si="52"/>
        <v>0</v>
      </c>
      <c r="Q388" s="251">
        <f t="shared" si="45"/>
        <v>0</v>
      </c>
      <c r="R388" s="268"/>
      <c r="S388" s="269"/>
      <c r="T388" s="251">
        <f t="shared" si="53"/>
        <v>0</v>
      </c>
    </row>
    <row r="389" spans="1:20" s="257" customFormat="1" ht="19" customHeight="1">
      <c r="A389" s="258"/>
      <c r="B389" s="262"/>
      <c r="C389" s="260"/>
      <c r="D389" s="260"/>
      <c r="E389" s="260"/>
      <c r="F389" s="251"/>
      <c r="G389" s="252" t="str">
        <f>IFERROR(IF($E389="","",VLOOKUP($E389,'Data Mercado'!$A$7:$F$24,IF($B$6="P90",2,IF($B$6="P75",3,IF($B$6="P50",4,IF($B$6="P25",5,IF($B$6="P10",6))))),0)),"ND")</f>
      </c>
      <c r="H389" s="253" t="str">
        <f t="shared" si="46"/>
        <v/>
      </c>
      <c r="I389" s="253" t="str">
        <f>IFERROR(VLOOKUP($A389,'Analisis de Equidad Interna'!$A$11:$K$1010,11,0),"")</f>
        <v/>
      </c>
      <c r="J389" s="253" t="str">
        <f t="shared" si="47"/>
        <v/>
      </c>
      <c r="K389" s="254" t="str">
        <f t="shared" si="48"/>
        <v/>
      </c>
      <c r="L389" s="254" t="str">
        <f t="shared" si="49"/>
        <v/>
      </c>
      <c r="M389" s="254" t="str">
        <f t="shared" si="50"/>
        <v/>
      </c>
      <c r="N389" s="254" t="str">
        <f t="shared" si="51"/>
        <v/>
      </c>
      <c r="O389" s="255"/>
      <c r="P389" s="256">
        <f t="shared" si="52"/>
        <v>0</v>
      </c>
      <c r="Q389" s="251">
        <f t="shared" si="45"/>
        <v>0</v>
      </c>
      <c r="R389" s="268"/>
      <c r="S389" s="269"/>
      <c r="T389" s="251">
        <f t="shared" si="53"/>
        <v>0</v>
      </c>
    </row>
    <row r="390" spans="1:20" s="257" customFormat="1" ht="19" customHeight="1">
      <c r="A390" s="258"/>
      <c r="B390" s="262"/>
      <c r="C390" s="260"/>
      <c r="D390" s="260"/>
      <c r="E390" s="260"/>
      <c r="F390" s="251"/>
      <c r="G390" s="252" t="str">
        <f>IFERROR(IF($E390="","",VLOOKUP($E390,'Data Mercado'!$A$7:$F$24,IF($B$6="P90",2,IF($B$6="P75",3,IF($B$6="P50",4,IF($B$6="P25",5,IF($B$6="P10",6))))),0)),"ND")</f>
      </c>
      <c r="H390" s="253" t="str">
        <f t="shared" si="46"/>
        <v/>
      </c>
      <c r="I390" s="253" t="str">
        <f>IFERROR(VLOOKUP($A390,'Analisis de Equidad Interna'!$A$11:$K$1010,11,0),"")</f>
        <v/>
      </c>
      <c r="J390" s="253" t="str">
        <f t="shared" si="47"/>
        <v/>
      </c>
      <c r="K390" s="254" t="str">
        <f t="shared" si="48"/>
        <v/>
      </c>
      <c r="L390" s="254" t="str">
        <f t="shared" si="49"/>
        <v/>
      </c>
      <c r="M390" s="254" t="str">
        <f t="shared" si="50"/>
        <v/>
      </c>
      <c r="N390" s="254" t="str">
        <f t="shared" si="51"/>
        <v/>
      </c>
      <c r="O390" s="255"/>
      <c r="P390" s="256">
        <f t="shared" si="52"/>
        <v>0</v>
      </c>
      <c r="Q390" s="251">
        <f t="shared" si="45"/>
        <v>0</v>
      </c>
      <c r="R390" s="268"/>
      <c r="S390" s="269"/>
      <c r="T390" s="251">
        <f t="shared" si="53"/>
        <v>0</v>
      </c>
    </row>
    <row r="391" spans="1:20" s="257" customFormat="1" ht="19" customHeight="1">
      <c r="A391" s="258"/>
      <c r="B391" s="262"/>
      <c r="C391" s="260"/>
      <c r="D391" s="260"/>
      <c r="E391" s="260"/>
      <c r="F391" s="251"/>
      <c r="G391" s="252" t="str">
        <f>IFERROR(IF($E391="","",VLOOKUP($E391,'Data Mercado'!$A$7:$F$24,IF($B$6="P90",2,IF($B$6="P75",3,IF($B$6="P50",4,IF($B$6="P25",5,IF($B$6="P10",6))))),0)),"ND")</f>
      </c>
      <c r="H391" s="253" t="str">
        <f t="shared" si="46"/>
        <v/>
      </c>
      <c r="I391" s="253" t="str">
        <f>IFERROR(VLOOKUP($A391,'Analisis de Equidad Interna'!$A$11:$K$1010,11,0),"")</f>
        <v/>
      </c>
      <c r="J391" s="253" t="str">
        <f t="shared" si="47"/>
        <v/>
      </c>
      <c r="K391" s="254" t="str">
        <f t="shared" si="48"/>
        <v/>
      </c>
      <c r="L391" s="254" t="str">
        <f t="shared" si="49"/>
        <v/>
      </c>
      <c r="M391" s="254" t="str">
        <f t="shared" si="50"/>
        <v/>
      </c>
      <c r="N391" s="254" t="str">
        <f t="shared" si="51"/>
        <v/>
      </c>
      <c r="O391" s="255"/>
      <c r="P391" s="256">
        <f t="shared" si="52"/>
        <v>0</v>
      </c>
      <c r="Q391" s="251">
        <f t="shared" si="45"/>
        <v>0</v>
      </c>
      <c r="R391" s="268"/>
      <c r="S391" s="269"/>
      <c r="T391" s="251">
        <f t="shared" si="53"/>
        <v>0</v>
      </c>
    </row>
    <row r="392" spans="1:20" s="257" customFormat="1" ht="19" customHeight="1">
      <c r="A392" s="258"/>
      <c r="B392" s="262"/>
      <c r="C392" s="260"/>
      <c r="D392" s="260"/>
      <c r="E392" s="260"/>
      <c r="F392" s="251"/>
      <c r="G392" s="252" t="str">
        <f>IFERROR(IF($E392="","",VLOOKUP($E392,'Data Mercado'!$A$7:$F$24,IF($B$6="P90",2,IF($B$6="P75",3,IF($B$6="P50",4,IF($B$6="P25",5,IF($B$6="P10",6))))),0)),"ND")</f>
      </c>
      <c r="H392" s="253" t="str">
        <f t="shared" si="46"/>
        <v/>
      </c>
      <c r="I392" s="253" t="str">
        <f>IFERROR(VLOOKUP($A392,'Analisis de Equidad Interna'!$A$11:$K$1010,11,0),"")</f>
        <v/>
      </c>
      <c r="J392" s="253" t="str">
        <f t="shared" si="47"/>
        <v/>
      </c>
      <c r="K392" s="254" t="str">
        <f t="shared" si="48"/>
        <v/>
      </c>
      <c r="L392" s="254" t="str">
        <f t="shared" si="49"/>
        <v/>
      </c>
      <c r="M392" s="254" t="str">
        <f t="shared" si="50"/>
        <v/>
      </c>
      <c r="N392" s="254" t="str">
        <f t="shared" si="51"/>
        <v/>
      </c>
      <c r="O392" s="255"/>
      <c r="P392" s="256">
        <f t="shared" si="52"/>
        <v>0</v>
      </c>
      <c r="Q392" s="251">
        <f t="shared" si="45"/>
        <v>0</v>
      </c>
      <c r="R392" s="268"/>
      <c r="S392" s="269"/>
      <c r="T392" s="251">
        <f t="shared" si="53"/>
        <v>0</v>
      </c>
    </row>
    <row r="393" spans="1:20" s="257" customFormat="1" ht="19" customHeight="1">
      <c r="A393" s="258"/>
      <c r="B393" s="262"/>
      <c r="C393" s="260"/>
      <c r="D393" s="260"/>
      <c r="E393" s="260"/>
      <c r="F393" s="251"/>
      <c r="G393" s="252" t="str">
        <f>IFERROR(IF($E393="","",VLOOKUP($E393,'Data Mercado'!$A$7:$F$24,IF($B$6="P90",2,IF($B$6="P75",3,IF($B$6="P50",4,IF($B$6="P25",5,IF($B$6="P10",6))))),0)),"ND")</f>
      </c>
      <c r="H393" s="253" t="str">
        <f t="shared" si="46"/>
        <v/>
      </c>
      <c r="I393" s="253" t="str">
        <f>IFERROR(VLOOKUP($A393,'Analisis de Equidad Interna'!$A$11:$K$1010,11,0),"")</f>
        <v/>
      </c>
      <c r="J393" s="253" t="str">
        <f t="shared" si="47"/>
        <v/>
      </c>
      <c r="K393" s="254" t="str">
        <f t="shared" si="48"/>
        <v/>
      </c>
      <c r="L393" s="254" t="str">
        <f t="shared" si="49"/>
        <v/>
      </c>
      <c r="M393" s="254" t="str">
        <f t="shared" si="50"/>
        <v/>
      </c>
      <c r="N393" s="254" t="str">
        <f t="shared" si="51"/>
        <v/>
      </c>
      <c r="O393" s="255"/>
      <c r="P393" s="256">
        <f t="shared" si="52"/>
        <v>0</v>
      </c>
      <c r="Q393" s="251">
        <f t="shared" si="45"/>
        <v>0</v>
      </c>
      <c r="R393" s="268"/>
      <c r="S393" s="269"/>
      <c r="T393" s="251">
        <f t="shared" si="53"/>
        <v>0</v>
      </c>
    </row>
    <row r="394" spans="1:20" s="257" customFormat="1" ht="19" customHeight="1">
      <c r="A394" s="258"/>
      <c r="B394" s="262"/>
      <c r="C394" s="260"/>
      <c r="D394" s="260"/>
      <c r="E394" s="260"/>
      <c r="F394" s="251"/>
      <c r="G394" s="252" t="str">
        <f>IFERROR(IF($E394="","",VLOOKUP($E394,'Data Mercado'!$A$7:$F$24,IF($B$6="P90",2,IF($B$6="P75",3,IF($B$6="P50",4,IF($B$6="P25",5,IF($B$6="P10",6))))),0)),"ND")</f>
      </c>
      <c r="H394" s="253" t="str">
        <f t="shared" si="46"/>
        <v/>
      </c>
      <c r="I394" s="253" t="str">
        <f>IFERROR(VLOOKUP($A394,'Analisis de Equidad Interna'!$A$11:$K$1010,11,0),"")</f>
        <v/>
      </c>
      <c r="J394" s="253" t="str">
        <f t="shared" si="47"/>
        <v/>
      </c>
      <c r="K394" s="254" t="str">
        <f t="shared" si="48"/>
        <v/>
      </c>
      <c r="L394" s="254" t="str">
        <f t="shared" si="49"/>
        <v/>
      </c>
      <c r="M394" s="254" t="str">
        <f t="shared" si="50"/>
        <v/>
      </c>
      <c r="N394" s="254" t="str">
        <f t="shared" si="51"/>
        <v/>
      </c>
      <c r="O394" s="255"/>
      <c r="P394" s="256">
        <f t="shared" si="52"/>
        <v>0</v>
      </c>
      <c r="Q394" s="251">
        <f t="shared" si="45"/>
        <v>0</v>
      </c>
      <c r="R394" s="268"/>
      <c r="S394" s="269"/>
      <c r="T394" s="251">
        <f t="shared" si="53"/>
        <v>0</v>
      </c>
    </row>
    <row r="395" spans="1:20" s="257" customFormat="1" ht="19" customHeight="1">
      <c r="A395" s="258"/>
      <c r="B395" s="262"/>
      <c r="C395" s="260"/>
      <c r="D395" s="260"/>
      <c r="E395" s="260"/>
      <c r="F395" s="251"/>
      <c r="G395" s="252" t="str">
        <f>IFERROR(IF($E395="","",VLOOKUP($E395,'Data Mercado'!$A$7:$F$24,IF($B$6="P90",2,IF($B$6="P75",3,IF($B$6="P50",4,IF($B$6="P25",5,IF($B$6="P10",6))))),0)),"ND")</f>
      </c>
      <c r="H395" s="253" t="str">
        <f t="shared" si="46"/>
        <v/>
      </c>
      <c r="I395" s="253" t="str">
        <f>IFERROR(VLOOKUP($A395,'Analisis de Equidad Interna'!$A$11:$K$1010,11,0),"")</f>
        <v/>
      </c>
      <c r="J395" s="253" t="str">
        <f t="shared" si="47"/>
        <v/>
      </c>
      <c r="K395" s="254" t="str">
        <f t="shared" si="48"/>
        <v/>
      </c>
      <c r="L395" s="254" t="str">
        <f t="shared" si="49"/>
        <v/>
      </c>
      <c r="M395" s="254" t="str">
        <f t="shared" si="50"/>
        <v/>
      </c>
      <c r="N395" s="254" t="str">
        <f t="shared" si="51"/>
        <v/>
      </c>
      <c r="O395" s="255"/>
      <c r="P395" s="256">
        <f t="shared" si="52"/>
        <v>0</v>
      </c>
      <c r="Q395" s="251">
        <f t="shared" si="45"/>
        <v>0</v>
      </c>
      <c r="R395" s="268"/>
      <c r="S395" s="269"/>
      <c r="T395" s="251">
        <f t="shared" si="53"/>
        <v>0</v>
      </c>
    </row>
    <row r="396" spans="1:20" s="257" customFormat="1" ht="19" customHeight="1">
      <c r="A396" s="258"/>
      <c r="B396" s="262"/>
      <c r="C396" s="260"/>
      <c r="D396" s="260"/>
      <c r="E396" s="260"/>
      <c r="F396" s="251"/>
      <c r="G396" s="252" t="str">
        <f>IFERROR(IF($E396="","",VLOOKUP($E396,'Data Mercado'!$A$7:$F$24,IF($B$6="P90",2,IF($B$6="P75",3,IF($B$6="P50",4,IF($B$6="P25",5,IF($B$6="P10",6))))),0)),"ND")</f>
      </c>
      <c r="H396" s="253" t="str">
        <f t="shared" si="46"/>
        <v/>
      </c>
      <c r="I396" s="253" t="str">
        <f>IFERROR(VLOOKUP($A396,'Analisis de Equidad Interna'!$A$11:$K$1010,11,0),"")</f>
        <v/>
      </c>
      <c r="J396" s="253" t="str">
        <f t="shared" si="47"/>
        <v/>
      </c>
      <c r="K396" s="254" t="str">
        <f t="shared" si="48"/>
        <v/>
      </c>
      <c r="L396" s="254" t="str">
        <f t="shared" si="49"/>
        <v/>
      </c>
      <c r="M396" s="254" t="str">
        <f t="shared" si="50"/>
        <v/>
      </c>
      <c r="N396" s="254" t="str">
        <f t="shared" si="51"/>
        <v/>
      </c>
      <c r="O396" s="255"/>
      <c r="P396" s="256">
        <f t="shared" si="52"/>
        <v>0</v>
      </c>
      <c r="Q396" s="251">
        <f t="shared" si="45"/>
        <v>0</v>
      </c>
      <c r="R396" s="268"/>
      <c r="S396" s="269"/>
      <c r="T396" s="251">
        <f t="shared" si="53"/>
        <v>0</v>
      </c>
    </row>
    <row r="397" spans="1:20" s="257" customFormat="1" ht="19" customHeight="1">
      <c r="A397" s="258"/>
      <c r="B397" s="262"/>
      <c r="C397" s="260"/>
      <c r="D397" s="260"/>
      <c r="E397" s="260"/>
      <c r="F397" s="251"/>
      <c r="G397" s="252" t="str">
        <f>IFERROR(IF($E397="","",VLOOKUP($E397,'Data Mercado'!$A$7:$F$24,IF($B$6="P90",2,IF($B$6="P75",3,IF($B$6="P50",4,IF($B$6="P25",5,IF($B$6="P10",6))))),0)),"ND")</f>
      </c>
      <c r="H397" s="253" t="str">
        <f t="shared" si="46"/>
        <v/>
      </c>
      <c r="I397" s="253" t="str">
        <f>IFERROR(VLOOKUP($A397,'Analisis de Equidad Interna'!$A$11:$K$1010,11,0),"")</f>
        <v/>
      </c>
      <c r="J397" s="253" t="str">
        <f t="shared" si="47"/>
        <v/>
      </c>
      <c r="K397" s="254" t="str">
        <f t="shared" si="48"/>
        <v/>
      </c>
      <c r="L397" s="254" t="str">
        <f t="shared" si="49"/>
        <v/>
      </c>
      <c r="M397" s="254" t="str">
        <f t="shared" si="50"/>
        <v/>
      </c>
      <c r="N397" s="254" t="str">
        <f t="shared" si="51"/>
        <v/>
      </c>
      <c r="O397" s="255"/>
      <c r="P397" s="256">
        <f t="shared" si="52"/>
        <v>0</v>
      </c>
      <c r="Q397" s="251">
        <f t="shared" si="45"/>
        <v>0</v>
      </c>
      <c r="R397" s="268"/>
      <c r="S397" s="269"/>
      <c r="T397" s="251">
        <f t="shared" si="53"/>
        <v>0</v>
      </c>
    </row>
    <row r="398" spans="1:20" s="257" customFormat="1" ht="19" customHeight="1">
      <c r="A398" s="258"/>
      <c r="B398" s="262"/>
      <c r="C398" s="260"/>
      <c r="D398" s="260"/>
      <c r="E398" s="260"/>
      <c r="F398" s="251"/>
      <c r="G398" s="252" t="str">
        <f>IFERROR(IF($E398="","",VLOOKUP($E398,'Data Mercado'!$A$7:$F$24,IF($B$6="P90",2,IF($B$6="P75",3,IF($B$6="P50",4,IF($B$6="P25",5,IF($B$6="P10",6))))),0)),"ND")</f>
      </c>
      <c r="H398" s="253" t="str">
        <f t="shared" si="46"/>
        <v/>
      </c>
      <c r="I398" s="253" t="str">
        <f>IFERROR(VLOOKUP($A398,'Analisis de Equidad Interna'!$A$11:$K$1010,11,0),"")</f>
        <v/>
      </c>
      <c r="J398" s="253" t="str">
        <f t="shared" si="47"/>
        <v/>
      </c>
      <c r="K398" s="254" t="str">
        <f t="shared" si="48"/>
        <v/>
      </c>
      <c r="L398" s="254" t="str">
        <f t="shared" si="49"/>
        <v/>
      </c>
      <c r="M398" s="254" t="str">
        <f t="shared" si="50"/>
        <v/>
      </c>
      <c r="N398" s="254" t="str">
        <f t="shared" si="51"/>
        <v/>
      </c>
      <c r="O398" s="255"/>
      <c r="P398" s="256">
        <f t="shared" si="52"/>
        <v>0</v>
      </c>
      <c r="Q398" s="251">
        <f t="shared" si="45"/>
        <v>0</v>
      </c>
      <c r="R398" s="268"/>
      <c r="S398" s="269"/>
      <c r="T398" s="251">
        <f t="shared" si="53"/>
        <v>0</v>
      </c>
    </row>
    <row r="399" spans="1:20" s="257" customFormat="1" ht="19" customHeight="1">
      <c r="A399" s="258"/>
      <c r="B399" s="262"/>
      <c r="C399" s="260"/>
      <c r="D399" s="260"/>
      <c r="E399" s="260"/>
      <c r="F399" s="251"/>
      <c r="G399" s="252" t="str">
        <f>IFERROR(IF($E399="","",VLOOKUP($E399,'Data Mercado'!$A$7:$F$24,IF($B$6="P90",2,IF($B$6="P75",3,IF($B$6="P50",4,IF($B$6="P25",5,IF($B$6="P10",6))))),0)),"ND")</f>
      </c>
      <c r="H399" s="253" t="str">
        <f t="shared" si="46"/>
        <v/>
      </c>
      <c r="I399" s="253" t="str">
        <f>IFERROR(VLOOKUP($A399,'Analisis de Equidad Interna'!$A$11:$K$1010,11,0),"")</f>
        <v/>
      </c>
      <c r="J399" s="253" t="str">
        <f t="shared" si="47"/>
        <v/>
      </c>
      <c r="K399" s="254" t="str">
        <f t="shared" si="48"/>
        <v/>
      </c>
      <c r="L399" s="254" t="str">
        <f t="shared" si="49"/>
        <v/>
      </c>
      <c r="M399" s="254" t="str">
        <f t="shared" si="50"/>
        <v/>
      </c>
      <c r="N399" s="254" t="str">
        <f t="shared" si="51"/>
        <v/>
      </c>
      <c r="O399" s="255"/>
      <c r="P399" s="256">
        <f t="shared" si="52"/>
        <v>0</v>
      </c>
      <c r="Q399" s="251">
        <f t="shared" ref="Q399:Q462" si="54">IF($B$7="Porcentajes", F399 * P399, IF($T$1=0, 0, ((F399 * P399) / $T$1) * $C$7))</f>
        <v>0</v>
      </c>
      <c r="R399" s="268"/>
      <c r="S399" s="269"/>
      <c r="T399" s="251">
        <f t="shared" si="53"/>
        <v>0</v>
      </c>
    </row>
    <row r="400" spans="1:20" s="257" customFormat="1" ht="19" customHeight="1">
      <c r="A400" s="258"/>
      <c r="B400" s="262"/>
      <c r="C400" s="260"/>
      <c r="D400" s="260"/>
      <c r="E400" s="260"/>
      <c r="F400" s="251"/>
      <c r="G400" s="252" t="str">
        <f>IFERROR(IF($E400="","",VLOOKUP($E400,'Data Mercado'!$A$7:$F$24,IF($B$6="P90",2,IF($B$6="P75",3,IF($B$6="P50",4,IF($B$6="P25",5,IF($B$6="P10",6))))),0)),"ND")</f>
      </c>
      <c r="H400" s="253" t="str">
        <f>IFERROR(IF(AND($F400&lt;&gt;"",$G400&lt;&gt;""),$F400/$G400,""),"")</f>
      </c>
      <c r="I400" s="253" t="str">
        <f>IFERROR(VLOOKUP($A400,'Analisis de Equidad Interna'!$A$11:$K$1010,11,0),"")</f>
        <v/>
      </c>
      <c r="J400" s="253" t="str">
        <f t="shared" ref="J400:J463" si="56">IF(AND($H400&lt;&gt;"",$I400&lt;&gt;""),$H400*$I400,"")</f>
        <v/>
      </c>
      <c r="K400" s="254" t="str">
        <f t="shared" ref="K400:K463" si="57">IF(J400="","",0%)</f>
        <v/>
      </c>
      <c r="L400" s="254" t="str">
        <f t="shared" ref="L400:L463" si="58">IF(J400="","",IF($J400&gt;1.2, 0, IF($J400&gt;=1.1, $B$8*(1/3), IF($J400&gt;=1, ($B$8 + (($B$9-$B$8)/4)*1)*(1/3), IF($J400&gt;=0.9, ($B$8 + (($B$9-$B$8)/4)*2)*(1/3), IF($J400&gt;=0.8, ($B$8 + (($B$9-$B$8)/4)*3)*(1/3), $B$9*(1/3)))))))</f>
        <v/>
      </c>
      <c r="M400" s="254" t="str">
        <f t="shared" ref="M400:M463" si="59">IF(J400="","",IF($J400&gt;1.2, 0, IF($J400&gt;=1.1, $B$8*(2/3), IF($J400&gt;=1, ($B$8 + (($B$9-$B$8)/4)*1)*(2/3), IF($J400&gt;=0.9, ($B$8 + (($B$9-$B$8)/4)*2)*(2/3), IF($J400&gt;=0.8, ($B$8 + (($B$9-$B$8)/4)*3)*(2/3), $B$9*(2/3)))))))</f>
        <v/>
      </c>
      <c r="N400" s="254" t="str">
        <f t="shared" ref="N400:N463" si="60">IF(J400="","",IF($J400&gt;1.2, 0, IF($J400&gt;=1.1, $B$8, IF($J400&gt;=1, $B$8 + (($B$9-$B$8)/4)*1, IF($J400&gt;=0.9, $B$8 + (($B$9-$B$8)/4)*2, IF($J400&gt;=0.8, $B$8 + (($B$9-$B$8)/4)*3, $B$9))))))</f>
        <v/>
      </c>
      <c r="O400" s="255"/>
      <c r="P400" s="256">
        <f t="shared" ref="P400:P463" si="61">IF(O400=1, K400, IF(O400=2, L400, IF(O400=3, M400, IF(O400=4, N400, 0))))</f>
        <v>0</v>
      </c>
      <c r="Q400" s="251">
        <f t="shared" si="54"/>
        <v>0</v>
      </c>
      <c r="R400" s="268"/>
      <c r="S400" s="269"/>
      <c r="T400" s="251">
        <f t="shared" ref="T400:T463" si="62">IF($R400="Manual",$F400*(1+$S400),$F400+$Q400)</f>
        <v>0</v>
      </c>
    </row>
    <row r="401" spans="1:20" s="257" customFormat="1" ht="19" customHeight="1">
      <c r="A401" s="258"/>
      <c r="B401" s="262"/>
      <c r="C401" s="260"/>
      <c r="D401" s="260"/>
      <c r="E401" s="260"/>
      <c r="F401" s="251"/>
      <c r="G401" s="252" t="str">
        <f>IFERROR(IF($E401="","",VLOOKUP($E401,'Data Mercado'!$A$7:$F$24,IF($B$6="P90",2,IF($B$6="P75",3,IF($B$6="P50",4,IF($B$6="P25",5,IF($B$6="P10",6))))),0)),"ND")</f>
      </c>
      <c r="H401" s="253" t="str">
        <f t="shared" si="55"/>
        <v/>
      </c>
      <c r="I401" s="253" t="str">
        <f>IFERROR(VLOOKUP($A401,'Analisis de Equidad Interna'!$A$11:$K$1010,11,0),"")</f>
        <v/>
      </c>
      <c r="J401" s="253" t="str">
        <f t="shared" si="56"/>
        <v/>
      </c>
      <c r="K401" s="254" t="str">
        <f t="shared" si="57"/>
        <v/>
      </c>
      <c r="L401" s="254" t="str">
        <f t="shared" si="58"/>
        <v/>
      </c>
      <c r="M401" s="254" t="str">
        <f t="shared" si="59"/>
        <v/>
      </c>
      <c r="N401" s="254" t="str">
        <f t="shared" si="60"/>
        <v/>
      </c>
      <c r="O401" s="255"/>
      <c r="P401" s="256">
        <f t="shared" si="61"/>
        <v>0</v>
      </c>
      <c r="Q401" s="251">
        <f t="shared" si="54"/>
        <v>0</v>
      </c>
      <c r="R401" s="268"/>
      <c r="S401" s="269"/>
      <c r="T401" s="251">
        <f t="shared" si="62"/>
        <v>0</v>
      </c>
    </row>
    <row r="402" spans="1:20" s="257" customFormat="1" ht="19" customHeight="1">
      <c r="A402" s="258"/>
      <c r="B402" s="262"/>
      <c r="C402" s="260"/>
      <c r="D402" s="260"/>
      <c r="E402" s="260"/>
      <c r="F402" s="251"/>
      <c r="G402" s="252" t="str">
        <f>IFERROR(IF($E402="","",VLOOKUP($E402,'Data Mercado'!$A$7:$F$24,IF($B$6="P90",2,IF($B$6="P75",3,IF($B$6="P50",4,IF($B$6="P25",5,IF($B$6="P10",6))))),0)),"ND")</f>
      </c>
      <c r="H402" s="253" t="str">
        <f t="shared" si="55"/>
        <v/>
      </c>
      <c r="I402" s="253" t="str">
        <f>IFERROR(VLOOKUP($A402,'Analisis de Equidad Interna'!$A$11:$K$1010,11,0),"")</f>
        <v/>
      </c>
      <c r="J402" s="253" t="str">
        <f t="shared" si="56"/>
        <v/>
      </c>
      <c r="K402" s="254" t="str">
        <f t="shared" si="57"/>
        <v/>
      </c>
      <c r="L402" s="254" t="str">
        <f t="shared" si="58"/>
        <v/>
      </c>
      <c r="M402" s="254" t="str">
        <f t="shared" si="59"/>
        <v/>
      </c>
      <c r="N402" s="254" t="str">
        <f t="shared" si="60"/>
        <v/>
      </c>
      <c r="O402" s="255"/>
      <c r="P402" s="256">
        <f t="shared" si="61"/>
        <v>0</v>
      </c>
      <c r="Q402" s="251">
        <f t="shared" si="54"/>
        <v>0</v>
      </c>
      <c r="R402" s="268"/>
      <c r="S402" s="269"/>
      <c r="T402" s="251">
        <f t="shared" si="62"/>
        <v>0</v>
      </c>
    </row>
    <row r="403" spans="1:20" s="257" customFormat="1" ht="19" customHeight="1">
      <c r="A403" s="258"/>
      <c r="B403" s="262"/>
      <c r="C403" s="260"/>
      <c r="D403" s="260"/>
      <c r="E403" s="260"/>
      <c r="F403" s="251"/>
      <c r="G403" s="252" t="str">
        <f>IFERROR(IF($E403="","",VLOOKUP($E403,'Data Mercado'!$A$7:$F$24,IF($B$6="P90",2,IF($B$6="P75",3,IF($B$6="P50",4,IF($B$6="P25",5,IF($B$6="P10",6))))),0)),"ND")</f>
      </c>
      <c r="H403" s="253" t="str">
        <f t="shared" si="55"/>
        <v/>
      </c>
      <c r="I403" s="253" t="str">
        <f>IFERROR(VLOOKUP($A403,'Analisis de Equidad Interna'!$A$11:$K$1010,11,0),"")</f>
        <v/>
      </c>
      <c r="J403" s="253" t="str">
        <f t="shared" si="56"/>
        <v/>
      </c>
      <c r="K403" s="254" t="str">
        <f t="shared" si="57"/>
        <v/>
      </c>
      <c r="L403" s="254" t="str">
        <f t="shared" si="58"/>
        <v/>
      </c>
      <c r="M403" s="254" t="str">
        <f t="shared" si="59"/>
        <v/>
      </c>
      <c r="N403" s="254" t="str">
        <f t="shared" si="60"/>
        <v/>
      </c>
      <c r="O403" s="255"/>
      <c r="P403" s="256">
        <f t="shared" si="61"/>
        <v>0</v>
      </c>
      <c r="Q403" s="251">
        <f t="shared" si="54"/>
        <v>0</v>
      </c>
      <c r="R403" s="268"/>
      <c r="S403" s="269"/>
      <c r="T403" s="251">
        <f t="shared" si="62"/>
        <v>0</v>
      </c>
    </row>
    <row r="404" spans="1:20" s="257" customFormat="1" ht="19" customHeight="1">
      <c r="A404" s="258"/>
      <c r="B404" s="262"/>
      <c r="C404" s="260"/>
      <c r="D404" s="260"/>
      <c r="E404" s="260"/>
      <c r="F404" s="251"/>
      <c r="G404" s="252" t="str">
        <f>IFERROR(IF($E404="","",VLOOKUP($E404,'Data Mercado'!$A$7:$F$24,IF($B$6="P90",2,IF($B$6="P75",3,IF($B$6="P50",4,IF($B$6="P25",5,IF($B$6="P10",6))))),0)),"ND")</f>
      </c>
      <c r="H404" s="253" t="str">
        <f t="shared" si="55"/>
        <v/>
      </c>
      <c r="I404" s="253" t="str">
        <f>IFERROR(VLOOKUP($A404,'Analisis de Equidad Interna'!$A$11:$K$1010,11,0),"")</f>
        <v/>
      </c>
      <c r="J404" s="253" t="str">
        <f t="shared" si="56"/>
        <v/>
      </c>
      <c r="K404" s="254" t="str">
        <f t="shared" si="57"/>
        <v/>
      </c>
      <c r="L404" s="254" t="str">
        <f t="shared" si="58"/>
        <v/>
      </c>
      <c r="M404" s="254" t="str">
        <f t="shared" si="59"/>
        <v/>
      </c>
      <c r="N404" s="254" t="str">
        <f t="shared" si="60"/>
        <v/>
      </c>
      <c r="O404" s="255"/>
      <c r="P404" s="256">
        <f t="shared" si="61"/>
        <v>0</v>
      </c>
      <c r="Q404" s="251">
        <f t="shared" si="54"/>
        <v>0</v>
      </c>
      <c r="R404" s="268"/>
      <c r="S404" s="269"/>
      <c r="T404" s="251">
        <f t="shared" si="62"/>
        <v>0</v>
      </c>
    </row>
    <row r="405" spans="1:20" s="257" customFormat="1" ht="19" customHeight="1">
      <c r="A405" s="258"/>
      <c r="B405" s="262"/>
      <c r="C405" s="260"/>
      <c r="D405" s="260"/>
      <c r="E405" s="260"/>
      <c r="F405" s="251"/>
      <c r="G405" s="252" t="str">
        <f>IFERROR(IF($E405="","",VLOOKUP($E405,'Data Mercado'!$A$7:$F$24,IF($B$6="P90",2,IF($B$6="P75",3,IF($B$6="P50",4,IF($B$6="P25",5,IF($B$6="P10",6))))),0)),"ND")</f>
      </c>
      <c r="H405" s="253" t="str">
        <f t="shared" si="55"/>
        <v/>
      </c>
      <c r="I405" s="253" t="str">
        <f>IFERROR(VLOOKUP($A405,'Analisis de Equidad Interna'!$A$11:$K$1010,11,0),"")</f>
        <v/>
      </c>
      <c r="J405" s="253" t="str">
        <f t="shared" si="56"/>
        <v/>
      </c>
      <c r="K405" s="254" t="str">
        <f t="shared" si="57"/>
        <v/>
      </c>
      <c r="L405" s="254" t="str">
        <f t="shared" si="58"/>
        <v/>
      </c>
      <c r="M405" s="254" t="str">
        <f t="shared" si="59"/>
        <v/>
      </c>
      <c r="N405" s="254" t="str">
        <f t="shared" si="60"/>
        <v/>
      </c>
      <c r="O405" s="255"/>
      <c r="P405" s="256">
        <f t="shared" si="61"/>
        <v>0</v>
      </c>
      <c r="Q405" s="251">
        <f t="shared" si="54"/>
        <v>0</v>
      </c>
      <c r="R405" s="268"/>
      <c r="S405" s="269"/>
      <c r="T405" s="251">
        <f t="shared" si="62"/>
        <v>0</v>
      </c>
    </row>
    <row r="406" spans="1:20" s="257" customFormat="1" ht="19" customHeight="1">
      <c r="A406" s="258"/>
      <c r="B406" s="262"/>
      <c r="C406" s="260"/>
      <c r="D406" s="260"/>
      <c r="E406" s="260"/>
      <c r="F406" s="251"/>
      <c r="G406" s="252" t="str">
        <f>IFERROR(IF($E406="","",VLOOKUP($E406,'Data Mercado'!$A$7:$F$24,IF($B$6="P90",2,IF($B$6="P75",3,IF($B$6="P50",4,IF($B$6="P25",5,IF($B$6="P10",6))))),0)),"ND")</f>
      </c>
      <c r="H406" s="253" t="str">
        <f t="shared" si="55"/>
        <v/>
      </c>
      <c r="I406" s="253" t="str">
        <f>IFERROR(VLOOKUP($A406,'Analisis de Equidad Interna'!$A$11:$K$1010,11,0),"")</f>
        <v/>
      </c>
      <c r="J406" s="253" t="str">
        <f t="shared" si="56"/>
        <v/>
      </c>
      <c r="K406" s="254" t="str">
        <f t="shared" si="57"/>
        <v/>
      </c>
      <c r="L406" s="254" t="str">
        <f t="shared" si="58"/>
        <v/>
      </c>
      <c r="M406" s="254" t="str">
        <f t="shared" si="59"/>
        <v/>
      </c>
      <c r="N406" s="254" t="str">
        <f t="shared" si="60"/>
        <v/>
      </c>
      <c r="O406" s="255"/>
      <c r="P406" s="256">
        <f t="shared" si="61"/>
        <v>0</v>
      </c>
      <c r="Q406" s="251">
        <f t="shared" si="54"/>
        <v>0</v>
      </c>
      <c r="R406" s="268"/>
      <c r="S406" s="269"/>
      <c r="T406" s="251">
        <f t="shared" si="62"/>
        <v>0</v>
      </c>
    </row>
    <row r="407" spans="1:20" s="257" customFormat="1" ht="19" customHeight="1">
      <c r="A407" s="258"/>
      <c r="B407" s="262"/>
      <c r="C407" s="260"/>
      <c r="D407" s="260"/>
      <c r="E407" s="260"/>
      <c r="F407" s="251"/>
      <c r="G407" s="252" t="str">
        <f>IFERROR(IF($E407="","",VLOOKUP($E407,'Data Mercado'!$A$7:$F$24,IF($B$6="P90",2,IF($B$6="P75",3,IF($B$6="P50",4,IF($B$6="P25",5,IF($B$6="P10",6))))),0)),"ND")</f>
      </c>
      <c r="H407" s="253" t="str">
        <f t="shared" si="55"/>
        <v/>
      </c>
      <c r="I407" s="253" t="str">
        <f>IFERROR(VLOOKUP($A407,'Analisis de Equidad Interna'!$A$11:$K$1010,11,0),"")</f>
        <v/>
      </c>
      <c r="J407" s="253" t="str">
        <f t="shared" si="56"/>
        <v/>
      </c>
      <c r="K407" s="254" t="str">
        <f t="shared" si="57"/>
        <v/>
      </c>
      <c r="L407" s="254" t="str">
        <f t="shared" si="58"/>
        <v/>
      </c>
      <c r="M407" s="254" t="str">
        <f t="shared" si="59"/>
        <v/>
      </c>
      <c r="N407" s="254" t="str">
        <f t="shared" si="60"/>
        <v/>
      </c>
      <c r="O407" s="255"/>
      <c r="P407" s="256">
        <f t="shared" si="61"/>
        <v>0</v>
      </c>
      <c r="Q407" s="251">
        <f t="shared" si="54"/>
        <v>0</v>
      </c>
      <c r="R407" s="268"/>
      <c r="S407" s="269"/>
      <c r="T407" s="251">
        <f t="shared" si="62"/>
        <v>0</v>
      </c>
    </row>
    <row r="408" spans="1:20" s="257" customFormat="1" ht="19" customHeight="1">
      <c r="A408" s="258"/>
      <c r="B408" s="262"/>
      <c r="C408" s="260"/>
      <c r="D408" s="260"/>
      <c r="E408" s="260"/>
      <c r="F408" s="251"/>
      <c r="G408" s="252" t="str">
        <f>IFERROR(IF($E408="","",VLOOKUP($E408,'Data Mercado'!$A$7:$F$24,IF($B$6="P90",2,IF($B$6="P75",3,IF($B$6="P50",4,IF($B$6="P25",5,IF($B$6="P10",6))))),0)),"ND")</f>
      </c>
      <c r="H408" s="253" t="str">
        <f t="shared" si="55"/>
        <v/>
      </c>
      <c r="I408" s="253" t="str">
        <f>IFERROR(VLOOKUP($A408,'Analisis de Equidad Interna'!$A$11:$K$1010,11,0),"")</f>
        <v/>
      </c>
      <c r="J408" s="253" t="str">
        <f t="shared" si="56"/>
        <v/>
      </c>
      <c r="K408" s="254" t="str">
        <f t="shared" si="57"/>
        <v/>
      </c>
      <c r="L408" s="254" t="str">
        <f t="shared" si="58"/>
        <v/>
      </c>
      <c r="M408" s="254" t="str">
        <f t="shared" si="59"/>
        <v/>
      </c>
      <c r="N408" s="254" t="str">
        <f t="shared" si="60"/>
        <v/>
      </c>
      <c r="O408" s="255"/>
      <c r="P408" s="256">
        <f t="shared" si="61"/>
        <v>0</v>
      </c>
      <c r="Q408" s="251">
        <f t="shared" si="54"/>
        <v>0</v>
      </c>
      <c r="R408" s="268"/>
      <c r="S408" s="269"/>
      <c r="T408" s="251">
        <f t="shared" si="62"/>
        <v>0</v>
      </c>
    </row>
    <row r="409" spans="1:20" s="257" customFormat="1" ht="19" customHeight="1">
      <c r="A409" s="258"/>
      <c r="B409" s="262"/>
      <c r="C409" s="260"/>
      <c r="D409" s="260"/>
      <c r="E409" s="260"/>
      <c r="F409" s="251"/>
      <c r="G409" s="252" t="str">
        <f>IFERROR(IF($E409="","",VLOOKUP($E409,'Data Mercado'!$A$7:$F$24,IF($B$6="P90",2,IF($B$6="P75",3,IF($B$6="P50",4,IF($B$6="P25",5,IF($B$6="P10",6))))),0)),"ND")</f>
      </c>
      <c r="H409" s="253" t="str">
        <f t="shared" si="55"/>
        <v/>
      </c>
      <c r="I409" s="253" t="str">
        <f>IFERROR(VLOOKUP($A409,'Analisis de Equidad Interna'!$A$11:$K$1010,11,0),"")</f>
        <v/>
      </c>
      <c r="J409" s="253" t="str">
        <f t="shared" si="56"/>
        <v/>
      </c>
      <c r="K409" s="254" t="str">
        <f t="shared" si="57"/>
        <v/>
      </c>
      <c r="L409" s="254" t="str">
        <f t="shared" si="58"/>
        <v/>
      </c>
      <c r="M409" s="254" t="str">
        <f t="shared" si="59"/>
        <v/>
      </c>
      <c r="N409" s="254" t="str">
        <f t="shared" si="60"/>
        <v/>
      </c>
      <c r="O409" s="255"/>
      <c r="P409" s="256">
        <f t="shared" si="61"/>
        <v>0</v>
      </c>
      <c r="Q409" s="251">
        <f t="shared" si="54"/>
        <v>0</v>
      </c>
      <c r="R409" s="268"/>
      <c r="S409" s="269"/>
      <c r="T409" s="251">
        <f t="shared" si="62"/>
        <v>0</v>
      </c>
    </row>
    <row r="410" spans="1:20" s="257" customFormat="1" ht="19" customHeight="1">
      <c r="A410" s="258"/>
      <c r="B410" s="262"/>
      <c r="C410" s="260"/>
      <c r="D410" s="260"/>
      <c r="E410" s="260"/>
      <c r="F410" s="251"/>
      <c r="G410" s="252" t="str">
        <f>IFERROR(IF($E410="","",VLOOKUP($E410,'Data Mercado'!$A$7:$F$24,IF($B$6="P90",2,IF($B$6="P75",3,IF($B$6="P50",4,IF($B$6="P25",5,IF($B$6="P10",6))))),0)),"ND")</f>
      </c>
      <c r="H410" s="253" t="str">
        <f t="shared" si="55"/>
        <v/>
      </c>
      <c r="I410" s="253" t="str">
        <f>IFERROR(VLOOKUP($A410,'Analisis de Equidad Interna'!$A$11:$K$1010,11,0),"")</f>
        <v/>
      </c>
      <c r="J410" s="253" t="str">
        <f t="shared" si="56"/>
        <v/>
      </c>
      <c r="K410" s="254" t="str">
        <f t="shared" si="57"/>
        <v/>
      </c>
      <c r="L410" s="254" t="str">
        <f t="shared" si="58"/>
        <v/>
      </c>
      <c r="M410" s="254" t="str">
        <f t="shared" si="59"/>
        <v/>
      </c>
      <c r="N410" s="254" t="str">
        <f t="shared" si="60"/>
        <v/>
      </c>
      <c r="O410" s="255"/>
      <c r="P410" s="256">
        <f t="shared" si="61"/>
        <v>0</v>
      </c>
      <c r="Q410" s="251">
        <f t="shared" si="54"/>
        <v>0</v>
      </c>
      <c r="R410" s="268"/>
      <c r="S410" s="269"/>
      <c r="T410" s="251">
        <f t="shared" si="62"/>
        <v>0</v>
      </c>
    </row>
    <row r="411" spans="1:20" s="257" customFormat="1" ht="19" customHeight="1">
      <c r="A411" s="258"/>
      <c r="B411" s="262"/>
      <c r="C411" s="260"/>
      <c r="D411" s="260"/>
      <c r="E411" s="260"/>
      <c r="F411" s="251"/>
      <c r="G411" s="252" t="str">
        <f>IFERROR(IF($E411="","",VLOOKUP($E411,'Data Mercado'!$A$7:$F$24,IF($B$6="P90",2,IF($B$6="P75",3,IF($B$6="P50",4,IF($B$6="P25",5,IF($B$6="P10",6))))),0)),"ND")</f>
      </c>
      <c r="H411" s="253" t="str">
        <f t="shared" si="55"/>
        <v/>
      </c>
      <c r="I411" s="253" t="str">
        <f>IFERROR(VLOOKUP($A411,'Analisis de Equidad Interna'!$A$11:$K$1010,11,0),"")</f>
        <v/>
      </c>
      <c r="J411" s="253" t="str">
        <f t="shared" si="56"/>
        <v/>
      </c>
      <c r="K411" s="254" t="str">
        <f t="shared" si="57"/>
        <v/>
      </c>
      <c r="L411" s="254" t="str">
        <f t="shared" si="58"/>
        <v/>
      </c>
      <c r="M411" s="254" t="str">
        <f t="shared" si="59"/>
        <v/>
      </c>
      <c r="N411" s="254" t="str">
        <f t="shared" si="60"/>
        <v/>
      </c>
      <c r="O411" s="255"/>
      <c r="P411" s="256">
        <f t="shared" si="61"/>
        <v>0</v>
      </c>
      <c r="Q411" s="251">
        <f t="shared" si="54"/>
        <v>0</v>
      </c>
      <c r="R411" s="268"/>
      <c r="S411" s="269"/>
      <c r="T411" s="251">
        <f t="shared" si="62"/>
        <v>0</v>
      </c>
    </row>
    <row r="412" spans="1:20" s="257" customFormat="1" ht="19" customHeight="1">
      <c r="A412" s="258"/>
      <c r="B412" s="262"/>
      <c r="C412" s="260"/>
      <c r="D412" s="260"/>
      <c r="E412" s="260"/>
      <c r="F412" s="251"/>
      <c r="G412" s="252" t="str">
        <f>IFERROR(IF($E412="","",VLOOKUP($E412,'Data Mercado'!$A$7:$F$24,IF($B$6="P90",2,IF($B$6="P75",3,IF($B$6="P50",4,IF($B$6="P25",5,IF($B$6="P10",6))))),0)),"ND")</f>
      </c>
      <c r="H412" s="253" t="str">
        <f t="shared" si="55"/>
        <v/>
      </c>
      <c r="I412" s="253" t="str">
        <f>IFERROR(VLOOKUP($A412,'Analisis de Equidad Interna'!$A$11:$K$1010,11,0),"")</f>
        <v/>
      </c>
      <c r="J412" s="253" t="str">
        <f t="shared" si="56"/>
        <v/>
      </c>
      <c r="K412" s="254" t="str">
        <f t="shared" si="57"/>
        <v/>
      </c>
      <c r="L412" s="254" t="str">
        <f t="shared" si="58"/>
        <v/>
      </c>
      <c r="M412" s="254" t="str">
        <f t="shared" si="59"/>
        <v/>
      </c>
      <c r="N412" s="254" t="str">
        <f t="shared" si="60"/>
        <v/>
      </c>
      <c r="O412" s="255"/>
      <c r="P412" s="256">
        <f t="shared" si="61"/>
        <v>0</v>
      </c>
      <c r="Q412" s="251">
        <f t="shared" si="54"/>
        <v>0</v>
      </c>
      <c r="R412" s="268"/>
      <c r="S412" s="269"/>
      <c r="T412" s="251">
        <f t="shared" si="62"/>
        <v>0</v>
      </c>
    </row>
    <row r="413" spans="1:20" s="257" customFormat="1" ht="19" customHeight="1">
      <c r="A413" s="258"/>
      <c r="B413" s="262"/>
      <c r="C413" s="260"/>
      <c r="D413" s="260"/>
      <c r="E413" s="260"/>
      <c r="F413" s="251"/>
      <c r="G413" s="252" t="str">
        <f>IFERROR(IF($E413="","",VLOOKUP($E413,'Data Mercado'!$A$7:$F$24,IF($B$6="P90",2,IF($B$6="P75",3,IF($B$6="P50",4,IF($B$6="P25",5,IF($B$6="P10",6))))),0)),"ND")</f>
      </c>
      <c r="H413" s="253" t="str">
        <f t="shared" si="55"/>
        <v/>
      </c>
      <c r="I413" s="253" t="str">
        <f>IFERROR(VLOOKUP($A413,'Analisis de Equidad Interna'!$A$11:$K$1010,11,0),"")</f>
        <v/>
      </c>
      <c r="J413" s="253" t="str">
        <f t="shared" si="56"/>
        <v/>
      </c>
      <c r="K413" s="254" t="str">
        <f t="shared" si="57"/>
        <v/>
      </c>
      <c r="L413" s="254" t="str">
        <f t="shared" si="58"/>
        <v/>
      </c>
      <c r="M413" s="254" t="str">
        <f t="shared" si="59"/>
        <v/>
      </c>
      <c r="N413" s="254" t="str">
        <f t="shared" si="60"/>
        <v/>
      </c>
      <c r="O413" s="255"/>
      <c r="P413" s="256">
        <f t="shared" si="61"/>
        <v>0</v>
      </c>
      <c r="Q413" s="251">
        <f t="shared" si="54"/>
        <v>0</v>
      </c>
      <c r="R413" s="268"/>
      <c r="S413" s="269"/>
      <c r="T413" s="251">
        <f t="shared" si="62"/>
        <v>0</v>
      </c>
    </row>
    <row r="414" spans="1:20" s="257" customFormat="1" ht="19" customHeight="1">
      <c r="A414" s="258"/>
      <c r="B414" s="262"/>
      <c r="C414" s="260"/>
      <c r="D414" s="260"/>
      <c r="E414" s="260"/>
      <c r="F414" s="251"/>
      <c r="G414" s="252" t="str">
        <f>IFERROR(IF($E414="","",VLOOKUP($E414,'Data Mercado'!$A$7:$F$24,IF($B$6="P90",2,IF($B$6="P75",3,IF($B$6="P50",4,IF($B$6="P25",5,IF($B$6="P10",6))))),0)),"ND")</f>
      </c>
      <c r="H414" s="253" t="str">
        <f t="shared" si="55"/>
        <v/>
      </c>
      <c r="I414" s="253" t="str">
        <f>IFERROR(VLOOKUP($A414,'Analisis de Equidad Interna'!$A$11:$K$1010,11,0),"")</f>
        <v/>
      </c>
      <c r="J414" s="253" t="str">
        <f t="shared" si="56"/>
        <v/>
      </c>
      <c r="K414" s="254" t="str">
        <f t="shared" si="57"/>
        <v/>
      </c>
      <c r="L414" s="254" t="str">
        <f t="shared" si="58"/>
        <v/>
      </c>
      <c r="M414" s="254" t="str">
        <f t="shared" si="59"/>
        <v/>
      </c>
      <c r="N414" s="254" t="str">
        <f t="shared" si="60"/>
        <v/>
      </c>
      <c r="O414" s="255"/>
      <c r="P414" s="256">
        <f t="shared" si="61"/>
        <v>0</v>
      </c>
      <c r="Q414" s="251">
        <f t="shared" si="54"/>
        <v>0</v>
      </c>
      <c r="R414" s="268"/>
      <c r="S414" s="269"/>
      <c r="T414" s="251">
        <f t="shared" si="62"/>
        <v>0</v>
      </c>
    </row>
    <row r="415" spans="1:20" s="257" customFormat="1" ht="19" customHeight="1">
      <c r="A415" s="258"/>
      <c r="B415" s="262"/>
      <c r="C415" s="260"/>
      <c r="D415" s="260"/>
      <c r="E415" s="260"/>
      <c r="F415" s="251"/>
      <c r="G415" s="252" t="str">
        <f>IFERROR(IF($E415="","",VLOOKUP($E415,'Data Mercado'!$A$7:$F$24,IF($B$6="P90",2,IF($B$6="P75",3,IF($B$6="P50",4,IF($B$6="P25",5,IF($B$6="P10",6))))),0)),"ND")</f>
      </c>
      <c r="H415" s="253" t="str">
        <f t="shared" si="55"/>
        <v/>
      </c>
      <c r="I415" s="253" t="str">
        <f>IFERROR(VLOOKUP($A415,'Analisis de Equidad Interna'!$A$11:$K$1010,11,0),"")</f>
        <v/>
      </c>
      <c r="J415" s="253" t="str">
        <f t="shared" si="56"/>
        <v/>
      </c>
      <c r="K415" s="254" t="str">
        <f t="shared" si="57"/>
        <v/>
      </c>
      <c r="L415" s="254" t="str">
        <f t="shared" si="58"/>
        <v/>
      </c>
      <c r="M415" s="254" t="str">
        <f t="shared" si="59"/>
        <v/>
      </c>
      <c r="N415" s="254" t="str">
        <f t="shared" si="60"/>
        <v/>
      </c>
      <c r="O415" s="255"/>
      <c r="P415" s="256">
        <f t="shared" si="61"/>
        <v>0</v>
      </c>
      <c r="Q415" s="251">
        <f t="shared" si="54"/>
        <v>0</v>
      </c>
      <c r="R415" s="268"/>
      <c r="S415" s="269"/>
      <c r="T415" s="251">
        <f t="shared" si="62"/>
        <v>0</v>
      </c>
    </row>
    <row r="416" spans="1:20" s="257" customFormat="1" ht="19" customHeight="1">
      <c r="A416" s="258"/>
      <c r="B416" s="262"/>
      <c r="C416" s="260"/>
      <c r="D416" s="260"/>
      <c r="E416" s="260"/>
      <c r="F416" s="251"/>
      <c r="G416" s="252" t="str">
        <f>IFERROR(IF($E416="","",VLOOKUP($E416,'Data Mercado'!$A$7:$F$24,IF($B$6="P90",2,IF($B$6="P75",3,IF($B$6="P50",4,IF($B$6="P25",5,IF($B$6="P10",6))))),0)),"ND")</f>
      </c>
      <c r="H416" s="253" t="str">
        <f t="shared" si="55"/>
        <v/>
      </c>
      <c r="I416" s="253" t="str">
        <f>IFERROR(VLOOKUP($A416,'Analisis de Equidad Interna'!$A$11:$K$1010,11,0),"")</f>
        <v/>
      </c>
      <c r="J416" s="253" t="str">
        <f t="shared" si="56"/>
        <v/>
      </c>
      <c r="K416" s="254" t="str">
        <f t="shared" si="57"/>
        <v/>
      </c>
      <c r="L416" s="254" t="str">
        <f t="shared" si="58"/>
        <v/>
      </c>
      <c r="M416" s="254" t="str">
        <f t="shared" si="59"/>
        <v/>
      </c>
      <c r="N416" s="254" t="str">
        <f t="shared" si="60"/>
        <v/>
      </c>
      <c r="O416" s="255"/>
      <c r="P416" s="256">
        <f t="shared" si="61"/>
        <v>0</v>
      </c>
      <c r="Q416" s="251">
        <f t="shared" si="54"/>
        <v>0</v>
      </c>
      <c r="R416" s="268"/>
      <c r="S416" s="269"/>
      <c r="T416" s="251">
        <f t="shared" si="62"/>
        <v>0</v>
      </c>
    </row>
    <row r="417" spans="1:20" s="257" customFormat="1" ht="19" customHeight="1">
      <c r="A417" s="258"/>
      <c r="B417" s="262"/>
      <c r="C417" s="260"/>
      <c r="D417" s="260"/>
      <c r="E417" s="260"/>
      <c r="F417" s="251"/>
      <c r="G417" s="252" t="str">
        <f>IFERROR(IF($E417="","",VLOOKUP($E417,'Data Mercado'!$A$7:$F$24,IF($B$6="P90",2,IF($B$6="P75",3,IF($B$6="P50",4,IF($B$6="P25",5,IF($B$6="P10",6))))),0)),"ND")</f>
      </c>
      <c r="H417" s="253" t="str">
        <f t="shared" si="55"/>
        <v/>
      </c>
      <c r="I417" s="253" t="str">
        <f>IFERROR(VLOOKUP($A417,'Analisis de Equidad Interna'!$A$11:$K$1010,11,0),"")</f>
        <v/>
      </c>
      <c r="J417" s="253" t="str">
        <f t="shared" si="56"/>
        <v/>
      </c>
      <c r="K417" s="254" t="str">
        <f t="shared" si="57"/>
        <v/>
      </c>
      <c r="L417" s="254" t="str">
        <f t="shared" si="58"/>
        <v/>
      </c>
      <c r="M417" s="254" t="str">
        <f t="shared" si="59"/>
        <v/>
      </c>
      <c r="N417" s="254" t="str">
        <f t="shared" si="60"/>
        <v/>
      </c>
      <c r="O417" s="255"/>
      <c r="P417" s="256">
        <f t="shared" si="61"/>
        <v>0</v>
      </c>
      <c r="Q417" s="251">
        <f t="shared" si="54"/>
        <v>0</v>
      </c>
      <c r="R417" s="268"/>
      <c r="S417" s="269"/>
      <c r="T417" s="251">
        <f t="shared" si="62"/>
        <v>0</v>
      </c>
    </row>
    <row r="418" spans="1:20" s="257" customFormat="1" ht="19" customHeight="1">
      <c r="A418" s="258"/>
      <c r="B418" s="262"/>
      <c r="C418" s="260"/>
      <c r="D418" s="260"/>
      <c r="E418" s="260"/>
      <c r="F418" s="251"/>
      <c r="G418" s="252" t="str">
        <f>IFERROR(IF($E418="","",VLOOKUP($E418,'Data Mercado'!$A$7:$F$24,IF($B$6="P90",2,IF($B$6="P75",3,IF($B$6="P50",4,IF($B$6="P25",5,IF($B$6="P10",6))))),0)),"ND")</f>
      </c>
      <c r="H418" s="253" t="str">
        <f t="shared" si="55"/>
        <v/>
      </c>
      <c r="I418" s="253" t="str">
        <f>IFERROR(VLOOKUP($A418,'Analisis de Equidad Interna'!$A$11:$K$1010,11,0),"")</f>
        <v/>
      </c>
      <c r="J418" s="253" t="str">
        <f t="shared" si="56"/>
        <v/>
      </c>
      <c r="K418" s="254" t="str">
        <f t="shared" si="57"/>
        <v/>
      </c>
      <c r="L418" s="254" t="str">
        <f t="shared" si="58"/>
        <v/>
      </c>
      <c r="M418" s="254" t="str">
        <f t="shared" si="59"/>
        <v/>
      </c>
      <c r="N418" s="254" t="str">
        <f t="shared" si="60"/>
        <v/>
      </c>
      <c r="O418" s="255"/>
      <c r="P418" s="256">
        <f t="shared" si="61"/>
        <v>0</v>
      </c>
      <c r="Q418" s="251">
        <f t="shared" si="54"/>
        <v>0</v>
      </c>
      <c r="R418" s="268"/>
      <c r="S418" s="269"/>
      <c r="T418" s="251">
        <f t="shared" si="62"/>
        <v>0</v>
      </c>
    </row>
    <row r="419" spans="1:20" s="257" customFormat="1" ht="19" customHeight="1">
      <c r="A419" s="258"/>
      <c r="B419" s="262"/>
      <c r="C419" s="260"/>
      <c r="D419" s="260"/>
      <c r="E419" s="260"/>
      <c r="F419" s="251"/>
      <c r="G419" s="252" t="str">
        <f>IFERROR(IF($E419="","",VLOOKUP($E419,'Data Mercado'!$A$7:$F$24,IF($B$6="P90",2,IF($B$6="P75",3,IF($B$6="P50",4,IF($B$6="P25",5,IF($B$6="P10",6))))),0)),"ND")</f>
      </c>
      <c r="H419" s="253" t="str">
        <f t="shared" si="55"/>
        <v/>
      </c>
      <c r="I419" s="253" t="str">
        <f>IFERROR(VLOOKUP($A419,'Analisis de Equidad Interna'!$A$11:$K$1010,11,0),"")</f>
        <v/>
      </c>
      <c r="J419" s="253" t="str">
        <f t="shared" si="56"/>
        <v/>
      </c>
      <c r="K419" s="254" t="str">
        <f t="shared" si="57"/>
        <v/>
      </c>
      <c r="L419" s="254" t="str">
        <f t="shared" si="58"/>
        <v/>
      </c>
      <c r="M419" s="254" t="str">
        <f t="shared" si="59"/>
        <v/>
      </c>
      <c r="N419" s="254" t="str">
        <f t="shared" si="60"/>
        <v/>
      </c>
      <c r="O419" s="255"/>
      <c r="P419" s="256">
        <f t="shared" si="61"/>
        <v>0</v>
      </c>
      <c r="Q419" s="251">
        <f t="shared" si="54"/>
        <v>0</v>
      </c>
      <c r="R419" s="268"/>
      <c r="S419" s="269"/>
      <c r="T419" s="251">
        <f t="shared" si="62"/>
        <v>0</v>
      </c>
    </row>
    <row r="420" spans="1:20" s="257" customFormat="1" ht="19" customHeight="1">
      <c r="A420" s="258"/>
      <c r="B420" s="262"/>
      <c r="C420" s="260"/>
      <c r="D420" s="260"/>
      <c r="E420" s="260"/>
      <c r="F420" s="251"/>
      <c r="G420" s="252" t="str">
        <f>IFERROR(IF($E420="","",VLOOKUP($E420,'Data Mercado'!$A$7:$F$24,IF($B$6="P90",2,IF($B$6="P75",3,IF($B$6="P50",4,IF($B$6="P25",5,IF($B$6="P10",6))))),0)),"ND")</f>
      </c>
      <c r="H420" s="253" t="str">
        <f t="shared" si="55"/>
        <v/>
      </c>
      <c r="I420" s="253" t="str">
        <f>IFERROR(VLOOKUP($A420,'Analisis de Equidad Interna'!$A$11:$K$1010,11,0),"")</f>
        <v/>
      </c>
      <c r="J420" s="253" t="str">
        <f t="shared" si="56"/>
        <v/>
      </c>
      <c r="K420" s="254" t="str">
        <f t="shared" si="57"/>
        <v/>
      </c>
      <c r="L420" s="254" t="str">
        <f t="shared" si="58"/>
        <v/>
      </c>
      <c r="M420" s="254" t="str">
        <f t="shared" si="59"/>
        <v/>
      </c>
      <c r="N420" s="254" t="str">
        <f t="shared" si="60"/>
        <v/>
      </c>
      <c r="O420" s="255"/>
      <c r="P420" s="256">
        <f t="shared" si="61"/>
        <v>0</v>
      </c>
      <c r="Q420" s="251">
        <f t="shared" si="54"/>
        <v>0</v>
      </c>
      <c r="R420" s="268"/>
      <c r="S420" s="269"/>
      <c r="T420" s="251">
        <f t="shared" si="62"/>
        <v>0</v>
      </c>
    </row>
    <row r="421" spans="1:20" s="257" customFormat="1" ht="19" customHeight="1">
      <c r="A421" s="258"/>
      <c r="B421" s="262"/>
      <c r="C421" s="260"/>
      <c r="D421" s="260"/>
      <c r="E421" s="260"/>
      <c r="F421" s="251"/>
      <c r="G421" s="252" t="str">
        <f>IFERROR(IF($E421="","",VLOOKUP($E421,'Data Mercado'!$A$7:$F$24,IF($B$6="P90",2,IF($B$6="P75",3,IF($B$6="P50",4,IF($B$6="P25",5,IF($B$6="P10",6))))),0)),"ND")</f>
      </c>
      <c r="H421" s="253" t="str">
        <f t="shared" si="55"/>
        <v/>
      </c>
      <c r="I421" s="253" t="str">
        <f>IFERROR(VLOOKUP($A421,'Analisis de Equidad Interna'!$A$11:$K$1010,11,0),"")</f>
        <v/>
      </c>
      <c r="J421" s="253" t="str">
        <f t="shared" si="56"/>
        <v/>
      </c>
      <c r="K421" s="254" t="str">
        <f t="shared" si="57"/>
        <v/>
      </c>
      <c r="L421" s="254" t="str">
        <f t="shared" si="58"/>
        <v/>
      </c>
      <c r="M421" s="254" t="str">
        <f t="shared" si="59"/>
        <v/>
      </c>
      <c r="N421" s="254" t="str">
        <f t="shared" si="60"/>
        <v/>
      </c>
      <c r="O421" s="255"/>
      <c r="P421" s="256">
        <f t="shared" si="61"/>
        <v>0</v>
      </c>
      <c r="Q421" s="251">
        <f t="shared" si="54"/>
        <v>0</v>
      </c>
      <c r="R421" s="268"/>
      <c r="S421" s="269"/>
      <c r="T421" s="251">
        <f t="shared" si="62"/>
        <v>0</v>
      </c>
    </row>
    <row r="422" spans="1:20" s="257" customFormat="1" ht="19" customHeight="1">
      <c r="A422" s="258"/>
      <c r="B422" s="262"/>
      <c r="C422" s="260"/>
      <c r="D422" s="260"/>
      <c r="E422" s="260"/>
      <c r="F422" s="251"/>
      <c r="G422" s="252" t="str">
        <f>IFERROR(IF($E422="","",VLOOKUP($E422,'Data Mercado'!$A$7:$F$24,IF($B$6="P90",2,IF($B$6="P75",3,IF($B$6="P50",4,IF($B$6="P25",5,IF($B$6="P10",6))))),0)),"ND")</f>
      </c>
      <c r="H422" s="253" t="str">
        <f t="shared" si="55"/>
        <v/>
      </c>
      <c r="I422" s="253" t="str">
        <f>IFERROR(VLOOKUP($A422,'Analisis de Equidad Interna'!$A$11:$K$1010,11,0),"")</f>
        <v/>
      </c>
      <c r="J422" s="253" t="str">
        <f t="shared" si="56"/>
        <v/>
      </c>
      <c r="K422" s="254" t="str">
        <f t="shared" si="57"/>
        <v/>
      </c>
      <c r="L422" s="254" t="str">
        <f t="shared" si="58"/>
        <v/>
      </c>
      <c r="M422" s="254" t="str">
        <f t="shared" si="59"/>
        <v/>
      </c>
      <c r="N422" s="254" t="str">
        <f t="shared" si="60"/>
        <v/>
      </c>
      <c r="O422" s="255"/>
      <c r="P422" s="256">
        <f t="shared" si="61"/>
        <v>0</v>
      </c>
      <c r="Q422" s="251">
        <f t="shared" si="54"/>
        <v>0</v>
      </c>
      <c r="R422" s="268"/>
      <c r="S422" s="269"/>
      <c r="T422" s="251">
        <f t="shared" si="62"/>
        <v>0</v>
      </c>
    </row>
    <row r="423" spans="1:20" s="257" customFormat="1" ht="19" customHeight="1">
      <c r="A423" s="258"/>
      <c r="B423" s="262"/>
      <c r="C423" s="260"/>
      <c r="D423" s="260"/>
      <c r="E423" s="260"/>
      <c r="F423" s="251"/>
      <c r="G423" s="252" t="str">
        <f>IFERROR(IF($E423="","",VLOOKUP($E423,'Data Mercado'!$A$7:$F$24,IF($B$6="P90",2,IF($B$6="P75",3,IF($B$6="P50",4,IF($B$6="P25",5,IF($B$6="P10",6))))),0)),"ND")</f>
      </c>
      <c r="H423" s="253" t="str">
        <f t="shared" si="55"/>
        <v/>
      </c>
      <c r="I423" s="253" t="str">
        <f>IFERROR(VLOOKUP($A423,'Analisis de Equidad Interna'!$A$11:$K$1010,11,0),"")</f>
        <v/>
      </c>
      <c r="J423" s="253" t="str">
        <f t="shared" si="56"/>
        <v/>
      </c>
      <c r="K423" s="254" t="str">
        <f t="shared" si="57"/>
        <v/>
      </c>
      <c r="L423" s="254" t="str">
        <f t="shared" si="58"/>
        <v/>
      </c>
      <c r="M423" s="254" t="str">
        <f t="shared" si="59"/>
        <v/>
      </c>
      <c r="N423" s="254" t="str">
        <f t="shared" si="60"/>
        <v/>
      </c>
      <c r="O423" s="255"/>
      <c r="P423" s="256">
        <f t="shared" si="61"/>
        <v>0</v>
      </c>
      <c r="Q423" s="251">
        <f t="shared" si="54"/>
        <v>0</v>
      </c>
      <c r="R423" s="268"/>
      <c r="S423" s="269"/>
      <c r="T423" s="251">
        <f t="shared" si="62"/>
        <v>0</v>
      </c>
    </row>
    <row r="424" spans="1:20" s="257" customFormat="1" ht="19" customHeight="1">
      <c r="A424" s="258"/>
      <c r="B424" s="262"/>
      <c r="C424" s="260"/>
      <c r="D424" s="260"/>
      <c r="E424" s="260"/>
      <c r="F424" s="251"/>
      <c r="G424" s="252" t="str">
        <f>IFERROR(IF($E424="","",VLOOKUP($E424,'Data Mercado'!$A$7:$F$24,IF($B$6="P90",2,IF($B$6="P75",3,IF($B$6="P50",4,IF($B$6="P25",5,IF($B$6="P10",6))))),0)),"ND")</f>
      </c>
      <c r="H424" s="253" t="str">
        <f t="shared" si="55"/>
        <v/>
      </c>
      <c r="I424" s="253" t="str">
        <f>IFERROR(VLOOKUP($A424,'Analisis de Equidad Interna'!$A$11:$K$1010,11,0),"")</f>
        <v/>
      </c>
      <c r="J424" s="253" t="str">
        <f t="shared" si="56"/>
        <v/>
      </c>
      <c r="K424" s="254" t="str">
        <f t="shared" si="57"/>
        <v/>
      </c>
      <c r="L424" s="254" t="str">
        <f t="shared" si="58"/>
        <v/>
      </c>
      <c r="M424" s="254" t="str">
        <f t="shared" si="59"/>
        <v/>
      </c>
      <c r="N424" s="254" t="str">
        <f t="shared" si="60"/>
        <v/>
      </c>
      <c r="O424" s="255"/>
      <c r="P424" s="256">
        <f t="shared" si="61"/>
        <v>0</v>
      </c>
      <c r="Q424" s="251">
        <f t="shared" si="54"/>
        <v>0</v>
      </c>
      <c r="R424" s="268"/>
      <c r="S424" s="269"/>
      <c r="T424" s="251">
        <f t="shared" si="62"/>
        <v>0</v>
      </c>
    </row>
    <row r="425" spans="1:20" s="257" customFormat="1" ht="19" customHeight="1">
      <c r="A425" s="258"/>
      <c r="B425" s="262"/>
      <c r="C425" s="260"/>
      <c r="D425" s="260"/>
      <c r="E425" s="260"/>
      <c r="F425" s="251"/>
      <c r="G425" s="252" t="str">
        <f>IFERROR(IF($E425="","",VLOOKUP($E425,'Data Mercado'!$A$7:$F$24,IF($B$6="P90",2,IF($B$6="P75",3,IF($B$6="P50",4,IF($B$6="P25",5,IF($B$6="P10",6))))),0)),"ND")</f>
      </c>
      <c r="H425" s="253" t="str">
        <f t="shared" si="55"/>
        <v/>
      </c>
      <c r="I425" s="253" t="str">
        <f>IFERROR(VLOOKUP($A425,'Analisis de Equidad Interna'!$A$11:$K$1010,11,0),"")</f>
        <v/>
      </c>
      <c r="J425" s="253" t="str">
        <f t="shared" si="56"/>
        <v/>
      </c>
      <c r="K425" s="254" t="str">
        <f t="shared" si="57"/>
        <v/>
      </c>
      <c r="L425" s="254" t="str">
        <f t="shared" si="58"/>
        <v/>
      </c>
      <c r="M425" s="254" t="str">
        <f t="shared" si="59"/>
        <v/>
      </c>
      <c r="N425" s="254" t="str">
        <f t="shared" si="60"/>
        <v/>
      </c>
      <c r="O425" s="255"/>
      <c r="P425" s="256">
        <f t="shared" si="61"/>
        <v>0</v>
      </c>
      <c r="Q425" s="251">
        <f t="shared" si="54"/>
        <v>0</v>
      </c>
      <c r="R425" s="268"/>
      <c r="S425" s="269"/>
      <c r="T425" s="251">
        <f t="shared" si="62"/>
        <v>0</v>
      </c>
    </row>
    <row r="426" spans="1:20" s="257" customFormat="1" ht="19" customHeight="1">
      <c r="A426" s="258"/>
      <c r="B426" s="262"/>
      <c r="C426" s="260"/>
      <c r="D426" s="260"/>
      <c r="E426" s="260"/>
      <c r="F426" s="251"/>
      <c r="G426" s="252" t="str">
        <f>IFERROR(IF($E426="","",VLOOKUP($E426,'Data Mercado'!$A$7:$F$24,IF($B$6="P90",2,IF($B$6="P75",3,IF($B$6="P50",4,IF($B$6="P25",5,IF($B$6="P10",6))))),0)),"ND")</f>
      </c>
      <c r="H426" s="253" t="str">
        <f t="shared" si="55"/>
        <v/>
      </c>
      <c r="I426" s="253" t="str">
        <f>IFERROR(VLOOKUP($A426,'Analisis de Equidad Interna'!$A$11:$K$1010,11,0),"")</f>
        <v/>
      </c>
      <c r="J426" s="253" t="str">
        <f t="shared" si="56"/>
        <v/>
      </c>
      <c r="K426" s="254" t="str">
        <f t="shared" si="57"/>
        <v/>
      </c>
      <c r="L426" s="254" t="str">
        <f t="shared" si="58"/>
        <v/>
      </c>
      <c r="M426" s="254" t="str">
        <f t="shared" si="59"/>
        <v/>
      </c>
      <c r="N426" s="254" t="str">
        <f t="shared" si="60"/>
        <v/>
      </c>
      <c r="O426" s="255"/>
      <c r="P426" s="256">
        <f t="shared" si="61"/>
        <v>0</v>
      </c>
      <c r="Q426" s="251">
        <f t="shared" si="54"/>
        <v>0</v>
      </c>
      <c r="R426" s="268"/>
      <c r="S426" s="269"/>
      <c r="T426" s="251">
        <f t="shared" si="62"/>
        <v>0</v>
      </c>
    </row>
    <row r="427" spans="1:20" s="257" customFormat="1" ht="19" customHeight="1">
      <c r="A427" s="258"/>
      <c r="B427" s="262"/>
      <c r="C427" s="260"/>
      <c r="D427" s="260"/>
      <c r="E427" s="260"/>
      <c r="F427" s="251"/>
      <c r="G427" s="252" t="str">
        <f>IFERROR(IF($E427="","",VLOOKUP($E427,'Data Mercado'!$A$7:$F$24,IF($B$6="P90",2,IF($B$6="P75",3,IF($B$6="P50",4,IF($B$6="P25",5,IF($B$6="P10",6))))),0)),"ND")</f>
      </c>
      <c r="H427" s="253" t="str">
        <f t="shared" si="55"/>
        <v/>
      </c>
      <c r="I427" s="253" t="str">
        <f>IFERROR(VLOOKUP($A427,'Analisis de Equidad Interna'!$A$11:$K$1010,11,0),"")</f>
        <v/>
      </c>
      <c r="J427" s="253" t="str">
        <f t="shared" si="56"/>
        <v/>
      </c>
      <c r="K427" s="254" t="str">
        <f t="shared" si="57"/>
        <v/>
      </c>
      <c r="L427" s="254" t="str">
        <f t="shared" si="58"/>
        <v/>
      </c>
      <c r="M427" s="254" t="str">
        <f t="shared" si="59"/>
        <v/>
      </c>
      <c r="N427" s="254" t="str">
        <f t="shared" si="60"/>
        <v/>
      </c>
      <c r="O427" s="255"/>
      <c r="P427" s="256">
        <f t="shared" si="61"/>
        <v>0</v>
      </c>
      <c r="Q427" s="251">
        <f t="shared" si="54"/>
        <v>0</v>
      </c>
      <c r="R427" s="268"/>
      <c r="S427" s="269"/>
      <c r="T427" s="251">
        <f t="shared" si="62"/>
        <v>0</v>
      </c>
    </row>
    <row r="428" spans="1:20" s="257" customFormat="1" ht="19" customHeight="1">
      <c r="A428" s="258"/>
      <c r="B428" s="262"/>
      <c r="C428" s="260"/>
      <c r="D428" s="260"/>
      <c r="E428" s="260"/>
      <c r="F428" s="251"/>
      <c r="G428" s="252" t="str">
        <f>IFERROR(IF($E428="","",VLOOKUP($E428,'Data Mercado'!$A$7:$F$24,IF($B$6="P90",2,IF($B$6="P75",3,IF($B$6="P50",4,IF($B$6="P25",5,IF($B$6="P10",6))))),0)),"ND")</f>
      </c>
      <c r="H428" s="253" t="str">
        <f t="shared" si="55"/>
        <v/>
      </c>
      <c r="I428" s="253" t="str">
        <f>IFERROR(VLOOKUP($A428,'Analisis de Equidad Interna'!$A$11:$K$1010,11,0),"")</f>
        <v/>
      </c>
      <c r="J428" s="253" t="str">
        <f t="shared" si="56"/>
        <v/>
      </c>
      <c r="K428" s="254" t="str">
        <f t="shared" si="57"/>
        <v/>
      </c>
      <c r="L428" s="254" t="str">
        <f t="shared" si="58"/>
        <v/>
      </c>
      <c r="M428" s="254" t="str">
        <f t="shared" si="59"/>
        <v/>
      </c>
      <c r="N428" s="254" t="str">
        <f t="shared" si="60"/>
        <v/>
      </c>
      <c r="O428" s="255"/>
      <c r="P428" s="256">
        <f t="shared" si="61"/>
        <v>0</v>
      </c>
      <c r="Q428" s="251">
        <f t="shared" si="54"/>
        <v>0</v>
      </c>
      <c r="R428" s="268"/>
      <c r="S428" s="269"/>
      <c r="T428" s="251">
        <f t="shared" si="62"/>
        <v>0</v>
      </c>
    </row>
    <row r="429" spans="1:20" s="257" customFormat="1" ht="19" customHeight="1">
      <c r="A429" s="258"/>
      <c r="B429" s="262"/>
      <c r="C429" s="260"/>
      <c r="D429" s="260"/>
      <c r="E429" s="260"/>
      <c r="F429" s="251"/>
      <c r="G429" s="252" t="str">
        <f>IFERROR(IF($E429="","",VLOOKUP($E429,'Data Mercado'!$A$7:$F$24,IF($B$6="P90",2,IF($B$6="P75",3,IF($B$6="P50",4,IF($B$6="P25",5,IF($B$6="P10",6))))),0)),"ND")</f>
      </c>
      <c r="H429" s="253" t="str">
        <f t="shared" si="55"/>
        <v/>
      </c>
      <c r="I429" s="253" t="str">
        <f>IFERROR(VLOOKUP($A429,'Analisis de Equidad Interna'!$A$11:$K$1010,11,0),"")</f>
        <v/>
      </c>
      <c r="J429" s="253" t="str">
        <f t="shared" si="56"/>
        <v/>
      </c>
      <c r="K429" s="254" t="str">
        <f t="shared" si="57"/>
        <v/>
      </c>
      <c r="L429" s="254" t="str">
        <f t="shared" si="58"/>
        <v/>
      </c>
      <c r="M429" s="254" t="str">
        <f t="shared" si="59"/>
        <v/>
      </c>
      <c r="N429" s="254" t="str">
        <f t="shared" si="60"/>
        <v/>
      </c>
      <c r="O429" s="255"/>
      <c r="P429" s="256">
        <f t="shared" si="61"/>
        <v>0</v>
      </c>
      <c r="Q429" s="251">
        <f t="shared" si="54"/>
        <v>0</v>
      </c>
      <c r="R429" s="268"/>
      <c r="S429" s="269"/>
      <c r="T429" s="251">
        <f t="shared" si="62"/>
        <v>0</v>
      </c>
    </row>
    <row r="430" spans="1:20" s="257" customFormat="1" ht="19" customHeight="1">
      <c r="A430" s="258"/>
      <c r="B430" s="262"/>
      <c r="C430" s="260"/>
      <c r="D430" s="260"/>
      <c r="E430" s="260"/>
      <c r="F430" s="251"/>
      <c r="G430" s="252" t="str">
        <f>IFERROR(IF($E430="","",VLOOKUP($E430,'Data Mercado'!$A$7:$F$24,IF($B$6="P90",2,IF($B$6="P75",3,IF($B$6="P50",4,IF($B$6="P25",5,IF($B$6="P10",6))))),0)),"ND")</f>
      </c>
      <c r="H430" s="253" t="str">
        <f t="shared" si="55"/>
        <v/>
      </c>
      <c r="I430" s="253" t="str">
        <f>IFERROR(VLOOKUP($A430,'Analisis de Equidad Interna'!$A$11:$K$1010,11,0),"")</f>
        <v/>
      </c>
      <c r="J430" s="253" t="str">
        <f t="shared" si="56"/>
        <v/>
      </c>
      <c r="K430" s="254" t="str">
        <f t="shared" si="57"/>
        <v/>
      </c>
      <c r="L430" s="254" t="str">
        <f t="shared" si="58"/>
        <v/>
      </c>
      <c r="M430" s="254" t="str">
        <f t="shared" si="59"/>
        <v/>
      </c>
      <c r="N430" s="254" t="str">
        <f t="shared" si="60"/>
        <v/>
      </c>
      <c r="O430" s="255"/>
      <c r="P430" s="256">
        <f t="shared" si="61"/>
        <v>0</v>
      </c>
      <c r="Q430" s="251">
        <f t="shared" si="54"/>
        <v>0</v>
      </c>
      <c r="R430" s="268"/>
      <c r="S430" s="269"/>
      <c r="T430" s="251">
        <f t="shared" si="62"/>
        <v>0</v>
      </c>
    </row>
    <row r="431" spans="1:20" s="257" customFormat="1" ht="19" customHeight="1">
      <c r="A431" s="258"/>
      <c r="B431" s="262"/>
      <c r="C431" s="260"/>
      <c r="D431" s="260"/>
      <c r="E431" s="260"/>
      <c r="F431" s="251"/>
      <c r="G431" s="252" t="str">
        <f>IFERROR(IF($E431="","",VLOOKUP($E431,'Data Mercado'!$A$7:$F$24,IF($B$6="P90",2,IF($B$6="P75",3,IF($B$6="P50",4,IF($B$6="P25",5,IF($B$6="P10",6))))),0)),"ND")</f>
      </c>
      <c r="H431" s="253" t="str">
        <f t="shared" si="55"/>
        <v/>
      </c>
      <c r="I431" s="253" t="str">
        <f>IFERROR(VLOOKUP($A431,'Analisis de Equidad Interna'!$A$11:$K$1010,11,0),"")</f>
        <v/>
      </c>
      <c r="J431" s="253" t="str">
        <f t="shared" si="56"/>
        <v/>
      </c>
      <c r="K431" s="254" t="str">
        <f t="shared" si="57"/>
        <v/>
      </c>
      <c r="L431" s="254" t="str">
        <f t="shared" si="58"/>
        <v/>
      </c>
      <c r="M431" s="254" t="str">
        <f t="shared" si="59"/>
        <v/>
      </c>
      <c r="N431" s="254" t="str">
        <f t="shared" si="60"/>
        <v/>
      </c>
      <c r="O431" s="255"/>
      <c r="P431" s="256">
        <f t="shared" si="61"/>
        <v>0</v>
      </c>
      <c r="Q431" s="251">
        <f t="shared" si="54"/>
        <v>0</v>
      </c>
      <c r="R431" s="268"/>
      <c r="S431" s="269"/>
      <c r="T431" s="251">
        <f t="shared" si="62"/>
        <v>0</v>
      </c>
    </row>
    <row r="432" spans="1:20" s="257" customFormat="1" ht="19" customHeight="1">
      <c r="A432" s="258"/>
      <c r="B432" s="262"/>
      <c r="C432" s="260"/>
      <c r="D432" s="260"/>
      <c r="E432" s="260"/>
      <c r="F432" s="251"/>
      <c r="G432" s="252" t="str">
        <f>IFERROR(IF($E432="","",VLOOKUP($E432,'Data Mercado'!$A$7:$F$24,IF($B$6="P90",2,IF($B$6="P75",3,IF($B$6="P50",4,IF($B$6="P25",5,IF($B$6="P10",6))))),0)),"ND")</f>
      </c>
      <c r="H432" s="253" t="str">
        <f t="shared" si="55"/>
        <v/>
      </c>
      <c r="I432" s="253" t="str">
        <f>IFERROR(VLOOKUP($A432,'Analisis de Equidad Interna'!$A$11:$K$1010,11,0),"")</f>
        <v/>
      </c>
      <c r="J432" s="253" t="str">
        <f t="shared" si="56"/>
        <v/>
      </c>
      <c r="K432" s="254" t="str">
        <f t="shared" si="57"/>
        <v/>
      </c>
      <c r="L432" s="254" t="str">
        <f t="shared" si="58"/>
        <v/>
      </c>
      <c r="M432" s="254" t="str">
        <f t="shared" si="59"/>
        <v/>
      </c>
      <c r="N432" s="254" t="str">
        <f t="shared" si="60"/>
        <v/>
      </c>
      <c r="O432" s="255"/>
      <c r="P432" s="256">
        <f t="shared" si="61"/>
        <v>0</v>
      </c>
      <c r="Q432" s="251">
        <f t="shared" si="54"/>
        <v>0</v>
      </c>
      <c r="R432" s="268"/>
      <c r="S432" s="269"/>
      <c r="T432" s="251">
        <f t="shared" si="62"/>
        <v>0</v>
      </c>
    </row>
    <row r="433" spans="1:20" s="257" customFormat="1" ht="19" customHeight="1">
      <c r="A433" s="258"/>
      <c r="B433" s="262"/>
      <c r="C433" s="260"/>
      <c r="D433" s="260"/>
      <c r="E433" s="260"/>
      <c r="F433" s="251"/>
      <c r="G433" s="252" t="str">
        <f>IFERROR(IF($E433="","",VLOOKUP($E433,'Data Mercado'!$A$7:$F$24,IF($B$6="P90",2,IF($B$6="P75",3,IF($B$6="P50",4,IF($B$6="P25",5,IF($B$6="P10",6))))),0)),"ND")</f>
      </c>
      <c r="H433" s="253" t="str">
        <f t="shared" si="55"/>
        <v/>
      </c>
      <c r="I433" s="253" t="str">
        <f>IFERROR(VLOOKUP($A433,'Analisis de Equidad Interna'!$A$11:$K$1010,11,0),"")</f>
        <v/>
      </c>
      <c r="J433" s="253" t="str">
        <f t="shared" si="56"/>
        <v/>
      </c>
      <c r="K433" s="254" t="str">
        <f t="shared" si="57"/>
        <v/>
      </c>
      <c r="L433" s="254" t="str">
        <f t="shared" si="58"/>
        <v/>
      </c>
      <c r="M433" s="254" t="str">
        <f t="shared" si="59"/>
        <v/>
      </c>
      <c r="N433" s="254" t="str">
        <f t="shared" si="60"/>
        <v/>
      </c>
      <c r="O433" s="255"/>
      <c r="P433" s="256">
        <f t="shared" si="61"/>
        <v>0</v>
      </c>
      <c r="Q433" s="251">
        <f t="shared" si="54"/>
        <v>0</v>
      </c>
      <c r="R433" s="268"/>
      <c r="S433" s="269"/>
      <c r="T433" s="251">
        <f t="shared" si="62"/>
        <v>0</v>
      </c>
    </row>
    <row r="434" spans="1:20" s="257" customFormat="1" ht="19" customHeight="1">
      <c r="A434" s="258"/>
      <c r="B434" s="262"/>
      <c r="C434" s="260"/>
      <c r="D434" s="260"/>
      <c r="E434" s="260"/>
      <c r="F434" s="251"/>
      <c r="G434" s="252" t="str">
        <f>IFERROR(IF($E434="","",VLOOKUP($E434,'Data Mercado'!$A$7:$F$24,IF($B$6="P90",2,IF($B$6="P75",3,IF($B$6="P50",4,IF($B$6="P25",5,IF($B$6="P10",6))))),0)),"ND")</f>
      </c>
      <c r="H434" s="253" t="str">
        <f t="shared" si="55"/>
        <v/>
      </c>
      <c r="I434" s="253" t="str">
        <f>IFERROR(VLOOKUP($A434,'Analisis de Equidad Interna'!$A$11:$K$1010,11,0),"")</f>
        <v/>
      </c>
      <c r="J434" s="253" t="str">
        <f t="shared" si="56"/>
        <v/>
      </c>
      <c r="K434" s="254" t="str">
        <f t="shared" si="57"/>
        <v/>
      </c>
      <c r="L434" s="254" t="str">
        <f t="shared" si="58"/>
        <v/>
      </c>
      <c r="M434" s="254" t="str">
        <f t="shared" si="59"/>
        <v/>
      </c>
      <c r="N434" s="254" t="str">
        <f t="shared" si="60"/>
        <v/>
      </c>
      <c r="O434" s="255"/>
      <c r="P434" s="256">
        <f t="shared" si="61"/>
        <v>0</v>
      </c>
      <c r="Q434" s="251">
        <f t="shared" si="54"/>
        <v>0</v>
      </c>
      <c r="R434" s="268"/>
      <c r="S434" s="269"/>
      <c r="T434" s="251">
        <f t="shared" si="62"/>
        <v>0</v>
      </c>
    </row>
    <row r="435" spans="1:20" s="257" customFormat="1" ht="19" customHeight="1">
      <c r="A435" s="258"/>
      <c r="B435" s="262"/>
      <c r="C435" s="260"/>
      <c r="D435" s="260"/>
      <c r="E435" s="260"/>
      <c r="F435" s="251"/>
      <c r="G435" s="252" t="str">
        <f>IFERROR(IF($E435="","",VLOOKUP($E435,'Data Mercado'!$A$7:$F$24,IF($B$6="P90",2,IF($B$6="P75",3,IF($B$6="P50",4,IF($B$6="P25",5,IF($B$6="P10",6))))),0)),"ND")</f>
      </c>
      <c r="H435" s="253" t="str">
        <f t="shared" si="55"/>
        <v/>
      </c>
      <c r="I435" s="253" t="str">
        <f>IFERROR(VLOOKUP($A435,'Analisis de Equidad Interna'!$A$11:$K$1010,11,0),"")</f>
        <v/>
      </c>
      <c r="J435" s="253" t="str">
        <f t="shared" si="56"/>
        <v/>
      </c>
      <c r="K435" s="254" t="str">
        <f t="shared" si="57"/>
        <v/>
      </c>
      <c r="L435" s="254" t="str">
        <f t="shared" si="58"/>
        <v/>
      </c>
      <c r="M435" s="254" t="str">
        <f t="shared" si="59"/>
        <v/>
      </c>
      <c r="N435" s="254" t="str">
        <f t="shared" si="60"/>
        <v/>
      </c>
      <c r="O435" s="255"/>
      <c r="P435" s="256">
        <f t="shared" si="61"/>
        <v>0</v>
      </c>
      <c r="Q435" s="251">
        <f t="shared" si="54"/>
        <v>0</v>
      </c>
      <c r="R435" s="268"/>
      <c r="S435" s="269"/>
      <c r="T435" s="251">
        <f t="shared" si="62"/>
        <v>0</v>
      </c>
    </row>
    <row r="436" spans="1:20" s="257" customFormat="1" ht="19" customHeight="1">
      <c r="A436" s="258"/>
      <c r="B436" s="262"/>
      <c r="C436" s="260"/>
      <c r="D436" s="260"/>
      <c r="E436" s="260"/>
      <c r="F436" s="251"/>
      <c r="G436" s="252" t="str">
        <f>IFERROR(IF($E436="","",VLOOKUP($E436,'Data Mercado'!$A$7:$F$24,IF($B$6="P90",2,IF($B$6="P75",3,IF($B$6="P50",4,IF($B$6="P25",5,IF($B$6="P10",6))))),0)),"ND")</f>
      </c>
      <c r="H436" s="253" t="str">
        <f t="shared" si="55"/>
        <v/>
      </c>
      <c r="I436" s="253" t="str">
        <f>IFERROR(VLOOKUP($A436,'Analisis de Equidad Interna'!$A$11:$K$1010,11,0),"")</f>
        <v/>
      </c>
      <c r="J436" s="253" t="str">
        <f t="shared" si="56"/>
        <v/>
      </c>
      <c r="K436" s="254" t="str">
        <f t="shared" si="57"/>
        <v/>
      </c>
      <c r="L436" s="254" t="str">
        <f t="shared" si="58"/>
        <v/>
      </c>
      <c r="M436" s="254" t="str">
        <f t="shared" si="59"/>
        <v/>
      </c>
      <c r="N436" s="254" t="str">
        <f t="shared" si="60"/>
        <v/>
      </c>
      <c r="O436" s="255"/>
      <c r="P436" s="256">
        <f t="shared" si="61"/>
        <v>0</v>
      </c>
      <c r="Q436" s="251">
        <f t="shared" si="54"/>
        <v>0</v>
      </c>
      <c r="R436" s="268"/>
      <c r="S436" s="269"/>
      <c r="T436" s="251">
        <f t="shared" si="62"/>
        <v>0</v>
      </c>
    </row>
    <row r="437" spans="1:20" s="257" customFormat="1" ht="19" customHeight="1">
      <c r="A437" s="258"/>
      <c r="B437" s="262"/>
      <c r="C437" s="260"/>
      <c r="D437" s="260"/>
      <c r="E437" s="260"/>
      <c r="F437" s="251"/>
      <c r="G437" s="252" t="str">
        <f>IFERROR(IF($E437="","",VLOOKUP($E437,'Data Mercado'!$A$7:$F$24,IF($B$6="P90",2,IF($B$6="P75",3,IF($B$6="P50",4,IF($B$6="P25",5,IF($B$6="P10",6))))),0)),"ND")</f>
      </c>
      <c r="H437" s="253" t="str">
        <f t="shared" si="55"/>
        <v/>
      </c>
      <c r="I437" s="253" t="str">
        <f>IFERROR(VLOOKUP($A437,'Analisis de Equidad Interna'!$A$11:$K$1010,11,0),"")</f>
        <v/>
      </c>
      <c r="J437" s="253" t="str">
        <f t="shared" si="56"/>
        <v/>
      </c>
      <c r="K437" s="254" t="str">
        <f t="shared" si="57"/>
        <v/>
      </c>
      <c r="L437" s="254" t="str">
        <f t="shared" si="58"/>
        <v/>
      </c>
      <c r="M437" s="254" t="str">
        <f t="shared" si="59"/>
        <v/>
      </c>
      <c r="N437" s="254" t="str">
        <f t="shared" si="60"/>
        <v/>
      </c>
      <c r="O437" s="255"/>
      <c r="P437" s="256">
        <f t="shared" si="61"/>
        <v>0</v>
      </c>
      <c r="Q437" s="251">
        <f t="shared" si="54"/>
        <v>0</v>
      </c>
      <c r="R437" s="268"/>
      <c r="S437" s="269"/>
      <c r="T437" s="251">
        <f t="shared" si="62"/>
        <v>0</v>
      </c>
    </row>
    <row r="438" spans="1:20" s="257" customFormat="1" ht="19" customHeight="1">
      <c r="A438" s="258"/>
      <c r="B438" s="262"/>
      <c r="C438" s="260"/>
      <c r="D438" s="260"/>
      <c r="E438" s="260"/>
      <c r="F438" s="251"/>
      <c r="G438" s="252" t="str">
        <f>IFERROR(IF($E438="","",VLOOKUP($E438,'Data Mercado'!$A$7:$F$24,IF($B$6="P90",2,IF($B$6="P75",3,IF($B$6="P50",4,IF($B$6="P25",5,IF($B$6="P10",6))))),0)),"ND")</f>
      </c>
      <c r="H438" s="253" t="str">
        <f t="shared" si="55"/>
        <v/>
      </c>
      <c r="I438" s="253" t="str">
        <f>IFERROR(VLOOKUP($A438,'Analisis de Equidad Interna'!$A$11:$K$1010,11,0),"")</f>
        <v/>
      </c>
      <c r="J438" s="253" t="str">
        <f t="shared" si="56"/>
        <v/>
      </c>
      <c r="K438" s="254" t="str">
        <f t="shared" si="57"/>
        <v/>
      </c>
      <c r="L438" s="254" t="str">
        <f t="shared" si="58"/>
        <v/>
      </c>
      <c r="M438" s="254" t="str">
        <f t="shared" si="59"/>
        <v/>
      </c>
      <c r="N438" s="254" t="str">
        <f t="shared" si="60"/>
        <v/>
      </c>
      <c r="O438" s="255"/>
      <c r="P438" s="256">
        <f t="shared" si="61"/>
        <v>0</v>
      </c>
      <c r="Q438" s="251">
        <f t="shared" si="54"/>
        <v>0</v>
      </c>
      <c r="R438" s="268"/>
      <c r="S438" s="269"/>
      <c r="T438" s="251">
        <f t="shared" si="62"/>
        <v>0</v>
      </c>
    </row>
    <row r="439" spans="1:20" s="257" customFormat="1" ht="19" customHeight="1">
      <c r="A439" s="258"/>
      <c r="B439" s="262"/>
      <c r="C439" s="260"/>
      <c r="D439" s="260"/>
      <c r="E439" s="260"/>
      <c r="F439" s="251"/>
      <c r="G439" s="252" t="str">
        <f>IFERROR(IF($E439="","",VLOOKUP($E439,'Data Mercado'!$A$7:$F$24,IF($B$6="P90",2,IF($B$6="P75",3,IF($B$6="P50",4,IF($B$6="P25",5,IF($B$6="P10",6))))),0)),"ND")</f>
      </c>
      <c r="H439" s="253" t="str">
        <f t="shared" si="55"/>
        <v/>
      </c>
      <c r="I439" s="253" t="str">
        <f>IFERROR(VLOOKUP($A439,'Analisis de Equidad Interna'!$A$11:$K$1010,11,0),"")</f>
        <v/>
      </c>
      <c r="J439" s="253" t="str">
        <f t="shared" si="56"/>
        <v/>
      </c>
      <c r="K439" s="254" t="str">
        <f t="shared" si="57"/>
        <v/>
      </c>
      <c r="L439" s="254" t="str">
        <f t="shared" si="58"/>
        <v/>
      </c>
      <c r="M439" s="254" t="str">
        <f t="shared" si="59"/>
        <v/>
      </c>
      <c r="N439" s="254" t="str">
        <f t="shared" si="60"/>
        <v/>
      </c>
      <c r="O439" s="255"/>
      <c r="P439" s="256">
        <f t="shared" si="61"/>
        <v>0</v>
      </c>
      <c r="Q439" s="251">
        <f t="shared" si="54"/>
        <v>0</v>
      </c>
      <c r="R439" s="268"/>
      <c r="S439" s="269"/>
      <c r="T439" s="251">
        <f t="shared" si="62"/>
        <v>0</v>
      </c>
    </row>
    <row r="440" spans="1:20" s="257" customFormat="1" ht="19" customHeight="1">
      <c r="A440" s="258"/>
      <c r="B440" s="262"/>
      <c r="C440" s="260"/>
      <c r="D440" s="260"/>
      <c r="E440" s="260"/>
      <c r="F440" s="251"/>
      <c r="G440" s="252" t="str">
        <f>IFERROR(IF($E440="","",VLOOKUP($E440,'Data Mercado'!$A$7:$F$24,IF($B$6="P90",2,IF($B$6="P75",3,IF($B$6="P50",4,IF($B$6="P25",5,IF($B$6="P10",6))))),0)),"ND")</f>
      </c>
      <c r="H440" s="253" t="str">
        <f t="shared" si="55"/>
        <v/>
      </c>
      <c r="I440" s="253" t="str">
        <f>IFERROR(VLOOKUP($A440,'Analisis de Equidad Interna'!$A$11:$K$1010,11,0),"")</f>
        <v/>
      </c>
      <c r="J440" s="253" t="str">
        <f t="shared" si="56"/>
        <v/>
      </c>
      <c r="K440" s="254" t="str">
        <f t="shared" si="57"/>
        <v/>
      </c>
      <c r="L440" s="254" t="str">
        <f t="shared" si="58"/>
        <v/>
      </c>
      <c r="M440" s="254" t="str">
        <f t="shared" si="59"/>
        <v/>
      </c>
      <c r="N440" s="254" t="str">
        <f t="shared" si="60"/>
        <v/>
      </c>
      <c r="O440" s="255"/>
      <c r="P440" s="256">
        <f t="shared" si="61"/>
        <v>0</v>
      </c>
      <c r="Q440" s="251">
        <f t="shared" si="54"/>
        <v>0</v>
      </c>
      <c r="R440" s="268"/>
      <c r="S440" s="269"/>
      <c r="T440" s="251">
        <f t="shared" si="62"/>
        <v>0</v>
      </c>
    </row>
    <row r="441" spans="1:20" s="257" customFormat="1" ht="19" customHeight="1">
      <c r="A441" s="258"/>
      <c r="B441" s="262"/>
      <c r="C441" s="260"/>
      <c r="D441" s="260"/>
      <c r="E441" s="260"/>
      <c r="F441" s="251"/>
      <c r="G441" s="252" t="str">
        <f>IFERROR(IF($E441="","",VLOOKUP($E441,'Data Mercado'!$A$7:$F$24,IF($B$6="P90",2,IF($B$6="P75",3,IF($B$6="P50",4,IF($B$6="P25",5,IF($B$6="P10",6))))),0)),"ND")</f>
      </c>
      <c r="H441" s="253" t="str">
        <f t="shared" si="55"/>
        <v/>
      </c>
      <c r="I441" s="253" t="str">
        <f>IFERROR(VLOOKUP($A441,'Analisis de Equidad Interna'!$A$11:$K$1010,11,0),"")</f>
        <v/>
      </c>
      <c r="J441" s="253" t="str">
        <f t="shared" si="56"/>
        <v/>
      </c>
      <c r="K441" s="254" t="str">
        <f t="shared" si="57"/>
        <v/>
      </c>
      <c r="L441" s="254" t="str">
        <f t="shared" si="58"/>
        <v/>
      </c>
      <c r="M441" s="254" t="str">
        <f t="shared" si="59"/>
        <v/>
      </c>
      <c r="N441" s="254" t="str">
        <f t="shared" si="60"/>
        <v/>
      </c>
      <c r="O441" s="255"/>
      <c r="P441" s="256">
        <f t="shared" si="61"/>
        <v>0</v>
      </c>
      <c r="Q441" s="251">
        <f t="shared" si="54"/>
        <v>0</v>
      </c>
      <c r="R441" s="268"/>
      <c r="S441" s="269"/>
      <c r="T441" s="251">
        <f t="shared" si="62"/>
        <v>0</v>
      </c>
    </row>
    <row r="442" spans="1:20" s="257" customFormat="1" ht="19" customHeight="1">
      <c r="A442" s="258"/>
      <c r="B442" s="262"/>
      <c r="C442" s="260"/>
      <c r="D442" s="260"/>
      <c r="E442" s="260"/>
      <c r="F442" s="251"/>
      <c r="G442" s="252" t="str">
        <f>IFERROR(IF($E442="","",VLOOKUP($E442,'Data Mercado'!$A$7:$F$24,IF($B$6="P90",2,IF($B$6="P75",3,IF($B$6="P50",4,IF($B$6="P25",5,IF($B$6="P10",6))))),0)),"ND")</f>
      </c>
      <c r="H442" s="253" t="str">
        <f t="shared" si="55"/>
        <v/>
      </c>
      <c r="I442" s="253" t="str">
        <f>IFERROR(VLOOKUP($A442,'Analisis de Equidad Interna'!$A$11:$K$1010,11,0),"")</f>
        <v/>
      </c>
      <c r="J442" s="253" t="str">
        <f t="shared" si="56"/>
        <v/>
      </c>
      <c r="K442" s="254" t="str">
        <f t="shared" si="57"/>
        <v/>
      </c>
      <c r="L442" s="254" t="str">
        <f t="shared" si="58"/>
        <v/>
      </c>
      <c r="M442" s="254" t="str">
        <f t="shared" si="59"/>
        <v/>
      </c>
      <c r="N442" s="254" t="str">
        <f t="shared" si="60"/>
        <v/>
      </c>
      <c r="O442" s="255"/>
      <c r="P442" s="256">
        <f t="shared" si="61"/>
        <v>0</v>
      </c>
      <c r="Q442" s="251">
        <f t="shared" si="54"/>
        <v>0</v>
      </c>
      <c r="R442" s="268"/>
      <c r="S442" s="269"/>
      <c r="T442" s="251">
        <f t="shared" si="62"/>
        <v>0</v>
      </c>
    </row>
    <row r="443" spans="1:20" s="257" customFormat="1" ht="19" customHeight="1">
      <c r="A443" s="258"/>
      <c r="B443" s="262"/>
      <c r="C443" s="260"/>
      <c r="D443" s="260"/>
      <c r="E443" s="260"/>
      <c r="F443" s="251"/>
      <c r="G443" s="252" t="str">
        <f>IFERROR(IF($E443="","",VLOOKUP($E443,'Data Mercado'!$A$7:$F$24,IF($B$6="P90",2,IF($B$6="P75",3,IF($B$6="P50",4,IF($B$6="P25",5,IF($B$6="P10",6))))),0)),"ND")</f>
      </c>
      <c r="H443" s="253" t="str">
        <f t="shared" si="55"/>
        <v/>
      </c>
      <c r="I443" s="253" t="str">
        <f>IFERROR(VLOOKUP($A443,'Analisis de Equidad Interna'!$A$11:$K$1010,11,0),"")</f>
        <v/>
      </c>
      <c r="J443" s="253" t="str">
        <f t="shared" si="56"/>
        <v/>
      </c>
      <c r="K443" s="254" t="str">
        <f t="shared" si="57"/>
        <v/>
      </c>
      <c r="L443" s="254" t="str">
        <f t="shared" si="58"/>
        <v/>
      </c>
      <c r="M443" s="254" t="str">
        <f t="shared" si="59"/>
        <v/>
      </c>
      <c r="N443" s="254" t="str">
        <f t="shared" si="60"/>
        <v/>
      </c>
      <c r="O443" s="255"/>
      <c r="P443" s="256">
        <f t="shared" si="61"/>
        <v>0</v>
      </c>
      <c r="Q443" s="251">
        <f t="shared" si="54"/>
        <v>0</v>
      </c>
      <c r="R443" s="268"/>
      <c r="S443" s="269"/>
      <c r="T443" s="251">
        <f t="shared" si="62"/>
        <v>0</v>
      </c>
    </row>
    <row r="444" spans="1:20" s="257" customFormat="1" ht="19" customHeight="1">
      <c r="A444" s="258"/>
      <c r="B444" s="262"/>
      <c r="C444" s="260"/>
      <c r="D444" s="260"/>
      <c r="E444" s="260"/>
      <c r="F444" s="251"/>
      <c r="G444" s="252" t="str">
        <f>IFERROR(IF($E444="","",VLOOKUP($E444,'Data Mercado'!$A$7:$F$24,IF($B$6="P90",2,IF($B$6="P75",3,IF($B$6="P50",4,IF($B$6="P25",5,IF($B$6="P10",6))))),0)),"ND")</f>
      </c>
      <c r="H444" s="253" t="str">
        <f t="shared" si="55"/>
        <v/>
      </c>
      <c r="I444" s="253" t="str">
        <f>IFERROR(VLOOKUP($A444,'Analisis de Equidad Interna'!$A$11:$K$1010,11,0),"")</f>
        <v/>
      </c>
      <c r="J444" s="253" t="str">
        <f t="shared" si="56"/>
        <v/>
      </c>
      <c r="K444" s="254" t="str">
        <f t="shared" si="57"/>
        <v/>
      </c>
      <c r="L444" s="254" t="str">
        <f t="shared" si="58"/>
        <v/>
      </c>
      <c r="M444" s="254" t="str">
        <f t="shared" si="59"/>
        <v/>
      </c>
      <c r="N444" s="254" t="str">
        <f t="shared" si="60"/>
        <v/>
      </c>
      <c r="O444" s="255"/>
      <c r="P444" s="256">
        <f t="shared" si="61"/>
        <v>0</v>
      </c>
      <c r="Q444" s="251">
        <f t="shared" si="54"/>
        <v>0</v>
      </c>
      <c r="R444" s="268"/>
      <c r="S444" s="269"/>
      <c r="T444" s="251">
        <f t="shared" si="62"/>
        <v>0</v>
      </c>
    </row>
    <row r="445" spans="1:20" s="257" customFormat="1" ht="19" customHeight="1">
      <c r="A445" s="258"/>
      <c r="B445" s="262"/>
      <c r="C445" s="260"/>
      <c r="D445" s="260"/>
      <c r="E445" s="260"/>
      <c r="F445" s="251"/>
      <c r="G445" s="252" t="str">
        <f>IFERROR(IF($E445="","",VLOOKUP($E445,'Data Mercado'!$A$7:$F$24,IF($B$6="P90",2,IF($B$6="P75",3,IF($B$6="P50",4,IF($B$6="P25",5,IF($B$6="P10",6))))),0)),"ND")</f>
      </c>
      <c r="H445" s="253" t="str">
        <f t="shared" si="55"/>
        <v/>
      </c>
      <c r="I445" s="253" t="str">
        <f>IFERROR(VLOOKUP($A445,'Analisis de Equidad Interna'!$A$11:$K$1010,11,0),"")</f>
        <v/>
      </c>
      <c r="J445" s="253" t="str">
        <f t="shared" si="56"/>
        <v/>
      </c>
      <c r="K445" s="254" t="str">
        <f t="shared" si="57"/>
        <v/>
      </c>
      <c r="L445" s="254" t="str">
        <f t="shared" si="58"/>
        <v/>
      </c>
      <c r="M445" s="254" t="str">
        <f t="shared" si="59"/>
        <v/>
      </c>
      <c r="N445" s="254" t="str">
        <f t="shared" si="60"/>
        <v/>
      </c>
      <c r="O445" s="255"/>
      <c r="P445" s="256">
        <f t="shared" si="61"/>
        <v>0</v>
      </c>
      <c r="Q445" s="251">
        <f t="shared" si="54"/>
        <v>0</v>
      </c>
      <c r="R445" s="268"/>
      <c r="S445" s="269"/>
      <c r="T445" s="251">
        <f t="shared" si="62"/>
        <v>0</v>
      </c>
    </row>
    <row r="446" spans="1:20" s="257" customFormat="1" ht="19" customHeight="1">
      <c r="A446" s="258"/>
      <c r="B446" s="262"/>
      <c r="C446" s="260"/>
      <c r="D446" s="260"/>
      <c r="E446" s="260"/>
      <c r="F446" s="251"/>
      <c r="G446" s="252" t="str">
        <f>IFERROR(IF($E446="","",VLOOKUP($E446,'Data Mercado'!$A$7:$F$24,IF($B$6="P90",2,IF($B$6="P75",3,IF($B$6="P50",4,IF($B$6="P25",5,IF($B$6="P10",6))))),0)),"ND")</f>
      </c>
      <c r="H446" s="253" t="str">
        <f t="shared" si="55"/>
        <v/>
      </c>
      <c r="I446" s="253" t="str">
        <f>IFERROR(VLOOKUP($A446,'Analisis de Equidad Interna'!$A$11:$K$1010,11,0),"")</f>
        <v/>
      </c>
      <c r="J446" s="253" t="str">
        <f t="shared" si="56"/>
        <v/>
      </c>
      <c r="K446" s="254" t="str">
        <f t="shared" si="57"/>
        <v/>
      </c>
      <c r="L446" s="254" t="str">
        <f t="shared" si="58"/>
        <v/>
      </c>
      <c r="M446" s="254" t="str">
        <f t="shared" si="59"/>
        <v/>
      </c>
      <c r="N446" s="254" t="str">
        <f t="shared" si="60"/>
        <v/>
      </c>
      <c r="O446" s="255"/>
      <c r="P446" s="256">
        <f t="shared" si="61"/>
        <v>0</v>
      </c>
      <c r="Q446" s="251">
        <f t="shared" si="54"/>
        <v>0</v>
      </c>
      <c r="R446" s="268"/>
      <c r="S446" s="269"/>
      <c r="T446" s="251">
        <f t="shared" si="62"/>
        <v>0</v>
      </c>
    </row>
    <row r="447" spans="1:20" s="257" customFormat="1" ht="19" customHeight="1">
      <c r="A447" s="258"/>
      <c r="B447" s="262"/>
      <c r="C447" s="260"/>
      <c r="D447" s="260"/>
      <c r="E447" s="260"/>
      <c r="F447" s="251"/>
      <c r="G447" s="252" t="str">
        <f>IFERROR(IF($E447="","",VLOOKUP($E447,'Data Mercado'!$A$7:$F$24,IF($B$6="P90",2,IF($B$6="P75",3,IF($B$6="P50",4,IF($B$6="P25",5,IF($B$6="P10",6))))),0)),"ND")</f>
      </c>
      <c r="H447" s="253" t="str">
        <f t="shared" si="55"/>
        <v/>
      </c>
      <c r="I447" s="253" t="str">
        <f>IFERROR(VLOOKUP($A447,'Analisis de Equidad Interna'!$A$11:$K$1010,11,0),"")</f>
        <v/>
      </c>
      <c r="J447" s="253" t="str">
        <f t="shared" si="56"/>
        <v/>
      </c>
      <c r="K447" s="254" t="str">
        <f t="shared" si="57"/>
        <v/>
      </c>
      <c r="L447" s="254" t="str">
        <f t="shared" si="58"/>
        <v/>
      </c>
      <c r="M447" s="254" t="str">
        <f t="shared" si="59"/>
        <v/>
      </c>
      <c r="N447" s="254" t="str">
        <f t="shared" si="60"/>
        <v/>
      </c>
      <c r="O447" s="255"/>
      <c r="P447" s="256">
        <f t="shared" si="61"/>
        <v>0</v>
      </c>
      <c r="Q447" s="251">
        <f t="shared" si="54"/>
        <v>0</v>
      </c>
      <c r="R447" s="268"/>
      <c r="S447" s="269"/>
      <c r="T447" s="251">
        <f t="shared" si="62"/>
        <v>0</v>
      </c>
    </row>
    <row r="448" spans="1:20" s="257" customFormat="1" ht="19" customHeight="1">
      <c r="A448" s="258"/>
      <c r="B448" s="262"/>
      <c r="C448" s="260"/>
      <c r="D448" s="260"/>
      <c r="E448" s="260"/>
      <c r="F448" s="251"/>
      <c r="G448" s="252" t="str">
        <f>IFERROR(IF($E448="","",VLOOKUP($E448,'Data Mercado'!$A$7:$F$24,IF($B$6="P90",2,IF($B$6="P75",3,IF($B$6="P50",4,IF($B$6="P25",5,IF($B$6="P10",6))))),0)),"ND")</f>
      </c>
      <c r="H448" s="253" t="str">
        <f t="shared" si="55"/>
        <v/>
      </c>
      <c r="I448" s="253" t="str">
        <f>IFERROR(VLOOKUP($A448,'Analisis de Equidad Interna'!$A$11:$K$1010,11,0),"")</f>
        <v/>
      </c>
      <c r="J448" s="253" t="str">
        <f t="shared" si="56"/>
        <v/>
      </c>
      <c r="K448" s="254" t="str">
        <f t="shared" si="57"/>
        <v/>
      </c>
      <c r="L448" s="254" t="str">
        <f t="shared" si="58"/>
        <v/>
      </c>
      <c r="M448" s="254" t="str">
        <f t="shared" si="59"/>
        <v/>
      </c>
      <c r="N448" s="254" t="str">
        <f t="shared" si="60"/>
        <v/>
      </c>
      <c r="O448" s="255"/>
      <c r="P448" s="256">
        <f t="shared" si="61"/>
        <v>0</v>
      </c>
      <c r="Q448" s="251">
        <f t="shared" si="54"/>
        <v>0</v>
      </c>
      <c r="R448" s="268"/>
      <c r="S448" s="269"/>
      <c r="T448" s="251">
        <f t="shared" si="62"/>
        <v>0</v>
      </c>
    </row>
    <row r="449" spans="1:20" s="257" customFormat="1" ht="19" customHeight="1">
      <c r="A449" s="258"/>
      <c r="B449" s="262"/>
      <c r="C449" s="260"/>
      <c r="D449" s="260"/>
      <c r="E449" s="260"/>
      <c r="F449" s="251"/>
      <c r="G449" s="252" t="str">
        <f>IFERROR(IF($E449="","",VLOOKUP($E449,'Data Mercado'!$A$7:$F$24,IF($B$6="P90",2,IF($B$6="P75",3,IF($B$6="P50",4,IF($B$6="P25",5,IF($B$6="P10",6))))),0)),"ND")</f>
      </c>
      <c r="H449" s="253" t="str">
        <f t="shared" si="55"/>
        <v/>
      </c>
      <c r="I449" s="253" t="str">
        <f>IFERROR(VLOOKUP($A449,'Analisis de Equidad Interna'!$A$11:$K$1010,11,0),"")</f>
        <v/>
      </c>
      <c r="J449" s="253" t="str">
        <f t="shared" si="56"/>
        <v/>
      </c>
      <c r="K449" s="254" t="str">
        <f t="shared" si="57"/>
        <v/>
      </c>
      <c r="L449" s="254" t="str">
        <f t="shared" si="58"/>
        <v/>
      </c>
      <c r="M449" s="254" t="str">
        <f t="shared" si="59"/>
        <v/>
      </c>
      <c r="N449" s="254" t="str">
        <f t="shared" si="60"/>
        <v/>
      </c>
      <c r="O449" s="255"/>
      <c r="P449" s="256">
        <f t="shared" si="61"/>
        <v>0</v>
      </c>
      <c r="Q449" s="251">
        <f t="shared" si="54"/>
        <v>0</v>
      </c>
      <c r="R449" s="268"/>
      <c r="S449" s="269"/>
      <c r="T449" s="251">
        <f t="shared" si="62"/>
        <v>0</v>
      </c>
    </row>
    <row r="450" spans="1:20" s="257" customFormat="1" ht="19" customHeight="1">
      <c r="A450" s="258"/>
      <c r="B450" s="262"/>
      <c r="C450" s="260"/>
      <c r="D450" s="260"/>
      <c r="E450" s="260"/>
      <c r="F450" s="251"/>
      <c r="G450" s="252" t="str">
        <f>IFERROR(IF($E450="","",VLOOKUP($E450,'Data Mercado'!$A$7:$F$24,IF($B$6="P90",2,IF($B$6="P75",3,IF($B$6="P50",4,IF($B$6="P25",5,IF($B$6="P10",6))))),0)),"ND")</f>
      </c>
      <c r="H450" s="253" t="str">
        <f t="shared" si="55"/>
        <v/>
      </c>
      <c r="I450" s="253" t="str">
        <f>IFERROR(VLOOKUP($A450,'Analisis de Equidad Interna'!$A$11:$K$1010,11,0),"")</f>
        <v/>
      </c>
      <c r="J450" s="253" t="str">
        <f t="shared" si="56"/>
        <v/>
      </c>
      <c r="K450" s="254" t="str">
        <f t="shared" si="57"/>
        <v/>
      </c>
      <c r="L450" s="254" t="str">
        <f t="shared" si="58"/>
        <v/>
      </c>
      <c r="M450" s="254" t="str">
        <f t="shared" si="59"/>
        <v/>
      </c>
      <c r="N450" s="254" t="str">
        <f t="shared" si="60"/>
        <v/>
      </c>
      <c r="O450" s="255"/>
      <c r="P450" s="256">
        <f t="shared" si="61"/>
        <v>0</v>
      </c>
      <c r="Q450" s="251">
        <f t="shared" si="54"/>
        <v>0</v>
      </c>
      <c r="R450" s="268"/>
      <c r="S450" s="269"/>
      <c r="T450" s="251">
        <f t="shared" si="62"/>
        <v>0</v>
      </c>
    </row>
    <row r="451" spans="1:20" s="257" customFormat="1" ht="19" customHeight="1">
      <c r="A451" s="258"/>
      <c r="B451" s="262"/>
      <c r="C451" s="260"/>
      <c r="D451" s="260"/>
      <c r="E451" s="260"/>
      <c r="F451" s="251"/>
      <c r="G451" s="252" t="str">
        <f>IFERROR(IF($E451="","",VLOOKUP($E451,'Data Mercado'!$A$7:$F$24,IF($B$6="P90",2,IF($B$6="P75",3,IF($B$6="P50",4,IF($B$6="P25",5,IF($B$6="P10",6))))),0)),"ND")</f>
      </c>
      <c r="H451" s="253" t="str">
        <f t="shared" si="55"/>
        <v/>
      </c>
      <c r="I451" s="253" t="str">
        <f>IFERROR(VLOOKUP($A451,'Analisis de Equidad Interna'!$A$11:$K$1010,11,0),"")</f>
        <v/>
      </c>
      <c r="J451" s="253" t="str">
        <f t="shared" si="56"/>
        <v/>
      </c>
      <c r="K451" s="254" t="str">
        <f t="shared" si="57"/>
        <v/>
      </c>
      <c r="L451" s="254" t="str">
        <f t="shared" si="58"/>
        <v/>
      </c>
      <c r="M451" s="254" t="str">
        <f t="shared" si="59"/>
        <v/>
      </c>
      <c r="N451" s="254" t="str">
        <f t="shared" si="60"/>
        <v/>
      </c>
      <c r="O451" s="255"/>
      <c r="P451" s="256">
        <f t="shared" si="61"/>
        <v>0</v>
      </c>
      <c r="Q451" s="251">
        <f t="shared" si="54"/>
        <v>0</v>
      </c>
      <c r="R451" s="268"/>
      <c r="S451" s="269"/>
      <c r="T451" s="251">
        <f t="shared" si="62"/>
        <v>0</v>
      </c>
    </row>
    <row r="452" spans="1:20" s="257" customFormat="1" ht="19" customHeight="1">
      <c r="A452" s="258"/>
      <c r="B452" s="262"/>
      <c r="C452" s="260"/>
      <c r="D452" s="260"/>
      <c r="E452" s="260"/>
      <c r="F452" s="251"/>
      <c r="G452" s="252" t="str">
        <f>IFERROR(IF($E452="","",VLOOKUP($E452,'Data Mercado'!$A$7:$F$24,IF($B$6="P90",2,IF($B$6="P75",3,IF($B$6="P50",4,IF($B$6="P25",5,IF($B$6="P10",6))))),0)),"ND")</f>
      </c>
      <c r="H452" s="253" t="str">
        <f t="shared" si="55"/>
        <v/>
      </c>
      <c r="I452" s="253" t="str">
        <f>IFERROR(VLOOKUP($A452,'Analisis de Equidad Interna'!$A$11:$K$1010,11,0),"")</f>
        <v/>
      </c>
      <c r="J452" s="253" t="str">
        <f t="shared" si="56"/>
        <v/>
      </c>
      <c r="K452" s="254" t="str">
        <f t="shared" si="57"/>
        <v/>
      </c>
      <c r="L452" s="254" t="str">
        <f t="shared" si="58"/>
        <v/>
      </c>
      <c r="M452" s="254" t="str">
        <f t="shared" si="59"/>
        <v/>
      </c>
      <c r="N452" s="254" t="str">
        <f t="shared" si="60"/>
        <v/>
      </c>
      <c r="O452" s="255"/>
      <c r="P452" s="256">
        <f t="shared" si="61"/>
        <v>0</v>
      </c>
      <c r="Q452" s="251">
        <f t="shared" si="54"/>
        <v>0</v>
      </c>
      <c r="R452" s="268"/>
      <c r="S452" s="269"/>
      <c r="T452" s="251">
        <f t="shared" si="62"/>
        <v>0</v>
      </c>
    </row>
    <row r="453" spans="1:20" s="257" customFormat="1" ht="19" customHeight="1">
      <c r="A453" s="258"/>
      <c r="B453" s="262"/>
      <c r="C453" s="260"/>
      <c r="D453" s="260"/>
      <c r="E453" s="260"/>
      <c r="F453" s="251"/>
      <c r="G453" s="252" t="str">
        <f>IFERROR(IF($E453="","",VLOOKUP($E453,'Data Mercado'!$A$7:$F$24,IF($B$6="P90",2,IF($B$6="P75",3,IF($B$6="P50",4,IF($B$6="P25",5,IF($B$6="P10",6))))),0)),"ND")</f>
      </c>
      <c r="H453" s="253" t="str">
        <f t="shared" si="55"/>
        <v/>
      </c>
      <c r="I453" s="253" t="str">
        <f>IFERROR(VLOOKUP($A453,'Analisis de Equidad Interna'!$A$11:$K$1010,11,0),"")</f>
        <v/>
      </c>
      <c r="J453" s="253" t="str">
        <f t="shared" si="56"/>
        <v/>
      </c>
      <c r="K453" s="254" t="str">
        <f t="shared" si="57"/>
        <v/>
      </c>
      <c r="L453" s="254" t="str">
        <f t="shared" si="58"/>
        <v/>
      </c>
      <c r="M453" s="254" t="str">
        <f t="shared" si="59"/>
        <v/>
      </c>
      <c r="N453" s="254" t="str">
        <f t="shared" si="60"/>
        <v/>
      </c>
      <c r="O453" s="255"/>
      <c r="P453" s="256">
        <f t="shared" si="61"/>
        <v>0</v>
      </c>
      <c r="Q453" s="251">
        <f t="shared" si="54"/>
        <v>0</v>
      </c>
      <c r="R453" s="268"/>
      <c r="S453" s="269"/>
      <c r="T453" s="251">
        <f t="shared" si="62"/>
        <v>0</v>
      </c>
    </row>
    <row r="454" spans="1:20" s="257" customFormat="1" ht="19" customHeight="1">
      <c r="A454" s="258"/>
      <c r="B454" s="262"/>
      <c r="C454" s="260"/>
      <c r="D454" s="260"/>
      <c r="E454" s="260"/>
      <c r="F454" s="251"/>
      <c r="G454" s="252" t="str">
        <f>IFERROR(IF($E454="","",VLOOKUP($E454,'Data Mercado'!$A$7:$F$24,IF($B$6="P90",2,IF($B$6="P75",3,IF($B$6="P50",4,IF($B$6="P25",5,IF($B$6="P10",6))))),0)),"ND")</f>
      </c>
      <c r="H454" s="253" t="str">
        <f t="shared" si="55"/>
        <v/>
      </c>
      <c r="I454" s="253" t="str">
        <f>IFERROR(VLOOKUP($A454,'Analisis de Equidad Interna'!$A$11:$K$1010,11,0),"")</f>
        <v/>
      </c>
      <c r="J454" s="253" t="str">
        <f t="shared" si="56"/>
        <v/>
      </c>
      <c r="K454" s="254" t="str">
        <f t="shared" si="57"/>
        <v/>
      </c>
      <c r="L454" s="254" t="str">
        <f t="shared" si="58"/>
        <v/>
      </c>
      <c r="M454" s="254" t="str">
        <f t="shared" si="59"/>
        <v/>
      </c>
      <c r="N454" s="254" t="str">
        <f t="shared" si="60"/>
        <v/>
      </c>
      <c r="O454" s="255"/>
      <c r="P454" s="256">
        <f t="shared" si="61"/>
        <v>0</v>
      </c>
      <c r="Q454" s="251">
        <f t="shared" si="54"/>
        <v>0</v>
      </c>
      <c r="R454" s="268"/>
      <c r="S454" s="269"/>
      <c r="T454" s="251">
        <f t="shared" si="62"/>
        <v>0</v>
      </c>
    </row>
    <row r="455" spans="1:20" s="257" customFormat="1" ht="19" customHeight="1">
      <c r="A455" s="258"/>
      <c r="B455" s="262"/>
      <c r="C455" s="260"/>
      <c r="D455" s="260"/>
      <c r="E455" s="260"/>
      <c r="F455" s="251"/>
      <c r="G455" s="252" t="str">
        <f>IFERROR(IF($E455="","",VLOOKUP($E455,'Data Mercado'!$A$7:$F$24,IF($B$6="P90",2,IF($B$6="P75",3,IF($B$6="P50",4,IF($B$6="P25",5,IF($B$6="P10",6))))),0)),"ND")</f>
      </c>
      <c r="H455" s="253" t="str">
        <f t="shared" si="55"/>
        <v/>
      </c>
      <c r="I455" s="253" t="str">
        <f>IFERROR(VLOOKUP($A455,'Analisis de Equidad Interna'!$A$11:$K$1010,11,0),"")</f>
        <v/>
      </c>
      <c r="J455" s="253" t="str">
        <f t="shared" si="56"/>
        <v/>
      </c>
      <c r="K455" s="254" t="str">
        <f t="shared" si="57"/>
        <v/>
      </c>
      <c r="L455" s="254" t="str">
        <f t="shared" si="58"/>
        <v/>
      </c>
      <c r="M455" s="254" t="str">
        <f t="shared" si="59"/>
        <v/>
      </c>
      <c r="N455" s="254" t="str">
        <f t="shared" si="60"/>
        <v/>
      </c>
      <c r="O455" s="255"/>
      <c r="P455" s="256">
        <f t="shared" si="61"/>
        <v>0</v>
      </c>
      <c r="Q455" s="251">
        <f t="shared" si="54"/>
        <v>0</v>
      </c>
      <c r="R455" s="268"/>
      <c r="S455" s="269"/>
      <c r="T455" s="251">
        <f t="shared" si="62"/>
        <v>0</v>
      </c>
    </row>
    <row r="456" spans="1:20" s="257" customFormat="1" ht="19" customHeight="1">
      <c r="A456" s="258"/>
      <c r="B456" s="262"/>
      <c r="C456" s="260"/>
      <c r="D456" s="260"/>
      <c r="E456" s="260"/>
      <c r="F456" s="251"/>
      <c r="G456" s="252" t="str">
        <f>IFERROR(IF($E456="","",VLOOKUP($E456,'Data Mercado'!$A$7:$F$24,IF($B$6="P90",2,IF($B$6="P75",3,IF($B$6="P50",4,IF($B$6="P25",5,IF($B$6="P10",6))))),0)),"ND")</f>
      </c>
      <c r="H456" s="253" t="str">
        <f t="shared" si="55"/>
        <v/>
      </c>
      <c r="I456" s="253" t="str">
        <f>IFERROR(VLOOKUP($A456,'Analisis de Equidad Interna'!$A$11:$K$1010,11,0),"")</f>
        <v/>
      </c>
      <c r="J456" s="253" t="str">
        <f t="shared" si="56"/>
        <v/>
      </c>
      <c r="K456" s="254" t="str">
        <f t="shared" si="57"/>
        <v/>
      </c>
      <c r="L456" s="254" t="str">
        <f t="shared" si="58"/>
        <v/>
      </c>
      <c r="M456" s="254" t="str">
        <f t="shared" si="59"/>
        <v/>
      </c>
      <c r="N456" s="254" t="str">
        <f t="shared" si="60"/>
        <v/>
      </c>
      <c r="O456" s="255"/>
      <c r="P456" s="256">
        <f t="shared" si="61"/>
        <v>0</v>
      </c>
      <c r="Q456" s="251">
        <f t="shared" si="54"/>
        <v>0</v>
      </c>
      <c r="R456" s="268"/>
      <c r="S456" s="269"/>
      <c r="T456" s="251">
        <f t="shared" si="62"/>
        <v>0</v>
      </c>
    </row>
    <row r="457" spans="1:20" s="257" customFormat="1" ht="19" customHeight="1">
      <c r="A457" s="258"/>
      <c r="B457" s="262"/>
      <c r="C457" s="260"/>
      <c r="D457" s="260"/>
      <c r="E457" s="260"/>
      <c r="F457" s="251"/>
      <c r="G457" s="252" t="str">
        <f>IFERROR(IF($E457="","",VLOOKUP($E457,'Data Mercado'!$A$7:$F$24,IF($B$6="P90",2,IF($B$6="P75",3,IF($B$6="P50",4,IF($B$6="P25",5,IF($B$6="P10",6))))),0)),"ND")</f>
      </c>
      <c r="H457" s="253" t="str">
        <f t="shared" si="55"/>
        <v/>
      </c>
      <c r="I457" s="253" t="str">
        <f>IFERROR(VLOOKUP($A457,'Analisis de Equidad Interna'!$A$11:$K$1010,11,0),"")</f>
        <v/>
      </c>
      <c r="J457" s="253" t="str">
        <f t="shared" si="56"/>
        <v/>
      </c>
      <c r="K457" s="254" t="str">
        <f t="shared" si="57"/>
        <v/>
      </c>
      <c r="L457" s="254" t="str">
        <f t="shared" si="58"/>
        <v/>
      </c>
      <c r="M457" s="254" t="str">
        <f t="shared" si="59"/>
        <v/>
      </c>
      <c r="N457" s="254" t="str">
        <f t="shared" si="60"/>
        <v/>
      </c>
      <c r="O457" s="255"/>
      <c r="P457" s="256">
        <f t="shared" si="61"/>
        <v>0</v>
      </c>
      <c r="Q457" s="251">
        <f t="shared" si="54"/>
        <v>0</v>
      </c>
      <c r="R457" s="268"/>
      <c r="S457" s="269"/>
      <c r="T457" s="251">
        <f t="shared" si="62"/>
        <v>0</v>
      </c>
    </row>
    <row r="458" spans="1:20" s="257" customFormat="1" ht="19" customHeight="1">
      <c r="A458" s="258"/>
      <c r="B458" s="262"/>
      <c r="C458" s="260"/>
      <c r="D458" s="260"/>
      <c r="E458" s="260"/>
      <c r="F458" s="251"/>
      <c r="G458" s="252" t="str">
        <f>IFERROR(IF($E458="","",VLOOKUP($E458,'Data Mercado'!$A$7:$F$24,IF($B$6="P90",2,IF($B$6="P75",3,IF($B$6="P50",4,IF($B$6="P25",5,IF($B$6="P10",6))))),0)),"ND")</f>
      </c>
      <c r="H458" s="253" t="str">
        <f t="shared" si="55"/>
        <v/>
      </c>
      <c r="I458" s="253" t="str">
        <f>IFERROR(VLOOKUP($A458,'Analisis de Equidad Interna'!$A$11:$K$1010,11,0),"")</f>
        <v/>
      </c>
      <c r="J458" s="253" t="str">
        <f t="shared" si="56"/>
        <v/>
      </c>
      <c r="K458" s="254" t="str">
        <f t="shared" si="57"/>
        <v/>
      </c>
      <c r="L458" s="254" t="str">
        <f t="shared" si="58"/>
        <v/>
      </c>
      <c r="M458" s="254" t="str">
        <f t="shared" si="59"/>
        <v/>
      </c>
      <c r="N458" s="254" t="str">
        <f t="shared" si="60"/>
        <v/>
      </c>
      <c r="O458" s="255"/>
      <c r="P458" s="256">
        <f t="shared" si="61"/>
        <v>0</v>
      </c>
      <c r="Q458" s="251">
        <f t="shared" si="54"/>
        <v>0</v>
      </c>
      <c r="R458" s="268"/>
      <c r="S458" s="269"/>
      <c r="T458" s="251">
        <f t="shared" si="62"/>
        <v>0</v>
      </c>
    </row>
    <row r="459" spans="1:20" s="257" customFormat="1" ht="19" customHeight="1">
      <c r="A459" s="258"/>
      <c r="B459" s="262"/>
      <c r="C459" s="260"/>
      <c r="D459" s="260"/>
      <c r="E459" s="260"/>
      <c r="F459" s="251"/>
      <c r="G459" s="252" t="str">
        <f>IFERROR(IF($E459="","",VLOOKUP($E459,'Data Mercado'!$A$7:$F$24,IF($B$6="P90",2,IF($B$6="P75",3,IF($B$6="P50",4,IF($B$6="P25",5,IF($B$6="P10",6))))),0)),"ND")</f>
      </c>
      <c r="H459" s="253" t="str">
        <f t="shared" si="55"/>
        <v/>
      </c>
      <c r="I459" s="253" t="str">
        <f>IFERROR(VLOOKUP($A459,'Analisis de Equidad Interna'!$A$11:$K$1010,11,0),"")</f>
        <v/>
      </c>
      <c r="J459" s="253" t="str">
        <f t="shared" si="56"/>
        <v/>
      </c>
      <c r="K459" s="254" t="str">
        <f t="shared" si="57"/>
        <v/>
      </c>
      <c r="L459" s="254" t="str">
        <f t="shared" si="58"/>
        <v/>
      </c>
      <c r="M459" s="254" t="str">
        <f t="shared" si="59"/>
        <v/>
      </c>
      <c r="N459" s="254" t="str">
        <f t="shared" si="60"/>
        <v/>
      </c>
      <c r="O459" s="255"/>
      <c r="P459" s="256">
        <f t="shared" si="61"/>
        <v>0</v>
      </c>
      <c r="Q459" s="251">
        <f t="shared" si="54"/>
        <v>0</v>
      </c>
      <c r="R459" s="268"/>
      <c r="S459" s="269"/>
      <c r="T459" s="251">
        <f t="shared" si="62"/>
        <v>0</v>
      </c>
    </row>
    <row r="460" spans="1:20" s="257" customFormat="1" ht="19" customHeight="1">
      <c r="A460" s="258"/>
      <c r="B460" s="262"/>
      <c r="C460" s="260"/>
      <c r="D460" s="260"/>
      <c r="E460" s="260"/>
      <c r="F460" s="251"/>
      <c r="G460" s="252" t="str">
        <f>IFERROR(IF($E460="","",VLOOKUP($E460,'Data Mercado'!$A$7:$F$24,IF($B$6="P90",2,IF($B$6="P75",3,IF($B$6="P50",4,IF($B$6="P25",5,IF($B$6="P10",6))))),0)),"ND")</f>
      </c>
      <c r="H460" s="253" t="str">
        <f t="shared" si="55"/>
        <v/>
      </c>
      <c r="I460" s="253" t="str">
        <f>IFERROR(VLOOKUP($A460,'Analisis de Equidad Interna'!$A$11:$K$1010,11,0),"")</f>
        <v/>
      </c>
      <c r="J460" s="253" t="str">
        <f t="shared" si="56"/>
        <v/>
      </c>
      <c r="K460" s="254" t="str">
        <f t="shared" si="57"/>
        <v/>
      </c>
      <c r="L460" s="254" t="str">
        <f t="shared" si="58"/>
        <v/>
      </c>
      <c r="M460" s="254" t="str">
        <f t="shared" si="59"/>
        <v/>
      </c>
      <c r="N460" s="254" t="str">
        <f t="shared" si="60"/>
        <v/>
      </c>
      <c r="O460" s="255"/>
      <c r="P460" s="256">
        <f t="shared" si="61"/>
        <v>0</v>
      </c>
      <c r="Q460" s="251">
        <f t="shared" si="54"/>
        <v>0</v>
      </c>
      <c r="R460" s="268"/>
      <c r="S460" s="269"/>
      <c r="T460" s="251">
        <f t="shared" si="62"/>
        <v>0</v>
      </c>
    </row>
    <row r="461" spans="1:20" s="257" customFormat="1" ht="19" customHeight="1">
      <c r="A461" s="258"/>
      <c r="B461" s="262"/>
      <c r="C461" s="260"/>
      <c r="D461" s="260"/>
      <c r="E461" s="260"/>
      <c r="F461" s="251"/>
      <c r="G461" s="252" t="str">
        <f>IFERROR(IF($E461="","",VLOOKUP($E461,'Data Mercado'!$A$7:$F$24,IF($B$6="P90",2,IF($B$6="P75",3,IF($B$6="P50",4,IF($B$6="P25",5,IF($B$6="P10",6))))),0)),"ND")</f>
      </c>
      <c r="H461" s="253" t="str">
        <f t="shared" si="55"/>
        <v/>
      </c>
      <c r="I461" s="253" t="str">
        <f>IFERROR(VLOOKUP($A461,'Analisis de Equidad Interna'!$A$11:$K$1010,11,0),"")</f>
        <v/>
      </c>
      <c r="J461" s="253" t="str">
        <f t="shared" si="56"/>
        <v/>
      </c>
      <c r="K461" s="254" t="str">
        <f t="shared" si="57"/>
        <v/>
      </c>
      <c r="L461" s="254" t="str">
        <f t="shared" si="58"/>
        <v/>
      </c>
      <c r="M461" s="254" t="str">
        <f t="shared" si="59"/>
        <v/>
      </c>
      <c r="N461" s="254" t="str">
        <f t="shared" si="60"/>
        <v/>
      </c>
      <c r="O461" s="255"/>
      <c r="P461" s="256">
        <f t="shared" si="61"/>
        <v>0</v>
      </c>
      <c r="Q461" s="251">
        <f t="shared" si="54"/>
        <v>0</v>
      </c>
      <c r="R461" s="268"/>
      <c r="S461" s="269"/>
      <c r="T461" s="251">
        <f t="shared" si="62"/>
        <v>0</v>
      </c>
    </row>
    <row r="462" spans="1:20" s="257" customFormat="1" ht="19" customHeight="1">
      <c r="A462" s="258"/>
      <c r="B462" s="262"/>
      <c r="C462" s="260"/>
      <c r="D462" s="260"/>
      <c r="E462" s="260"/>
      <c r="F462" s="251"/>
      <c r="G462" s="252" t="str">
        <f>IFERROR(IF($E462="","",VLOOKUP($E462,'Data Mercado'!$A$7:$F$24,IF($B$6="P90",2,IF($B$6="P75",3,IF($B$6="P50",4,IF($B$6="P25",5,IF($B$6="P10",6))))),0)),"ND")</f>
      </c>
      <c r="H462" s="253" t="str">
        <f t="shared" si="55"/>
        <v/>
      </c>
      <c r="I462" s="253" t="str">
        <f>IFERROR(VLOOKUP($A462,'Analisis de Equidad Interna'!$A$11:$K$1010,11,0),"")</f>
        <v/>
      </c>
      <c r="J462" s="253" t="str">
        <f t="shared" si="56"/>
        <v/>
      </c>
      <c r="K462" s="254" t="str">
        <f t="shared" si="57"/>
        <v/>
      </c>
      <c r="L462" s="254" t="str">
        <f t="shared" si="58"/>
        <v/>
      </c>
      <c r="M462" s="254" t="str">
        <f t="shared" si="59"/>
        <v/>
      </c>
      <c r="N462" s="254" t="str">
        <f t="shared" si="60"/>
        <v/>
      </c>
      <c r="O462" s="255"/>
      <c r="P462" s="256">
        <f t="shared" si="61"/>
        <v>0</v>
      </c>
      <c r="Q462" s="251">
        <f t="shared" si="54"/>
        <v>0</v>
      </c>
      <c r="R462" s="268"/>
      <c r="S462" s="269"/>
      <c r="T462" s="251">
        <f t="shared" si="62"/>
        <v>0</v>
      </c>
    </row>
    <row r="463" spans="1:20" s="257" customFormat="1" ht="19" customHeight="1">
      <c r="A463" s="258"/>
      <c r="B463" s="262"/>
      <c r="C463" s="260"/>
      <c r="D463" s="260"/>
      <c r="E463" s="260"/>
      <c r="F463" s="251"/>
      <c r="G463" s="252" t="str">
        <f>IFERROR(IF($E463="","",VLOOKUP($E463,'Data Mercado'!$A$7:$F$24,IF($B$6="P90",2,IF($B$6="P75",3,IF($B$6="P50",4,IF($B$6="P25",5,IF($B$6="P10",6))))),0)),"ND")</f>
      </c>
      <c r="H463" s="253" t="str">
        <f t="shared" si="55"/>
        <v/>
      </c>
      <c r="I463" s="253" t="str">
        <f>IFERROR(VLOOKUP($A463,'Analisis de Equidad Interna'!$A$11:$K$1010,11,0),"")</f>
        <v/>
      </c>
      <c r="J463" s="253" t="str">
        <f t="shared" si="56"/>
        <v/>
      </c>
      <c r="K463" s="254" t="str">
        <f t="shared" si="57"/>
        <v/>
      </c>
      <c r="L463" s="254" t="str">
        <f t="shared" si="58"/>
        <v/>
      </c>
      <c r="M463" s="254" t="str">
        <f t="shared" si="59"/>
        <v/>
      </c>
      <c r="N463" s="254" t="str">
        <f t="shared" si="60"/>
        <v/>
      </c>
      <c r="O463" s="255"/>
      <c r="P463" s="256">
        <f t="shared" si="61"/>
        <v>0</v>
      </c>
      <c r="Q463" s="251">
        <f t="shared" ref="Q463:Q526" si="63">IF($B$7="Porcentajes", F463 * P463, IF($T$1=0, 0, ((F463 * P463) / $T$1) * $C$7))</f>
        <v>0</v>
      </c>
      <c r="R463" s="268"/>
      <c r="S463" s="269"/>
      <c r="T463" s="251">
        <f t="shared" si="62"/>
        <v>0</v>
      </c>
    </row>
    <row r="464" spans="1:20" s="257" customFormat="1" ht="19" customHeight="1">
      <c r="A464" s="258"/>
      <c r="B464" s="262"/>
      <c r="C464" s="260"/>
      <c r="D464" s="260"/>
      <c r="E464" s="260"/>
      <c r="F464" s="251"/>
      <c r="G464" s="252" t="str">
        <f>IFERROR(IF($E464="","",VLOOKUP($E464,'Data Mercado'!$A$7:$F$24,IF($B$6="P90",2,IF($B$6="P75",3,IF($B$6="P50",4,IF($B$6="P25",5,IF($B$6="P10",6))))),0)),"ND")</f>
      </c>
      <c r="H464" s="253" t="str">
        <f>IFERROR(IF(AND($F464&lt;&gt;"",$G464&lt;&gt;""),$F464/$G464,""),"")</f>
      </c>
      <c r="I464" s="253" t="str">
        <f>IFERROR(VLOOKUP($A464,'Analisis de Equidad Interna'!$A$11:$K$1010,11,0),"")</f>
        <v/>
      </c>
      <c r="J464" s="253" t="str">
        <f t="shared" ref="J464:J527" si="65">IF(AND($H464&lt;&gt;"",$I464&lt;&gt;""),$H464*$I464,"")</f>
        <v/>
      </c>
      <c r="K464" s="254" t="str">
        <f t="shared" ref="K464:K527" si="66">IF(J464="","",0%)</f>
        <v/>
      </c>
      <c r="L464" s="254" t="str">
        <f t="shared" ref="L464:L527" si="67">IF(J464="","",IF($J464&gt;1.2, 0, IF($J464&gt;=1.1, $B$8*(1/3), IF($J464&gt;=1, ($B$8 + (($B$9-$B$8)/4)*1)*(1/3), IF($J464&gt;=0.9, ($B$8 + (($B$9-$B$8)/4)*2)*(1/3), IF($J464&gt;=0.8, ($B$8 + (($B$9-$B$8)/4)*3)*(1/3), $B$9*(1/3)))))))</f>
        <v/>
      </c>
      <c r="M464" s="254" t="str">
        <f t="shared" ref="M464:M527" si="68">IF(J464="","",IF($J464&gt;1.2, 0, IF($J464&gt;=1.1, $B$8*(2/3), IF($J464&gt;=1, ($B$8 + (($B$9-$B$8)/4)*1)*(2/3), IF($J464&gt;=0.9, ($B$8 + (($B$9-$B$8)/4)*2)*(2/3), IF($J464&gt;=0.8, ($B$8 + (($B$9-$B$8)/4)*3)*(2/3), $B$9*(2/3)))))))</f>
        <v/>
      </c>
      <c r="N464" s="254" t="str">
        <f t="shared" ref="N464:N527" si="69">IF(J464="","",IF($J464&gt;1.2, 0, IF($J464&gt;=1.1, $B$8, IF($J464&gt;=1, $B$8 + (($B$9-$B$8)/4)*1, IF($J464&gt;=0.9, $B$8 + (($B$9-$B$8)/4)*2, IF($J464&gt;=0.8, $B$8 + (($B$9-$B$8)/4)*3, $B$9))))))</f>
        <v/>
      </c>
      <c r="O464" s="255"/>
      <c r="P464" s="256">
        <f t="shared" ref="P464:P527" si="70">IF(O464=1, K464, IF(O464=2, L464, IF(O464=3, M464, IF(O464=4, N464, 0))))</f>
        <v>0</v>
      </c>
      <c r="Q464" s="251">
        <f t="shared" si="63"/>
        <v>0</v>
      </c>
      <c r="R464" s="268"/>
      <c r="S464" s="269"/>
      <c r="T464" s="251">
        <f t="shared" ref="T464:T527" si="71">IF($R464="Manual",$F464*(1+$S464),$F464+$Q464)</f>
        <v>0</v>
      </c>
    </row>
    <row r="465" spans="1:20" s="257" customFormat="1" ht="19" customHeight="1">
      <c r="A465" s="258"/>
      <c r="B465" s="262"/>
      <c r="C465" s="260"/>
      <c r="D465" s="260"/>
      <c r="E465" s="260"/>
      <c r="F465" s="251"/>
      <c r="G465" s="252" t="str">
        <f>IFERROR(IF($E465="","",VLOOKUP($E465,'Data Mercado'!$A$7:$F$24,IF($B$6="P90",2,IF($B$6="P75",3,IF($B$6="P50",4,IF($B$6="P25",5,IF($B$6="P10",6))))),0)),"ND")</f>
      </c>
      <c r="H465" s="253" t="str">
        <f t="shared" si="64"/>
        <v/>
      </c>
      <c r="I465" s="253" t="str">
        <f>IFERROR(VLOOKUP($A465,'Analisis de Equidad Interna'!$A$11:$K$1010,11,0),"")</f>
        <v/>
      </c>
      <c r="J465" s="253" t="str">
        <f t="shared" si="65"/>
        <v/>
      </c>
      <c r="K465" s="254" t="str">
        <f t="shared" si="66"/>
        <v/>
      </c>
      <c r="L465" s="254" t="str">
        <f t="shared" si="67"/>
        <v/>
      </c>
      <c r="M465" s="254" t="str">
        <f t="shared" si="68"/>
        <v/>
      </c>
      <c r="N465" s="254" t="str">
        <f t="shared" si="69"/>
        <v/>
      </c>
      <c r="O465" s="255"/>
      <c r="P465" s="256">
        <f t="shared" si="70"/>
        <v>0</v>
      </c>
      <c r="Q465" s="251">
        <f t="shared" si="63"/>
        <v>0</v>
      </c>
      <c r="R465" s="268"/>
      <c r="S465" s="269"/>
      <c r="T465" s="251">
        <f t="shared" si="71"/>
        <v>0</v>
      </c>
    </row>
    <row r="466" spans="1:20" s="257" customFormat="1" ht="19" customHeight="1">
      <c r="A466" s="258"/>
      <c r="B466" s="262"/>
      <c r="C466" s="260"/>
      <c r="D466" s="260"/>
      <c r="E466" s="260"/>
      <c r="F466" s="251"/>
      <c r="G466" s="252" t="str">
        <f>IFERROR(IF($E466="","",VLOOKUP($E466,'Data Mercado'!$A$7:$F$24,IF($B$6="P90",2,IF($B$6="P75",3,IF($B$6="P50",4,IF($B$6="P25",5,IF($B$6="P10",6))))),0)),"ND")</f>
      </c>
      <c r="H466" s="253" t="str">
        <f t="shared" si="64"/>
        <v/>
      </c>
      <c r="I466" s="253" t="str">
        <f>IFERROR(VLOOKUP($A466,'Analisis de Equidad Interna'!$A$11:$K$1010,11,0),"")</f>
        <v/>
      </c>
      <c r="J466" s="253" t="str">
        <f t="shared" si="65"/>
        <v/>
      </c>
      <c r="K466" s="254" t="str">
        <f t="shared" si="66"/>
        <v/>
      </c>
      <c r="L466" s="254" t="str">
        <f t="shared" si="67"/>
        <v/>
      </c>
      <c r="M466" s="254" t="str">
        <f t="shared" si="68"/>
        <v/>
      </c>
      <c r="N466" s="254" t="str">
        <f t="shared" si="69"/>
        <v/>
      </c>
      <c r="O466" s="255"/>
      <c r="P466" s="256">
        <f t="shared" si="70"/>
        <v>0</v>
      </c>
      <c r="Q466" s="251">
        <f t="shared" si="63"/>
        <v>0</v>
      </c>
      <c r="R466" s="268"/>
      <c r="S466" s="269"/>
      <c r="T466" s="251">
        <f t="shared" si="71"/>
        <v>0</v>
      </c>
    </row>
    <row r="467" spans="1:20" s="257" customFormat="1" ht="19" customHeight="1">
      <c r="A467" s="258"/>
      <c r="B467" s="262"/>
      <c r="C467" s="260"/>
      <c r="D467" s="260"/>
      <c r="E467" s="260"/>
      <c r="F467" s="251"/>
      <c r="G467" s="252" t="str">
        <f>IFERROR(IF($E467="","",VLOOKUP($E467,'Data Mercado'!$A$7:$F$24,IF($B$6="P90",2,IF($B$6="P75",3,IF($B$6="P50",4,IF($B$6="P25",5,IF($B$6="P10",6))))),0)),"ND")</f>
      </c>
      <c r="H467" s="253" t="str">
        <f t="shared" si="64"/>
        <v/>
      </c>
      <c r="I467" s="253" t="str">
        <f>IFERROR(VLOOKUP($A467,'Analisis de Equidad Interna'!$A$11:$K$1010,11,0),"")</f>
        <v/>
      </c>
      <c r="J467" s="253" t="str">
        <f t="shared" si="65"/>
        <v/>
      </c>
      <c r="K467" s="254" t="str">
        <f t="shared" si="66"/>
        <v/>
      </c>
      <c r="L467" s="254" t="str">
        <f t="shared" si="67"/>
        <v/>
      </c>
      <c r="M467" s="254" t="str">
        <f t="shared" si="68"/>
        <v/>
      </c>
      <c r="N467" s="254" t="str">
        <f t="shared" si="69"/>
        <v/>
      </c>
      <c r="O467" s="255"/>
      <c r="P467" s="256">
        <f t="shared" si="70"/>
        <v>0</v>
      </c>
      <c r="Q467" s="251">
        <f t="shared" si="63"/>
        <v>0</v>
      </c>
      <c r="R467" s="268"/>
      <c r="S467" s="269"/>
      <c r="T467" s="251">
        <f t="shared" si="71"/>
        <v>0</v>
      </c>
    </row>
    <row r="468" spans="1:20" s="257" customFormat="1" ht="19" customHeight="1">
      <c r="A468" s="258"/>
      <c r="B468" s="262"/>
      <c r="C468" s="260"/>
      <c r="D468" s="260"/>
      <c r="E468" s="260"/>
      <c r="F468" s="251"/>
      <c r="G468" s="252" t="str">
        <f>IFERROR(IF($E468="","",VLOOKUP($E468,'Data Mercado'!$A$7:$F$24,IF($B$6="P90",2,IF($B$6="P75",3,IF($B$6="P50",4,IF($B$6="P25",5,IF($B$6="P10",6))))),0)),"ND")</f>
      </c>
      <c r="H468" s="253" t="str">
        <f t="shared" si="64"/>
        <v/>
      </c>
      <c r="I468" s="253" t="str">
        <f>IFERROR(VLOOKUP($A468,'Analisis de Equidad Interna'!$A$11:$K$1010,11,0),"")</f>
        <v/>
      </c>
      <c r="J468" s="253" t="str">
        <f t="shared" si="65"/>
        <v/>
      </c>
      <c r="K468" s="254" t="str">
        <f t="shared" si="66"/>
        <v/>
      </c>
      <c r="L468" s="254" t="str">
        <f t="shared" si="67"/>
        <v/>
      </c>
      <c r="M468" s="254" t="str">
        <f t="shared" si="68"/>
        <v/>
      </c>
      <c r="N468" s="254" t="str">
        <f t="shared" si="69"/>
        <v/>
      </c>
      <c r="O468" s="255"/>
      <c r="P468" s="256">
        <f t="shared" si="70"/>
        <v>0</v>
      </c>
      <c r="Q468" s="251">
        <f t="shared" si="63"/>
        <v>0</v>
      </c>
      <c r="R468" s="268"/>
      <c r="S468" s="269"/>
      <c r="T468" s="251">
        <f t="shared" si="71"/>
        <v>0</v>
      </c>
    </row>
    <row r="469" spans="1:20" s="257" customFormat="1" ht="19" customHeight="1">
      <c r="A469" s="258"/>
      <c r="B469" s="262"/>
      <c r="C469" s="260"/>
      <c r="D469" s="260"/>
      <c r="E469" s="260"/>
      <c r="F469" s="251"/>
      <c r="G469" s="252" t="str">
        <f>IFERROR(IF($E469="","",VLOOKUP($E469,'Data Mercado'!$A$7:$F$24,IF($B$6="P90",2,IF($B$6="P75",3,IF($B$6="P50",4,IF($B$6="P25",5,IF($B$6="P10",6))))),0)),"ND")</f>
      </c>
      <c r="H469" s="253" t="str">
        <f t="shared" si="64"/>
        <v/>
      </c>
      <c r="I469" s="253" t="str">
        <f>IFERROR(VLOOKUP($A469,'Analisis de Equidad Interna'!$A$11:$K$1010,11,0),"")</f>
        <v/>
      </c>
      <c r="J469" s="253" t="str">
        <f t="shared" si="65"/>
        <v/>
      </c>
      <c r="K469" s="254" t="str">
        <f t="shared" si="66"/>
        <v/>
      </c>
      <c r="L469" s="254" t="str">
        <f t="shared" si="67"/>
        <v/>
      </c>
      <c r="M469" s="254" t="str">
        <f t="shared" si="68"/>
        <v/>
      </c>
      <c r="N469" s="254" t="str">
        <f t="shared" si="69"/>
        <v/>
      </c>
      <c r="O469" s="255"/>
      <c r="P469" s="256">
        <f t="shared" si="70"/>
        <v>0</v>
      </c>
      <c r="Q469" s="251">
        <f t="shared" si="63"/>
        <v>0</v>
      </c>
      <c r="R469" s="268"/>
      <c r="S469" s="269"/>
      <c r="T469" s="251">
        <f t="shared" si="71"/>
        <v>0</v>
      </c>
    </row>
    <row r="470" spans="1:20" s="257" customFormat="1" ht="19" customHeight="1">
      <c r="A470" s="258"/>
      <c r="B470" s="262"/>
      <c r="C470" s="260"/>
      <c r="D470" s="260"/>
      <c r="E470" s="260"/>
      <c r="F470" s="251"/>
      <c r="G470" s="252" t="str">
        <f>IFERROR(IF($E470="","",VLOOKUP($E470,'Data Mercado'!$A$7:$F$24,IF($B$6="P90",2,IF($B$6="P75",3,IF($B$6="P50",4,IF($B$6="P25",5,IF($B$6="P10",6))))),0)),"ND")</f>
      </c>
      <c r="H470" s="253" t="str">
        <f t="shared" si="64"/>
        <v/>
      </c>
      <c r="I470" s="253" t="str">
        <f>IFERROR(VLOOKUP($A470,'Analisis de Equidad Interna'!$A$11:$K$1010,11,0),"")</f>
        <v/>
      </c>
      <c r="J470" s="253" t="str">
        <f t="shared" si="65"/>
        <v/>
      </c>
      <c r="K470" s="254" t="str">
        <f t="shared" si="66"/>
        <v/>
      </c>
      <c r="L470" s="254" t="str">
        <f t="shared" si="67"/>
        <v/>
      </c>
      <c r="M470" s="254" t="str">
        <f t="shared" si="68"/>
        <v/>
      </c>
      <c r="N470" s="254" t="str">
        <f t="shared" si="69"/>
        <v/>
      </c>
      <c r="O470" s="255"/>
      <c r="P470" s="256">
        <f t="shared" si="70"/>
        <v>0</v>
      </c>
      <c r="Q470" s="251">
        <f t="shared" si="63"/>
        <v>0</v>
      </c>
      <c r="R470" s="268"/>
      <c r="S470" s="269"/>
      <c r="T470" s="251">
        <f t="shared" si="71"/>
        <v>0</v>
      </c>
    </row>
    <row r="471" spans="1:20" s="257" customFormat="1" ht="19" customHeight="1">
      <c r="A471" s="258"/>
      <c r="B471" s="262"/>
      <c r="C471" s="260"/>
      <c r="D471" s="260"/>
      <c r="E471" s="260"/>
      <c r="F471" s="251"/>
      <c r="G471" s="252" t="str">
        <f>IFERROR(IF($E471="","",VLOOKUP($E471,'Data Mercado'!$A$7:$F$24,IF($B$6="P90",2,IF($B$6="P75",3,IF($B$6="P50",4,IF($B$6="P25",5,IF($B$6="P10",6))))),0)),"ND")</f>
      </c>
      <c r="H471" s="253" t="str">
        <f t="shared" si="64"/>
        <v/>
      </c>
      <c r="I471" s="253" t="str">
        <f>IFERROR(VLOOKUP($A471,'Analisis de Equidad Interna'!$A$11:$K$1010,11,0),"")</f>
        <v/>
      </c>
      <c r="J471" s="253" t="str">
        <f t="shared" si="65"/>
        <v/>
      </c>
      <c r="K471" s="254" t="str">
        <f t="shared" si="66"/>
        <v/>
      </c>
      <c r="L471" s="254" t="str">
        <f t="shared" si="67"/>
        <v/>
      </c>
      <c r="M471" s="254" t="str">
        <f t="shared" si="68"/>
        <v/>
      </c>
      <c r="N471" s="254" t="str">
        <f t="shared" si="69"/>
        <v/>
      </c>
      <c r="O471" s="255"/>
      <c r="P471" s="256">
        <f t="shared" si="70"/>
        <v>0</v>
      </c>
      <c r="Q471" s="251">
        <f t="shared" si="63"/>
        <v>0</v>
      </c>
      <c r="R471" s="268"/>
      <c r="S471" s="269"/>
      <c r="T471" s="251">
        <f t="shared" si="71"/>
        <v>0</v>
      </c>
    </row>
    <row r="472" spans="1:20" s="257" customFormat="1" ht="19" customHeight="1">
      <c r="A472" s="258"/>
      <c r="B472" s="262"/>
      <c r="C472" s="260"/>
      <c r="D472" s="260"/>
      <c r="E472" s="260"/>
      <c r="F472" s="251"/>
      <c r="G472" s="252" t="str">
        <f>IFERROR(IF($E472="","",VLOOKUP($E472,'Data Mercado'!$A$7:$F$24,IF($B$6="P90",2,IF($B$6="P75",3,IF($B$6="P50",4,IF($B$6="P25",5,IF($B$6="P10",6))))),0)),"ND")</f>
      </c>
      <c r="H472" s="253" t="str">
        <f t="shared" si="64"/>
        <v/>
      </c>
      <c r="I472" s="253" t="str">
        <f>IFERROR(VLOOKUP($A472,'Analisis de Equidad Interna'!$A$11:$K$1010,11,0),"")</f>
        <v/>
      </c>
      <c r="J472" s="253" t="str">
        <f t="shared" si="65"/>
        <v/>
      </c>
      <c r="K472" s="254" t="str">
        <f t="shared" si="66"/>
        <v/>
      </c>
      <c r="L472" s="254" t="str">
        <f t="shared" si="67"/>
        <v/>
      </c>
      <c r="M472" s="254" t="str">
        <f t="shared" si="68"/>
        <v/>
      </c>
      <c r="N472" s="254" t="str">
        <f t="shared" si="69"/>
        <v/>
      </c>
      <c r="O472" s="255"/>
      <c r="P472" s="256">
        <f t="shared" si="70"/>
        <v>0</v>
      </c>
      <c r="Q472" s="251">
        <f t="shared" si="63"/>
        <v>0</v>
      </c>
      <c r="R472" s="268"/>
      <c r="S472" s="269"/>
      <c r="T472" s="251">
        <f t="shared" si="71"/>
        <v>0</v>
      </c>
    </row>
    <row r="473" spans="1:20" s="257" customFormat="1" ht="19" customHeight="1">
      <c r="A473" s="258"/>
      <c r="B473" s="262"/>
      <c r="C473" s="260"/>
      <c r="D473" s="260"/>
      <c r="E473" s="260"/>
      <c r="F473" s="251"/>
      <c r="G473" s="252" t="str">
        <f>IFERROR(IF($E473="","",VLOOKUP($E473,'Data Mercado'!$A$7:$F$24,IF($B$6="P90",2,IF($B$6="P75",3,IF($B$6="P50",4,IF($B$6="P25",5,IF($B$6="P10",6))))),0)),"ND")</f>
      </c>
      <c r="H473" s="253" t="str">
        <f t="shared" si="64"/>
        <v/>
      </c>
      <c r="I473" s="253" t="str">
        <f>IFERROR(VLOOKUP($A473,'Analisis de Equidad Interna'!$A$11:$K$1010,11,0),"")</f>
        <v/>
      </c>
      <c r="J473" s="253" t="str">
        <f t="shared" si="65"/>
        <v/>
      </c>
      <c r="K473" s="254" t="str">
        <f t="shared" si="66"/>
        <v/>
      </c>
      <c r="L473" s="254" t="str">
        <f t="shared" si="67"/>
        <v/>
      </c>
      <c r="M473" s="254" t="str">
        <f t="shared" si="68"/>
        <v/>
      </c>
      <c r="N473" s="254" t="str">
        <f t="shared" si="69"/>
        <v/>
      </c>
      <c r="O473" s="255"/>
      <c r="P473" s="256">
        <f t="shared" si="70"/>
        <v>0</v>
      </c>
      <c r="Q473" s="251">
        <f t="shared" si="63"/>
        <v>0</v>
      </c>
      <c r="R473" s="268"/>
      <c r="S473" s="269"/>
      <c r="T473" s="251">
        <f t="shared" si="71"/>
        <v>0</v>
      </c>
    </row>
    <row r="474" spans="1:20" s="257" customFormat="1" ht="19" customHeight="1">
      <c r="A474" s="258"/>
      <c r="B474" s="262"/>
      <c r="C474" s="260"/>
      <c r="D474" s="260"/>
      <c r="E474" s="260"/>
      <c r="F474" s="251"/>
      <c r="G474" s="252" t="str">
        <f>IFERROR(IF($E474="","",VLOOKUP($E474,'Data Mercado'!$A$7:$F$24,IF($B$6="P90",2,IF($B$6="P75",3,IF($B$6="P50",4,IF($B$6="P25",5,IF($B$6="P10",6))))),0)),"ND")</f>
      </c>
      <c r="H474" s="253" t="str">
        <f t="shared" si="64"/>
        <v/>
      </c>
      <c r="I474" s="253" t="str">
        <f>IFERROR(VLOOKUP($A474,'Analisis de Equidad Interna'!$A$11:$K$1010,11,0),"")</f>
        <v/>
      </c>
      <c r="J474" s="253" t="str">
        <f t="shared" si="65"/>
        <v/>
      </c>
      <c r="K474" s="254" t="str">
        <f t="shared" si="66"/>
        <v/>
      </c>
      <c r="L474" s="254" t="str">
        <f t="shared" si="67"/>
        <v/>
      </c>
      <c r="M474" s="254" t="str">
        <f t="shared" si="68"/>
        <v/>
      </c>
      <c r="N474" s="254" t="str">
        <f t="shared" si="69"/>
        <v/>
      </c>
      <c r="O474" s="255"/>
      <c r="P474" s="256">
        <f t="shared" si="70"/>
        <v>0</v>
      </c>
      <c r="Q474" s="251">
        <f t="shared" si="63"/>
        <v>0</v>
      </c>
      <c r="R474" s="268"/>
      <c r="S474" s="269"/>
      <c r="T474" s="251">
        <f t="shared" si="71"/>
        <v>0</v>
      </c>
    </row>
    <row r="475" spans="1:20" s="257" customFormat="1" ht="19" customHeight="1">
      <c r="A475" s="258"/>
      <c r="B475" s="262"/>
      <c r="C475" s="260"/>
      <c r="D475" s="260"/>
      <c r="E475" s="260"/>
      <c r="F475" s="251"/>
      <c r="G475" s="252" t="str">
        <f>IFERROR(IF($E475="","",VLOOKUP($E475,'Data Mercado'!$A$7:$F$24,IF($B$6="P90",2,IF($B$6="P75",3,IF($B$6="P50",4,IF($B$6="P25",5,IF($B$6="P10",6))))),0)),"ND")</f>
      </c>
      <c r="H475" s="253" t="str">
        <f t="shared" si="64"/>
        <v/>
      </c>
      <c r="I475" s="253" t="str">
        <f>IFERROR(VLOOKUP($A475,'Analisis de Equidad Interna'!$A$11:$K$1010,11,0),"")</f>
        <v/>
      </c>
      <c r="J475" s="253" t="str">
        <f t="shared" si="65"/>
        <v/>
      </c>
      <c r="K475" s="254" t="str">
        <f t="shared" si="66"/>
        <v/>
      </c>
      <c r="L475" s="254" t="str">
        <f t="shared" si="67"/>
        <v/>
      </c>
      <c r="M475" s="254" t="str">
        <f t="shared" si="68"/>
        <v/>
      </c>
      <c r="N475" s="254" t="str">
        <f t="shared" si="69"/>
        <v/>
      </c>
      <c r="O475" s="255"/>
      <c r="P475" s="256">
        <f t="shared" si="70"/>
        <v>0</v>
      </c>
      <c r="Q475" s="251">
        <f t="shared" si="63"/>
        <v>0</v>
      </c>
      <c r="R475" s="268"/>
      <c r="S475" s="269"/>
      <c r="T475" s="251">
        <f t="shared" si="71"/>
        <v>0</v>
      </c>
    </row>
    <row r="476" spans="1:20" s="257" customFormat="1" ht="19" customHeight="1">
      <c r="A476" s="258"/>
      <c r="B476" s="262"/>
      <c r="C476" s="260"/>
      <c r="D476" s="260"/>
      <c r="E476" s="260"/>
      <c r="F476" s="251"/>
      <c r="G476" s="252" t="str">
        <f>IFERROR(IF($E476="","",VLOOKUP($E476,'Data Mercado'!$A$7:$F$24,IF($B$6="P90",2,IF($B$6="P75",3,IF($B$6="P50",4,IF($B$6="P25",5,IF($B$6="P10",6))))),0)),"ND")</f>
      </c>
      <c r="H476" s="253" t="str">
        <f t="shared" si="64"/>
        <v/>
      </c>
      <c r="I476" s="253" t="str">
        <f>IFERROR(VLOOKUP($A476,'Analisis de Equidad Interna'!$A$11:$K$1010,11,0),"")</f>
        <v/>
      </c>
      <c r="J476" s="253" t="str">
        <f t="shared" si="65"/>
        <v/>
      </c>
      <c r="K476" s="254" t="str">
        <f t="shared" si="66"/>
        <v/>
      </c>
      <c r="L476" s="254" t="str">
        <f t="shared" si="67"/>
        <v/>
      </c>
      <c r="M476" s="254" t="str">
        <f t="shared" si="68"/>
        <v/>
      </c>
      <c r="N476" s="254" t="str">
        <f t="shared" si="69"/>
        <v/>
      </c>
      <c r="O476" s="255"/>
      <c r="P476" s="256">
        <f t="shared" si="70"/>
        <v>0</v>
      </c>
      <c r="Q476" s="251">
        <f t="shared" si="63"/>
        <v>0</v>
      </c>
      <c r="R476" s="268"/>
      <c r="S476" s="269"/>
      <c r="T476" s="251">
        <f t="shared" si="71"/>
        <v>0</v>
      </c>
    </row>
    <row r="477" spans="1:20" s="257" customFormat="1" ht="19" customHeight="1">
      <c r="A477" s="258"/>
      <c r="B477" s="262"/>
      <c r="C477" s="260"/>
      <c r="D477" s="260"/>
      <c r="E477" s="260"/>
      <c r="F477" s="251"/>
      <c r="G477" s="252" t="str">
        <f>IFERROR(IF($E477="","",VLOOKUP($E477,'Data Mercado'!$A$7:$F$24,IF($B$6="P90",2,IF($B$6="P75",3,IF($B$6="P50",4,IF($B$6="P25",5,IF($B$6="P10",6))))),0)),"ND")</f>
      </c>
      <c r="H477" s="253" t="str">
        <f t="shared" si="64"/>
        <v/>
      </c>
      <c r="I477" s="253" t="str">
        <f>IFERROR(VLOOKUP($A477,'Analisis de Equidad Interna'!$A$11:$K$1010,11,0),"")</f>
        <v/>
      </c>
      <c r="J477" s="253" t="str">
        <f t="shared" si="65"/>
        <v/>
      </c>
      <c r="K477" s="254" t="str">
        <f t="shared" si="66"/>
        <v/>
      </c>
      <c r="L477" s="254" t="str">
        <f t="shared" si="67"/>
        <v/>
      </c>
      <c r="M477" s="254" t="str">
        <f t="shared" si="68"/>
        <v/>
      </c>
      <c r="N477" s="254" t="str">
        <f t="shared" si="69"/>
        <v/>
      </c>
      <c r="O477" s="255"/>
      <c r="P477" s="256">
        <f t="shared" si="70"/>
        <v>0</v>
      </c>
      <c r="Q477" s="251">
        <f t="shared" si="63"/>
        <v>0</v>
      </c>
      <c r="R477" s="268"/>
      <c r="S477" s="269"/>
      <c r="T477" s="251">
        <f t="shared" si="71"/>
        <v>0</v>
      </c>
    </row>
    <row r="478" spans="1:20" s="257" customFormat="1" ht="19" customHeight="1">
      <c r="A478" s="258"/>
      <c r="B478" s="262"/>
      <c r="C478" s="260"/>
      <c r="D478" s="260"/>
      <c r="E478" s="260"/>
      <c r="F478" s="251"/>
      <c r="G478" s="252" t="str">
        <f>IFERROR(IF($E478="","",VLOOKUP($E478,'Data Mercado'!$A$7:$F$24,IF($B$6="P90",2,IF($B$6="P75",3,IF($B$6="P50",4,IF($B$6="P25",5,IF($B$6="P10",6))))),0)),"ND")</f>
      </c>
      <c r="H478" s="253" t="str">
        <f t="shared" si="64"/>
        <v/>
      </c>
      <c r="I478" s="253" t="str">
        <f>IFERROR(VLOOKUP($A478,'Analisis de Equidad Interna'!$A$11:$K$1010,11,0),"")</f>
        <v/>
      </c>
      <c r="J478" s="253" t="str">
        <f t="shared" si="65"/>
        <v/>
      </c>
      <c r="K478" s="254" t="str">
        <f t="shared" si="66"/>
        <v/>
      </c>
      <c r="L478" s="254" t="str">
        <f t="shared" si="67"/>
        <v/>
      </c>
      <c r="M478" s="254" t="str">
        <f t="shared" si="68"/>
        <v/>
      </c>
      <c r="N478" s="254" t="str">
        <f t="shared" si="69"/>
        <v/>
      </c>
      <c r="O478" s="255"/>
      <c r="P478" s="256">
        <f t="shared" si="70"/>
        <v>0</v>
      </c>
      <c r="Q478" s="251">
        <f t="shared" si="63"/>
        <v>0</v>
      </c>
      <c r="R478" s="268"/>
      <c r="S478" s="269"/>
      <c r="T478" s="251">
        <f t="shared" si="71"/>
        <v>0</v>
      </c>
    </row>
    <row r="479" spans="1:20" s="257" customFormat="1" ht="19" customHeight="1">
      <c r="A479" s="258"/>
      <c r="B479" s="262"/>
      <c r="C479" s="260"/>
      <c r="D479" s="260"/>
      <c r="E479" s="260"/>
      <c r="F479" s="251"/>
      <c r="G479" s="252" t="str">
        <f>IFERROR(IF($E479="","",VLOOKUP($E479,'Data Mercado'!$A$7:$F$24,IF($B$6="P90",2,IF($B$6="P75",3,IF($B$6="P50",4,IF($B$6="P25",5,IF($B$6="P10",6))))),0)),"ND")</f>
      </c>
      <c r="H479" s="253" t="str">
        <f t="shared" si="64"/>
        <v/>
      </c>
      <c r="I479" s="253" t="str">
        <f>IFERROR(VLOOKUP($A479,'Analisis de Equidad Interna'!$A$11:$K$1010,11,0),"")</f>
        <v/>
      </c>
      <c r="J479" s="253" t="str">
        <f t="shared" si="65"/>
        <v/>
      </c>
      <c r="K479" s="254" t="str">
        <f t="shared" si="66"/>
        <v/>
      </c>
      <c r="L479" s="254" t="str">
        <f t="shared" si="67"/>
        <v/>
      </c>
      <c r="M479" s="254" t="str">
        <f t="shared" si="68"/>
        <v/>
      </c>
      <c r="N479" s="254" t="str">
        <f t="shared" si="69"/>
        <v/>
      </c>
      <c r="O479" s="255"/>
      <c r="P479" s="256">
        <f t="shared" si="70"/>
        <v>0</v>
      </c>
      <c r="Q479" s="251">
        <f t="shared" si="63"/>
        <v>0</v>
      </c>
      <c r="R479" s="268"/>
      <c r="S479" s="269"/>
      <c r="T479" s="251">
        <f t="shared" si="71"/>
        <v>0</v>
      </c>
    </row>
    <row r="480" spans="1:20" s="257" customFormat="1" ht="19" customHeight="1">
      <c r="A480" s="258"/>
      <c r="B480" s="262"/>
      <c r="C480" s="260"/>
      <c r="D480" s="260"/>
      <c r="E480" s="260"/>
      <c r="F480" s="251"/>
      <c r="G480" s="252" t="str">
        <f>IFERROR(IF($E480="","",VLOOKUP($E480,'Data Mercado'!$A$7:$F$24,IF($B$6="P90",2,IF($B$6="P75",3,IF($B$6="P50",4,IF($B$6="P25",5,IF($B$6="P10",6))))),0)),"ND")</f>
      </c>
      <c r="H480" s="253" t="str">
        <f t="shared" si="64"/>
        <v/>
      </c>
      <c r="I480" s="253" t="str">
        <f>IFERROR(VLOOKUP($A480,'Analisis de Equidad Interna'!$A$11:$K$1010,11,0),"")</f>
        <v/>
      </c>
      <c r="J480" s="253" t="str">
        <f t="shared" si="65"/>
        <v/>
      </c>
      <c r="K480" s="254" t="str">
        <f t="shared" si="66"/>
        <v/>
      </c>
      <c r="L480" s="254" t="str">
        <f t="shared" si="67"/>
        <v/>
      </c>
      <c r="M480" s="254" t="str">
        <f t="shared" si="68"/>
        <v/>
      </c>
      <c r="N480" s="254" t="str">
        <f t="shared" si="69"/>
        <v/>
      </c>
      <c r="O480" s="255"/>
      <c r="P480" s="256">
        <f t="shared" si="70"/>
        <v>0</v>
      </c>
      <c r="Q480" s="251">
        <f t="shared" si="63"/>
        <v>0</v>
      </c>
      <c r="R480" s="268"/>
      <c r="S480" s="269"/>
      <c r="T480" s="251">
        <f t="shared" si="71"/>
        <v>0</v>
      </c>
    </row>
    <row r="481" spans="1:20" s="257" customFormat="1" ht="19" customHeight="1">
      <c r="A481" s="258"/>
      <c r="B481" s="262"/>
      <c r="C481" s="260"/>
      <c r="D481" s="260"/>
      <c r="E481" s="260"/>
      <c r="F481" s="251"/>
      <c r="G481" s="252" t="str">
        <f>IFERROR(IF($E481="","",VLOOKUP($E481,'Data Mercado'!$A$7:$F$24,IF($B$6="P90",2,IF($B$6="P75",3,IF($B$6="P50",4,IF($B$6="P25",5,IF($B$6="P10",6))))),0)),"ND")</f>
      </c>
      <c r="H481" s="253" t="str">
        <f t="shared" si="64"/>
        <v/>
      </c>
      <c r="I481" s="253" t="str">
        <f>IFERROR(VLOOKUP($A481,'Analisis de Equidad Interna'!$A$11:$K$1010,11,0),"")</f>
        <v/>
      </c>
      <c r="J481" s="253" t="str">
        <f t="shared" si="65"/>
        <v/>
      </c>
      <c r="K481" s="254" t="str">
        <f t="shared" si="66"/>
        <v/>
      </c>
      <c r="L481" s="254" t="str">
        <f t="shared" si="67"/>
        <v/>
      </c>
      <c r="M481" s="254" t="str">
        <f t="shared" si="68"/>
        <v/>
      </c>
      <c r="N481" s="254" t="str">
        <f t="shared" si="69"/>
        <v/>
      </c>
      <c r="O481" s="255"/>
      <c r="P481" s="256">
        <f t="shared" si="70"/>
        <v>0</v>
      </c>
      <c r="Q481" s="251">
        <f t="shared" si="63"/>
        <v>0</v>
      </c>
      <c r="R481" s="268"/>
      <c r="S481" s="269"/>
      <c r="T481" s="251">
        <f t="shared" si="71"/>
        <v>0</v>
      </c>
    </row>
    <row r="482" spans="1:20" s="257" customFormat="1" ht="19" customHeight="1">
      <c r="A482" s="258"/>
      <c r="B482" s="262"/>
      <c r="C482" s="260"/>
      <c r="D482" s="260"/>
      <c r="E482" s="260"/>
      <c r="F482" s="251"/>
      <c r="G482" s="252" t="str">
        <f>IFERROR(IF($E482="","",VLOOKUP($E482,'Data Mercado'!$A$7:$F$24,IF($B$6="P90",2,IF($B$6="P75",3,IF($B$6="P50",4,IF($B$6="P25",5,IF($B$6="P10",6))))),0)),"ND")</f>
      </c>
      <c r="H482" s="253" t="str">
        <f t="shared" si="64"/>
        <v/>
      </c>
      <c r="I482" s="253" t="str">
        <f>IFERROR(VLOOKUP($A482,'Analisis de Equidad Interna'!$A$11:$K$1010,11,0),"")</f>
        <v/>
      </c>
      <c r="J482" s="253" t="str">
        <f t="shared" si="65"/>
        <v/>
      </c>
      <c r="K482" s="254" t="str">
        <f t="shared" si="66"/>
        <v/>
      </c>
      <c r="L482" s="254" t="str">
        <f t="shared" si="67"/>
        <v/>
      </c>
      <c r="M482" s="254" t="str">
        <f t="shared" si="68"/>
        <v/>
      </c>
      <c r="N482" s="254" t="str">
        <f t="shared" si="69"/>
        <v/>
      </c>
      <c r="O482" s="255"/>
      <c r="P482" s="256">
        <f t="shared" si="70"/>
        <v>0</v>
      </c>
      <c r="Q482" s="251">
        <f t="shared" si="63"/>
        <v>0</v>
      </c>
      <c r="R482" s="268"/>
      <c r="S482" s="269"/>
      <c r="T482" s="251">
        <f t="shared" si="71"/>
        <v>0</v>
      </c>
    </row>
    <row r="483" spans="1:20" s="257" customFormat="1" ht="19" customHeight="1">
      <c r="A483" s="258"/>
      <c r="B483" s="262"/>
      <c r="C483" s="260"/>
      <c r="D483" s="260"/>
      <c r="E483" s="260"/>
      <c r="F483" s="251"/>
      <c r="G483" s="252" t="str">
        <f>IFERROR(IF($E483="","",VLOOKUP($E483,'Data Mercado'!$A$7:$F$24,IF($B$6="P90",2,IF($B$6="P75",3,IF($B$6="P50",4,IF($B$6="P25",5,IF($B$6="P10",6))))),0)),"ND")</f>
      </c>
      <c r="H483" s="253" t="str">
        <f t="shared" si="64"/>
        <v/>
      </c>
      <c r="I483" s="253" t="str">
        <f>IFERROR(VLOOKUP($A483,'Analisis de Equidad Interna'!$A$11:$K$1010,11,0),"")</f>
        <v/>
      </c>
      <c r="J483" s="253" t="str">
        <f t="shared" si="65"/>
        <v/>
      </c>
      <c r="K483" s="254" t="str">
        <f t="shared" si="66"/>
        <v/>
      </c>
      <c r="L483" s="254" t="str">
        <f t="shared" si="67"/>
        <v/>
      </c>
      <c r="M483" s="254" t="str">
        <f t="shared" si="68"/>
        <v/>
      </c>
      <c r="N483" s="254" t="str">
        <f t="shared" si="69"/>
        <v/>
      </c>
      <c r="O483" s="255"/>
      <c r="P483" s="256">
        <f t="shared" si="70"/>
        <v>0</v>
      </c>
      <c r="Q483" s="251">
        <f t="shared" si="63"/>
        <v>0</v>
      </c>
      <c r="R483" s="268"/>
      <c r="S483" s="269"/>
      <c r="T483" s="251">
        <f t="shared" si="71"/>
        <v>0</v>
      </c>
    </row>
    <row r="484" spans="1:20" s="257" customFormat="1" ht="19" customHeight="1">
      <c r="A484" s="258"/>
      <c r="B484" s="262"/>
      <c r="C484" s="260"/>
      <c r="D484" s="260"/>
      <c r="E484" s="260"/>
      <c r="F484" s="251"/>
      <c r="G484" s="252" t="str">
        <f>IFERROR(IF($E484="","",VLOOKUP($E484,'Data Mercado'!$A$7:$F$24,IF($B$6="P90",2,IF($B$6="P75",3,IF($B$6="P50",4,IF($B$6="P25",5,IF($B$6="P10",6))))),0)),"ND")</f>
      </c>
      <c r="H484" s="253" t="str">
        <f t="shared" si="64"/>
        <v/>
      </c>
      <c r="I484" s="253" t="str">
        <f>IFERROR(VLOOKUP($A484,'Analisis de Equidad Interna'!$A$11:$K$1010,11,0),"")</f>
        <v/>
      </c>
      <c r="J484" s="253" t="str">
        <f t="shared" si="65"/>
        <v/>
      </c>
      <c r="K484" s="254" t="str">
        <f t="shared" si="66"/>
        <v/>
      </c>
      <c r="L484" s="254" t="str">
        <f t="shared" si="67"/>
        <v/>
      </c>
      <c r="M484" s="254" t="str">
        <f t="shared" si="68"/>
        <v/>
      </c>
      <c r="N484" s="254" t="str">
        <f t="shared" si="69"/>
        <v/>
      </c>
      <c r="O484" s="255"/>
      <c r="P484" s="256">
        <f t="shared" si="70"/>
        <v>0</v>
      </c>
      <c r="Q484" s="251">
        <f t="shared" si="63"/>
        <v>0</v>
      </c>
      <c r="R484" s="268"/>
      <c r="S484" s="269"/>
      <c r="T484" s="251">
        <f t="shared" si="71"/>
        <v>0</v>
      </c>
    </row>
    <row r="485" spans="1:20" s="257" customFormat="1" ht="19" customHeight="1">
      <c r="A485" s="258"/>
      <c r="B485" s="262"/>
      <c r="C485" s="260"/>
      <c r="D485" s="260"/>
      <c r="E485" s="260"/>
      <c r="F485" s="251"/>
      <c r="G485" s="252" t="str">
        <f>IFERROR(IF($E485="","",VLOOKUP($E485,'Data Mercado'!$A$7:$F$24,IF($B$6="P90",2,IF($B$6="P75",3,IF($B$6="P50",4,IF($B$6="P25",5,IF($B$6="P10",6))))),0)),"ND")</f>
      </c>
      <c r="H485" s="253" t="str">
        <f t="shared" si="64"/>
        <v/>
      </c>
      <c r="I485" s="253" t="str">
        <f>IFERROR(VLOOKUP($A485,'Analisis de Equidad Interna'!$A$11:$K$1010,11,0),"")</f>
        <v/>
      </c>
      <c r="J485" s="253" t="str">
        <f t="shared" si="65"/>
        <v/>
      </c>
      <c r="K485" s="254" t="str">
        <f t="shared" si="66"/>
        <v/>
      </c>
      <c r="L485" s="254" t="str">
        <f t="shared" si="67"/>
        <v/>
      </c>
      <c r="M485" s="254" t="str">
        <f t="shared" si="68"/>
        <v/>
      </c>
      <c r="N485" s="254" t="str">
        <f t="shared" si="69"/>
        <v/>
      </c>
      <c r="O485" s="255"/>
      <c r="P485" s="256">
        <f t="shared" si="70"/>
        <v>0</v>
      </c>
      <c r="Q485" s="251">
        <f t="shared" si="63"/>
        <v>0</v>
      </c>
      <c r="R485" s="268"/>
      <c r="S485" s="269"/>
      <c r="T485" s="251">
        <f t="shared" si="71"/>
        <v>0</v>
      </c>
    </row>
    <row r="486" spans="1:20" s="257" customFormat="1" ht="19" customHeight="1">
      <c r="A486" s="258"/>
      <c r="B486" s="262"/>
      <c r="C486" s="260"/>
      <c r="D486" s="260"/>
      <c r="E486" s="260"/>
      <c r="F486" s="251"/>
      <c r="G486" s="252" t="str">
        <f>IFERROR(IF($E486="","",VLOOKUP($E486,'Data Mercado'!$A$7:$F$24,IF($B$6="P90",2,IF($B$6="P75",3,IF($B$6="P50",4,IF($B$6="P25",5,IF($B$6="P10",6))))),0)),"ND")</f>
      </c>
      <c r="H486" s="253" t="str">
        <f t="shared" si="64"/>
        <v/>
      </c>
      <c r="I486" s="253" t="str">
        <f>IFERROR(VLOOKUP($A486,'Analisis de Equidad Interna'!$A$11:$K$1010,11,0),"")</f>
        <v/>
      </c>
      <c r="J486" s="253" t="str">
        <f t="shared" si="65"/>
        <v/>
      </c>
      <c r="K486" s="254" t="str">
        <f t="shared" si="66"/>
        <v/>
      </c>
      <c r="L486" s="254" t="str">
        <f t="shared" si="67"/>
        <v/>
      </c>
      <c r="M486" s="254" t="str">
        <f t="shared" si="68"/>
        <v/>
      </c>
      <c r="N486" s="254" t="str">
        <f t="shared" si="69"/>
        <v/>
      </c>
      <c r="O486" s="255"/>
      <c r="P486" s="256">
        <f t="shared" si="70"/>
        <v>0</v>
      </c>
      <c r="Q486" s="251">
        <f t="shared" si="63"/>
        <v>0</v>
      </c>
      <c r="R486" s="268"/>
      <c r="S486" s="269"/>
      <c r="T486" s="251">
        <f t="shared" si="71"/>
        <v>0</v>
      </c>
    </row>
    <row r="487" spans="1:20" s="257" customFormat="1" ht="19" customHeight="1">
      <c r="A487" s="258"/>
      <c r="B487" s="262"/>
      <c r="C487" s="260"/>
      <c r="D487" s="260"/>
      <c r="E487" s="260"/>
      <c r="F487" s="251"/>
      <c r="G487" s="252" t="str">
        <f>IFERROR(IF($E487="","",VLOOKUP($E487,'Data Mercado'!$A$7:$F$24,IF($B$6="P90",2,IF($B$6="P75",3,IF($B$6="P50",4,IF($B$6="P25",5,IF($B$6="P10",6))))),0)),"ND")</f>
      </c>
      <c r="H487" s="253" t="str">
        <f t="shared" si="64"/>
        <v/>
      </c>
      <c r="I487" s="253" t="str">
        <f>IFERROR(VLOOKUP($A487,'Analisis de Equidad Interna'!$A$11:$K$1010,11,0),"")</f>
        <v/>
      </c>
      <c r="J487" s="253" t="str">
        <f t="shared" si="65"/>
        <v/>
      </c>
      <c r="K487" s="254" t="str">
        <f t="shared" si="66"/>
        <v/>
      </c>
      <c r="L487" s="254" t="str">
        <f t="shared" si="67"/>
        <v/>
      </c>
      <c r="M487" s="254" t="str">
        <f t="shared" si="68"/>
        <v/>
      </c>
      <c r="N487" s="254" t="str">
        <f t="shared" si="69"/>
        <v/>
      </c>
      <c r="O487" s="255"/>
      <c r="P487" s="256">
        <f t="shared" si="70"/>
        <v>0</v>
      </c>
      <c r="Q487" s="251">
        <f t="shared" si="63"/>
        <v>0</v>
      </c>
      <c r="R487" s="268"/>
      <c r="S487" s="269"/>
      <c r="T487" s="251">
        <f t="shared" si="71"/>
        <v>0</v>
      </c>
    </row>
    <row r="488" spans="1:20" s="257" customFormat="1" ht="19" customHeight="1">
      <c r="A488" s="258"/>
      <c r="B488" s="262"/>
      <c r="C488" s="260"/>
      <c r="D488" s="260"/>
      <c r="E488" s="260"/>
      <c r="F488" s="251"/>
      <c r="G488" s="252" t="str">
        <f>IFERROR(IF($E488="","",VLOOKUP($E488,'Data Mercado'!$A$7:$F$24,IF($B$6="P90",2,IF($B$6="P75",3,IF($B$6="P50",4,IF($B$6="P25",5,IF($B$6="P10",6))))),0)),"ND")</f>
      </c>
      <c r="H488" s="253" t="str">
        <f t="shared" si="64"/>
        <v/>
      </c>
      <c r="I488" s="253" t="str">
        <f>IFERROR(VLOOKUP($A488,'Analisis de Equidad Interna'!$A$11:$K$1010,11,0),"")</f>
        <v/>
      </c>
      <c r="J488" s="253" t="str">
        <f t="shared" si="65"/>
        <v/>
      </c>
      <c r="K488" s="254" t="str">
        <f t="shared" si="66"/>
        <v/>
      </c>
      <c r="L488" s="254" t="str">
        <f t="shared" si="67"/>
        <v/>
      </c>
      <c r="M488" s="254" t="str">
        <f t="shared" si="68"/>
        <v/>
      </c>
      <c r="N488" s="254" t="str">
        <f t="shared" si="69"/>
        <v/>
      </c>
      <c r="O488" s="255"/>
      <c r="P488" s="256">
        <f t="shared" si="70"/>
        <v>0</v>
      </c>
      <c r="Q488" s="251">
        <f t="shared" si="63"/>
        <v>0</v>
      </c>
      <c r="R488" s="268"/>
      <c r="S488" s="269"/>
      <c r="T488" s="251">
        <f t="shared" si="71"/>
        <v>0</v>
      </c>
    </row>
    <row r="489" spans="1:20" s="257" customFormat="1" ht="19" customHeight="1">
      <c r="A489" s="258"/>
      <c r="B489" s="262"/>
      <c r="C489" s="260"/>
      <c r="D489" s="260"/>
      <c r="E489" s="260"/>
      <c r="F489" s="251"/>
      <c r="G489" s="252" t="str">
        <f>IFERROR(IF($E489="","",VLOOKUP($E489,'Data Mercado'!$A$7:$F$24,IF($B$6="P90",2,IF($B$6="P75",3,IF($B$6="P50",4,IF($B$6="P25",5,IF($B$6="P10",6))))),0)),"ND")</f>
      </c>
      <c r="H489" s="253" t="str">
        <f t="shared" si="64"/>
        <v/>
      </c>
      <c r="I489" s="253" t="str">
        <f>IFERROR(VLOOKUP($A489,'Analisis de Equidad Interna'!$A$11:$K$1010,11,0),"")</f>
        <v/>
      </c>
      <c r="J489" s="253" t="str">
        <f t="shared" si="65"/>
        <v/>
      </c>
      <c r="K489" s="254" t="str">
        <f t="shared" si="66"/>
        <v/>
      </c>
      <c r="L489" s="254" t="str">
        <f t="shared" si="67"/>
        <v/>
      </c>
      <c r="M489" s="254" t="str">
        <f t="shared" si="68"/>
        <v/>
      </c>
      <c r="N489" s="254" t="str">
        <f t="shared" si="69"/>
        <v/>
      </c>
      <c r="O489" s="255"/>
      <c r="P489" s="256">
        <f t="shared" si="70"/>
        <v>0</v>
      </c>
      <c r="Q489" s="251">
        <f t="shared" si="63"/>
        <v>0</v>
      </c>
      <c r="R489" s="268"/>
      <c r="S489" s="269"/>
      <c r="T489" s="251">
        <f t="shared" si="71"/>
        <v>0</v>
      </c>
    </row>
    <row r="490" spans="1:20" s="257" customFormat="1" ht="19" customHeight="1">
      <c r="A490" s="258"/>
      <c r="B490" s="262"/>
      <c r="C490" s="260"/>
      <c r="D490" s="260"/>
      <c r="E490" s="260"/>
      <c r="F490" s="251"/>
      <c r="G490" s="252" t="str">
        <f>IFERROR(IF($E490="","",VLOOKUP($E490,'Data Mercado'!$A$7:$F$24,IF($B$6="P90",2,IF($B$6="P75",3,IF($B$6="P50",4,IF($B$6="P25",5,IF($B$6="P10",6))))),0)),"ND")</f>
      </c>
      <c r="H490" s="253" t="str">
        <f t="shared" si="64"/>
        <v/>
      </c>
      <c r="I490" s="253" t="str">
        <f>IFERROR(VLOOKUP($A490,'Analisis de Equidad Interna'!$A$11:$K$1010,11,0),"")</f>
        <v/>
      </c>
      <c r="J490" s="253" t="str">
        <f t="shared" si="65"/>
        <v/>
      </c>
      <c r="K490" s="254" t="str">
        <f t="shared" si="66"/>
        <v/>
      </c>
      <c r="L490" s="254" t="str">
        <f t="shared" si="67"/>
        <v/>
      </c>
      <c r="M490" s="254" t="str">
        <f t="shared" si="68"/>
        <v/>
      </c>
      <c r="N490" s="254" t="str">
        <f t="shared" si="69"/>
        <v/>
      </c>
      <c r="O490" s="255"/>
      <c r="P490" s="256">
        <f t="shared" si="70"/>
        <v>0</v>
      </c>
      <c r="Q490" s="251">
        <f t="shared" si="63"/>
        <v>0</v>
      </c>
      <c r="R490" s="268"/>
      <c r="S490" s="269"/>
      <c r="T490" s="251">
        <f t="shared" si="71"/>
        <v>0</v>
      </c>
    </row>
    <row r="491" spans="1:20" s="257" customFormat="1" ht="19" customHeight="1">
      <c r="A491" s="258"/>
      <c r="B491" s="262"/>
      <c r="C491" s="260"/>
      <c r="D491" s="260"/>
      <c r="E491" s="260"/>
      <c r="F491" s="251"/>
      <c r="G491" s="252" t="str">
        <f>IFERROR(IF($E491="","",VLOOKUP($E491,'Data Mercado'!$A$7:$F$24,IF($B$6="P90",2,IF($B$6="P75",3,IF($B$6="P50",4,IF($B$6="P25",5,IF($B$6="P10",6))))),0)),"ND")</f>
      </c>
      <c r="H491" s="253" t="str">
        <f t="shared" si="64"/>
        <v/>
      </c>
      <c r="I491" s="253" t="str">
        <f>IFERROR(VLOOKUP($A491,'Analisis de Equidad Interna'!$A$11:$K$1010,11,0),"")</f>
        <v/>
      </c>
      <c r="J491" s="253" t="str">
        <f t="shared" si="65"/>
        <v/>
      </c>
      <c r="K491" s="254" t="str">
        <f t="shared" si="66"/>
        <v/>
      </c>
      <c r="L491" s="254" t="str">
        <f t="shared" si="67"/>
        <v/>
      </c>
      <c r="M491" s="254" t="str">
        <f t="shared" si="68"/>
        <v/>
      </c>
      <c r="N491" s="254" t="str">
        <f t="shared" si="69"/>
        <v/>
      </c>
      <c r="O491" s="255"/>
      <c r="P491" s="256">
        <f t="shared" si="70"/>
        <v>0</v>
      </c>
      <c r="Q491" s="251">
        <f t="shared" si="63"/>
        <v>0</v>
      </c>
      <c r="R491" s="268"/>
      <c r="S491" s="269"/>
      <c r="T491" s="251">
        <f t="shared" si="71"/>
        <v>0</v>
      </c>
    </row>
    <row r="492" spans="1:20" s="257" customFormat="1" ht="19" customHeight="1">
      <c r="A492" s="258"/>
      <c r="B492" s="262"/>
      <c r="C492" s="260"/>
      <c r="D492" s="260"/>
      <c r="E492" s="260"/>
      <c r="F492" s="251"/>
      <c r="G492" s="252" t="str">
        <f>IFERROR(IF($E492="","",VLOOKUP($E492,'Data Mercado'!$A$7:$F$24,IF($B$6="P90",2,IF($B$6="P75",3,IF($B$6="P50",4,IF($B$6="P25",5,IF($B$6="P10",6))))),0)),"ND")</f>
      </c>
      <c r="H492" s="253" t="str">
        <f t="shared" si="64"/>
        <v/>
      </c>
      <c r="I492" s="253" t="str">
        <f>IFERROR(VLOOKUP($A492,'Analisis de Equidad Interna'!$A$11:$K$1010,11,0),"")</f>
        <v/>
      </c>
      <c r="J492" s="253" t="str">
        <f t="shared" si="65"/>
        <v/>
      </c>
      <c r="K492" s="254" t="str">
        <f t="shared" si="66"/>
        <v/>
      </c>
      <c r="L492" s="254" t="str">
        <f t="shared" si="67"/>
        <v/>
      </c>
      <c r="M492" s="254" t="str">
        <f t="shared" si="68"/>
        <v/>
      </c>
      <c r="N492" s="254" t="str">
        <f t="shared" si="69"/>
        <v/>
      </c>
      <c r="O492" s="255"/>
      <c r="P492" s="256">
        <f t="shared" si="70"/>
        <v>0</v>
      </c>
      <c r="Q492" s="251">
        <f t="shared" si="63"/>
        <v>0</v>
      </c>
      <c r="R492" s="268"/>
      <c r="S492" s="269"/>
      <c r="T492" s="251">
        <f t="shared" si="71"/>
        <v>0</v>
      </c>
    </row>
    <row r="493" spans="1:20" s="257" customFormat="1" ht="19" customHeight="1">
      <c r="A493" s="258"/>
      <c r="B493" s="262"/>
      <c r="C493" s="260"/>
      <c r="D493" s="260"/>
      <c r="E493" s="260"/>
      <c r="F493" s="251"/>
      <c r="G493" s="252" t="str">
        <f>IFERROR(IF($E493="","",VLOOKUP($E493,'Data Mercado'!$A$7:$F$24,IF($B$6="P90",2,IF($B$6="P75",3,IF($B$6="P50",4,IF($B$6="P25",5,IF($B$6="P10",6))))),0)),"ND")</f>
      </c>
      <c r="H493" s="253" t="str">
        <f t="shared" si="64"/>
        <v/>
      </c>
      <c r="I493" s="253" t="str">
        <f>IFERROR(VLOOKUP($A493,'Analisis de Equidad Interna'!$A$11:$K$1010,11,0),"")</f>
        <v/>
      </c>
      <c r="J493" s="253" t="str">
        <f t="shared" si="65"/>
        <v/>
      </c>
      <c r="K493" s="254" t="str">
        <f t="shared" si="66"/>
        <v/>
      </c>
      <c r="L493" s="254" t="str">
        <f t="shared" si="67"/>
        <v/>
      </c>
      <c r="M493" s="254" t="str">
        <f t="shared" si="68"/>
        <v/>
      </c>
      <c r="N493" s="254" t="str">
        <f t="shared" si="69"/>
        <v/>
      </c>
      <c r="O493" s="255"/>
      <c r="P493" s="256">
        <f t="shared" si="70"/>
        <v>0</v>
      </c>
      <c r="Q493" s="251">
        <f t="shared" si="63"/>
        <v>0</v>
      </c>
      <c r="R493" s="268"/>
      <c r="S493" s="269"/>
      <c r="T493" s="251">
        <f t="shared" si="71"/>
        <v>0</v>
      </c>
    </row>
    <row r="494" spans="1:20" s="257" customFormat="1" ht="19" customHeight="1">
      <c r="A494" s="258"/>
      <c r="B494" s="262"/>
      <c r="C494" s="260"/>
      <c r="D494" s="260"/>
      <c r="E494" s="260"/>
      <c r="F494" s="251"/>
      <c r="G494" s="252" t="str">
        <f>IFERROR(IF($E494="","",VLOOKUP($E494,'Data Mercado'!$A$7:$F$24,IF($B$6="P90",2,IF($B$6="P75",3,IF($B$6="P50",4,IF($B$6="P25",5,IF($B$6="P10",6))))),0)),"ND")</f>
      </c>
      <c r="H494" s="253" t="str">
        <f t="shared" si="64"/>
        <v/>
      </c>
      <c r="I494" s="253" t="str">
        <f>IFERROR(VLOOKUP($A494,'Analisis de Equidad Interna'!$A$11:$K$1010,11,0),"")</f>
        <v/>
      </c>
      <c r="J494" s="253" t="str">
        <f t="shared" si="65"/>
        <v/>
      </c>
      <c r="K494" s="254" t="str">
        <f t="shared" si="66"/>
        <v/>
      </c>
      <c r="L494" s="254" t="str">
        <f t="shared" si="67"/>
        <v/>
      </c>
      <c r="M494" s="254" t="str">
        <f t="shared" si="68"/>
        <v/>
      </c>
      <c r="N494" s="254" t="str">
        <f t="shared" si="69"/>
        <v/>
      </c>
      <c r="O494" s="255"/>
      <c r="P494" s="256">
        <f t="shared" si="70"/>
        <v>0</v>
      </c>
      <c r="Q494" s="251">
        <f t="shared" si="63"/>
        <v>0</v>
      </c>
      <c r="R494" s="268"/>
      <c r="S494" s="269"/>
      <c r="T494" s="251">
        <f t="shared" si="71"/>
        <v>0</v>
      </c>
    </row>
    <row r="495" spans="1:20" s="257" customFormat="1" ht="19" customHeight="1">
      <c r="A495" s="258"/>
      <c r="B495" s="262"/>
      <c r="C495" s="260"/>
      <c r="D495" s="260"/>
      <c r="E495" s="260"/>
      <c r="F495" s="251"/>
      <c r="G495" s="252" t="str">
        <f>IFERROR(IF($E495="","",VLOOKUP($E495,'Data Mercado'!$A$7:$F$24,IF($B$6="P90",2,IF($B$6="P75",3,IF($B$6="P50",4,IF($B$6="P25",5,IF($B$6="P10",6))))),0)),"ND")</f>
      </c>
      <c r="H495" s="253" t="str">
        <f t="shared" si="64"/>
        <v/>
      </c>
      <c r="I495" s="253" t="str">
        <f>IFERROR(VLOOKUP($A495,'Analisis de Equidad Interna'!$A$11:$K$1010,11,0),"")</f>
        <v/>
      </c>
      <c r="J495" s="253" t="str">
        <f t="shared" si="65"/>
        <v/>
      </c>
      <c r="K495" s="254" t="str">
        <f t="shared" si="66"/>
        <v/>
      </c>
      <c r="L495" s="254" t="str">
        <f t="shared" si="67"/>
        <v/>
      </c>
      <c r="M495" s="254" t="str">
        <f t="shared" si="68"/>
        <v/>
      </c>
      <c r="N495" s="254" t="str">
        <f t="shared" si="69"/>
        <v/>
      </c>
      <c r="O495" s="255"/>
      <c r="P495" s="256">
        <f t="shared" si="70"/>
        <v>0</v>
      </c>
      <c r="Q495" s="251">
        <f t="shared" si="63"/>
        <v>0</v>
      </c>
      <c r="R495" s="268"/>
      <c r="S495" s="269"/>
      <c r="T495" s="251">
        <f t="shared" si="71"/>
        <v>0</v>
      </c>
    </row>
    <row r="496" spans="1:20" s="257" customFormat="1" ht="19" customHeight="1">
      <c r="A496" s="258"/>
      <c r="B496" s="262"/>
      <c r="C496" s="260"/>
      <c r="D496" s="260"/>
      <c r="E496" s="260"/>
      <c r="F496" s="251"/>
      <c r="G496" s="252" t="str">
        <f>IFERROR(IF($E496="","",VLOOKUP($E496,'Data Mercado'!$A$7:$F$24,IF($B$6="P90",2,IF($B$6="P75",3,IF($B$6="P50",4,IF($B$6="P25",5,IF($B$6="P10",6))))),0)),"ND")</f>
      </c>
      <c r="H496" s="253" t="str">
        <f t="shared" si="64"/>
        <v/>
      </c>
      <c r="I496" s="253" t="str">
        <f>IFERROR(VLOOKUP($A496,'Analisis de Equidad Interna'!$A$11:$K$1010,11,0),"")</f>
        <v/>
      </c>
      <c r="J496" s="253" t="str">
        <f t="shared" si="65"/>
        <v/>
      </c>
      <c r="K496" s="254" t="str">
        <f t="shared" si="66"/>
        <v/>
      </c>
      <c r="L496" s="254" t="str">
        <f t="shared" si="67"/>
        <v/>
      </c>
      <c r="M496" s="254" t="str">
        <f t="shared" si="68"/>
        <v/>
      </c>
      <c r="N496" s="254" t="str">
        <f t="shared" si="69"/>
        <v/>
      </c>
      <c r="O496" s="255"/>
      <c r="P496" s="256">
        <f t="shared" si="70"/>
        <v>0</v>
      </c>
      <c r="Q496" s="251">
        <f t="shared" si="63"/>
        <v>0</v>
      </c>
      <c r="R496" s="268"/>
      <c r="S496" s="269"/>
      <c r="T496" s="251">
        <f t="shared" si="71"/>
        <v>0</v>
      </c>
    </row>
    <row r="497" spans="1:20" s="257" customFormat="1" ht="19" customHeight="1">
      <c r="A497" s="258"/>
      <c r="B497" s="262"/>
      <c r="C497" s="260"/>
      <c r="D497" s="260"/>
      <c r="E497" s="260"/>
      <c r="F497" s="251"/>
      <c r="G497" s="252" t="str">
        <f>IFERROR(IF($E497="","",VLOOKUP($E497,'Data Mercado'!$A$7:$F$24,IF($B$6="P90",2,IF($B$6="P75",3,IF($B$6="P50",4,IF($B$6="P25",5,IF($B$6="P10",6))))),0)),"ND")</f>
      </c>
      <c r="H497" s="253" t="str">
        <f t="shared" si="64"/>
        <v/>
      </c>
      <c r="I497" s="253" t="str">
        <f>IFERROR(VLOOKUP($A497,'Analisis de Equidad Interna'!$A$11:$K$1010,11,0),"")</f>
        <v/>
      </c>
      <c r="J497" s="253" t="str">
        <f t="shared" si="65"/>
        <v/>
      </c>
      <c r="K497" s="254" t="str">
        <f t="shared" si="66"/>
        <v/>
      </c>
      <c r="L497" s="254" t="str">
        <f t="shared" si="67"/>
        <v/>
      </c>
      <c r="M497" s="254" t="str">
        <f t="shared" si="68"/>
        <v/>
      </c>
      <c r="N497" s="254" t="str">
        <f t="shared" si="69"/>
        <v/>
      </c>
      <c r="O497" s="255"/>
      <c r="P497" s="256">
        <f t="shared" si="70"/>
        <v>0</v>
      </c>
      <c r="Q497" s="251">
        <f t="shared" si="63"/>
        <v>0</v>
      </c>
      <c r="R497" s="268"/>
      <c r="S497" s="269"/>
      <c r="T497" s="251">
        <f t="shared" si="71"/>
        <v>0</v>
      </c>
    </row>
    <row r="498" spans="1:20" s="257" customFormat="1" ht="19" customHeight="1">
      <c r="A498" s="258"/>
      <c r="B498" s="262"/>
      <c r="C498" s="260"/>
      <c r="D498" s="260"/>
      <c r="E498" s="260"/>
      <c r="F498" s="251"/>
      <c r="G498" s="252" t="str">
        <f>IFERROR(IF($E498="","",VLOOKUP($E498,'Data Mercado'!$A$7:$F$24,IF($B$6="P90",2,IF($B$6="P75",3,IF($B$6="P50",4,IF($B$6="P25",5,IF($B$6="P10",6))))),0)),"ND")</f>
      </c>
      <c r="H498" s="253" t="str">
        <f t="shared" si="64"/>
        <v/>
      </c>
      <c r="I498" s="253" t="str">
        <f>IFERROR(VLOOKUP($A498,'Analisis de Equidad Interna'!$A$11:$K$1010,11,0),"")</f>
        <v/>
      </c>
      <c r="J498" s="253" t="str">
        <f t="shared" si="65"/>
        <v/>
      </c>
      <c r="K498" s="254" t="str">
        <f t="shared" si="66"/>
        <v/>
      </c>
      <c r="L498" s="254" t="str">
        <f t="shared" si="67"/>
        <v/>
      </c>
      <c r="M498" s="254" t="str">
        <f t="shared" si="68"/>
        <v/>
      </c>
      <c r="N498" s="254" t="str">
        <f t="shared" si="69"/>
        <v/>
      </c>
      <c r="O498" s="255"/>
      <c r="P498" s="256">
        <f t="shared" si="70"/>
        <v>0</v>
      </c>
      <c r="Q498" s="251">
        <f t="shared" si="63"/>
        <v>0</v>
      </c>
      <c r="R498" s="268"/>
      <c r="S498" s="269"/>
      <c r="T498" s="251">
        <f t="shared" si="71"/>
        <v>0</v>
      </c>
    </row>
    <row r="499" spans="1:20" s="257" customFormat="1" ht="19" customHeight="1">
      <c r="A499" s="258"/>
      <c r="B499" s="262"/>
      <c r="C499" s="260"/>
      <c r="D499" s="260"/>
      <c r="E499" s="260"/>
      <c r="F499" s="251"/>
      <c r="G499" s="252" t="str">
        <f>IFERROR(IF($E499="","",VLOOKUP($E499,'Data Mercado'!$A$7:$F$24,IF($B$6="P90",2,IF($B$6="P75",3,IF($B$6="P50",4,IF($B$6="P25",5,IF($B$6="P10",6))))),0)),"ND")</f>
      </c>
      <c r="H499" s="253" t="str">
        <f t="shared" si="64"/>
        <v/>
      </c>
      <c r="I499" s="253" t="str">
        <f>IFERROR(VLOOKUP($A499,'Analisis de Equidad Interna'!$A$11:$K$1010,11,0),"")</f>
        <v/>
      </c>
      <c r="J499" s="253" t="str">
        <f t="shared" si="65"/>
        <v/>
      </c>
      <c r="K499" s="254" t="str">
        <f t="shared" si="66"/>
        <v/>
      </c>
      <c r="L499" s="254" t="str">
        <f t="shared" si="67"/>
        <v/>
      </c>
      <c r="M499" s="254" t="str">
        <f t="shared" si="68"/>
        <v/>
      </c>
      <c r="N499" s="254" t="str">
        <f t="shared" si="69"/>
        <v/>
      </c>
      <c r="O499" s="255"/>
      <c r="P499" s="256">
        <f t="shared" si="70"/>
        <v>0</v>
      </c>
      <c r="Q499" s="251">
        <f t="shared" si="63"/>
        <v>0</v>
      </c>
      <c r="R499" s="268"/>
      <c r="S499" s="269"/>
      <c r="T499" s="251">
        <f t="shared" si="71"/>
        <v>0</v>
      </c>
    </row>
    <row r="500" spans="1:20" s="257" customFormat="1" ht="19" customHeight="1">
      <c r="A500" s="258"/>
      <c r="B500" s="262"/>
      <c r="C500" s="260"/>
      <c r="D500" s="260"/>
      <c r="E500" s="260"/>
      <c r="F500" s="251"/>
      <c r="G500" s="252" t="str">
        <f>IFERROR(IF($E500="","",VLOOKUP($E500,'Data Mercado'!$A$7:$F$24,IF($B$6="P90",2,IF($B$6="P75",3,IF($B$6="P50",4,IF($B$6="P25",5,IF($B$6="P10",6))))),0)),"ND")</f>
      </c>
      <c r="H500" s="253" t="str">
        <f t="shared" si="64"/>
        <v/>
      </c>
      <c r="I500" s="253" t="str">
        <f>IFERROR(VLOOKUP($A500,'Analisis de Equidad Interna'!$A$11:$K$1010,11,0),"")</f>
        <v/>
      </c>
      <c r="J500" s="253" t="str">
        <f t="shared" si="65"/>
        <v/>
      </c>
      <c r="K500" s="254" t="str">
        <f t="shared" si="66"/>
        <v/>
      </c>
      <c r="L500" s="254" t="str">
        <f t="shared" si="67"/>
        <v/>
      </c>
      <c r="M500" s="254" t="str">
        <f t="shared" si="68"/>
        <v/>
      </c>
      <c r="N500" s="254" t="str">
        <f t="shared" si="69"/>
        <v/>
      </c>
      <c r="O500" s="255"/>
      <c r="P500" s="256">
        <f t="shared" si="70"/>
        <v>0</v>
      </c>
      <c r="Q500" s="251">
        <f t="shared" si="63"/>
        <v>0</v>
      </c>
      <c r="R500" s="268"/>
      <c r="S500" s="269"/>
      <c r="T500" s="251">
        <f t="shared" si="71"/>
        <v>0</v>
      </c>
    </row>
    <row r="501" spans="1:20" s="257" customFormat="1" ht="19" customHeight="1">
      <c r="A501" s="258"/>
      <c r="B501" s="262"/>
      <c r="C501" s="260"/>
      <c r="D501" s="260"/>
      <c r="E501" s="260"/>
      <c r="F501" s="251"/>
      <c r="G501" s="252" t="str">
        <f>IFERROR(IF($E501="","",VLOOKUP($E501,'Data Mercado'!$A$7:$F$24,IF($B$6="P90",2,IF($B$6="P75",3,IF($B$6="P50",4,IF($B$6="P25",5,IF($B$6="P10",6))))),0)),"ND")</f>
      </c>
      <c r="H501" s="253" t="str">
        <f t="shared" si="64"/>
        <v/>
      </c>
      <c r="I501" s="253" t="str">
        <f>IFERROR(VLOOKUP($A501,'Analisis de Equidad Interna'!$A$11:$K$1010,11,0),"")</f>
        <v/>
      </c>
      <c r="J501" s="253" t="str">
        <f t="shared" si="65"/>
        <v/>
      </c>
      <c r="K501" s="254" t="str">
        <f t="shared" si="66"/>
        <v/>
      </c>
      <c r="L501" s="254" t="str">
        <f t="shared" si="67"/>
        <v/>
      </c>
      <c r="M501" s="254" t="str">
        <f t="shared" si="68"/>
        <v/>
      </c>
      <c r="N501" s="254" t="str">
        <f t="shared" si="69"/>
        <v/>
      </c>
      <c r="O501" s="255"/>
      <c r="P501" s="256">
        <f t="shared" si="70"/>
        <v>0</v>
      </c>
      <c r="Q501" s="251">
        <f t="shared" si="63"/>
        <v>0</v>
      </c>
      <c r="R501" s="268"/>
      <c r="S501" s="269"/>
      <c r="T501" s="251">
        <f t="shared" si="71"/>
        <v>0</v>
      </c>
    </row>
    <row r="502" spans="1:20" s="257" customFormat="1" ht="19" customHeight="1">
      <c r="A502" s="258"/>
      <c r="B502" s="262"/>
      <c r="C502" s="260"/>
      <c r="D502" s="260"/>
      <c r="E502" s="260"/>
      <c r="F502" s="251"/>
      <c r="G502" s="252" t="str">
        <f>IFERROR(IF($E502="","",VLOOKUP($E502,'Data Mercado'!$A$7:$F$24,IF($B$6="P90",2,IF($B$6="P75",3,IF($B$6="P50",4,IF($B$6="P25",5,IF($B$6="P10",6))))),0)),"ND")</f>
      </c>
      <c r="H502" s="253" t="str">
        <f t="shared" si="64"/>
        <v/>
      </c>
      <c r="I502" s="253" t="str">
        <f>IFERROR(VLOOKUP($A502,'Analisis de Equidad Interna'!$A$11:$K$1010,11,0),"")</f>
        <v/>
      </c>
      <c r="J502" s="253" t="str">
        <f t="shared" si="65"/>
        <v/>
      </c>
      <c r="K502" s="254" t="str">
        <f t="shared" si="66"/>
        <v/>
      </c>
      <c r="L502" s="254" t="str">
        <f t="shared" si="67"/>
        <v/>
      </c>
      <c r="M502" s="254" t="str">
        <f t="shared" si="68"/>
        <v/>
      </c>
      <c r="N502" s="254" t="str">
        <f t="shared" si="69"/>
        <v/>
      </c>
      <c r="O502" s="255"/>
      <c r="P502" s="256">
        <f t="shared" si="70"/>
        <v>0</v>
      </c>
      <c r="Q502" s="251">
        <f t="shared" si="63"/>
        <v>0</v>
      </c>
      <c r="R502" s="268"/>
      <c r="S502" s="269"/>
      <c r="T502" s="251">
        <f t="shared" si="71"/>
        <v>0</v>
      </c>
    </row>
    <row r="503" spans="1:20" s="257" customFormat="1" ht="19" customHeight="1">
      <c r="A503" s="258"/>
      <c r="B503" s="262"/>
      <c r="C503" s="260"/>
      <c r="D503" s="260"/>
      <c r="E503" s="260"/>
      <c r="F503" s="251"/>
      <c r="G503" s="252" t="str">
        <f>IFERROR(IF($E503="","",VLOOKUP($E503,'Data Mercado'!$A$7:$F$24,IF($B$6="P90",2,IF($B$6="P75",3,IF($B$6="P50",4,IF($B$6="P25",5,IF($B$6="P10",6))))),0)),"ND")</f>
      </c>
      <c r="H503" s="253" t="str">
        <f t="shared" si="64"/>
        <v/>
      </c>
      <c r="I503" s="253" t="str">
        <f>IFERROR(VLOOKUP($A503,'Analisis de Equidad Interna'!$A$11:$K$1010,11,0),"")</f>
        <v/>
      </c>
      <c r="J503" s="253" t="str">
        <f t="shared" si="65"/>
        <v/>
      </c>
      <c r="K503" s="254" t="str">
        <f t="shared" si="66"/>
        <v/>
      </c>
      <c r="L503" s="254" t="str">
        <f t="shared" si="67"/>
        <v/>
      </c>
      <c r="M503" s="254" t="str">
        <f t="shared" si="68"/>
        <v/>
      </c>
      <c r="N503" s="254" t="str">
        <f t="shared" si="69"/>
        <v/>
      </c>
      <c r="O503" s="255"/>
      <c r="P503" s="256">
        <f t="shared" si="70"/>
        <v>0</v>
      </c>
      <c r="Q503" s="251">
        <f t="shared" si="63"/>
        <v>0</v>
      </c>
      <c r="R503" s="268"/>
      <c r="S503" s="269"/>
      <c r="T503" s="251">
        <f t="shared" si="71"/>
        <v>0</v>
      </c>
    </row>
    <row r="504" spans="1:20" s="257" customFormat="1" ht="19" customHeight="1">
      <c r="A504" s="258"/>
      <c r="B504" s="262"/>
      <c r="C504" s="260"/>
      <c r="D504" s="260"/>
      <c r="E504" s="260"/>
      <c r="F504" s="251"/>
      <c r="G504" s="252" t="str">
        <f>IFERROR(IF($E504="","",VLOOKUP($E504,'Data Mercado'!$A$7:$F$24,IF($B$6="P90",2,IF($B$6="P75",3,IF($B$6="P50",4,IF($B$6="P25",5,IF($B$6="P10",6))))),0)),"ND")</f>
      </c>
      <c r="H504" s="253" t="str">
        <f t="shared" si="64"/>
        <v/>
      </c>
      <c r="I504" s="253" t="str">
        <f>IFERROR(VLOOKUP($A504,'Analisis de Equidad Interna'!$A$11:$K$1010,11,0),"")</f>
        <v/>
      </c>
      <c r="J504" s="253" t="str">
        <f t="shared" si="65"/>
        <v/>
      </c>
      <c r="K504" s="254" t="str">
        <f t="shared" si="66"/>
        <v/>
      </c>
      <c r="L504" s="254" t="str">
        <f t="shared" si="67"/>
        <v/>
      </c>
      <c r="M504" s="254" t="str">
        <f t="shared" si="68"/>
        <v/>
      </c>
      <c r="N504" s="254" t="str">
        <f t="shared" si="69"/>
        <v/>
      </c>
      <c r="O504" s="255"/>
      <c r="P504" s="256">
        <f t="shared" si="70"/>
        <v>0</v>
      </c>
      <c r="Q504" s="251">
        <f t="shared" si="63"/>
        <v>0</v>
      </c>
      <c r="R504" s="268"/>
      <c r="S504" s="269"/>
      <c r="T504" s="251">
        <f t="shared" si="71"/>
        <v>0</v>
      </c>
    </row>
    <row r="505" spans="1:20" s="257" customFormat="1" ht="19" customHeight="1">
      <c r="A505" s="258"/>
      <c r="B505" s="262"/>
      <c r="C505" s="260"/>
      <c r="D505" s="260"/>
      <c r="E505" s="260"/>
      <c r="F505" s="251"/>
      <c r="G505" s="252" t="str">
        <f>IFERROR(IF($E505="","",VLOOKUP($E505,'Data Mercado'!$A$7:$F$24,IF($B$6="P90",2,IF($B$6="P75",3,IF($B$6="P50",4,IF($B$6="P25",5,IF($B$6="P10",6))))),0)),"ND")</f>
      </c>
      <c r="H505" s="253" t="str">
        <f t="shared" si="64"/>
        <v/>
      </c>
      <c r="I505" s="253" t="str">
        <f>IFERROR(VLOOKUP($A505,'Analisis de Equidad Interna'!$A$11:$K$1010,11,0),"")</f>
        <v/>
      </c>
      <c r="J505" s="253" t="str">
        <f t="shared" si="65"/>
        <v/>
      </c>
      <c r="K505" s="254" t="str">
        <f t="shared" si="66"/>
        <v/>
      </c>
      <c r="L505" s="254" t="str">
        <f t="shared" si="67"/>
        <v/>
      </c>
      <c r="M505" s="254" t="str">
        <f t="shared" si="68"/>
        <v/>
      </c>
      <c r="N505" s="254" t="str">
        <f t="shared" si="69"/>
        <v/>
      </c>
      <c r="O505" s="255"/>
      <c r="P505" s="256">
        <f t="shared" si="70"/>
        <v>0</v>
      </c>
      <c r="Q505" s="251">
        <f t="shared" si="63"/>
        <v>0</v>
      </c>
      <c r="R505" s="268"/>
      <c r="S505" s="269"/>
      <c r="T505" s="251">
        <f t="shared" si="71"/>
        <v>0</v>
      </c>
    </row>
    <row r="506" spans="1:20" s="257" customFormat="1" ht="19" customHeight="1">
      <c r="A506" s="258"/>
      <c r="B506" s="262"/>
      <c r="C506" s="260"/>
      <c r="D506" s="260"/>
      <c r="E506" s="260"/>
      <c r="F506" s="251"/>
      <c r="G506" s="252" t="str">
        <f>IFERROR(IF($E506="","",VLOOKUP($E506,'Data Mercado'!$A$7:$F$24,IF($B$6="P90",2,IF($B$6="P75",3,IF($B$6="P50",4,IF($B$6="P25",5,IF($B$6="P10",6))))),0)),"ND")</f>
      </c>
      <c r="H506" s="253" t="str">
        <f t="shared" si="64"/>
        <v/>
      </c>
      <c r="I506" s="253" t="str">
        <f>IFERROR(VLOOKUP($A506,'Analisis de Equidad Interna'!$A$11:$K$1010,11,0),"")</f>
        <v/>
      </c>
      <c r="J506" s="253" t="str">
        <f t="shared" si="65"/>
        <v/>
      </c>
      <c r="K506" s="254" t="str">
        <f t="shared" si="66"/>
        <v/>
      </c>
      <c r="L506" s="254" t="str">
        <f t="shared" si="67"/>
        <v/>
      </c>
      <c r="M506" s="254" t="str">
        <f t="shared" si="68"/>
        <v/>
      </c>
      <c r="N506" s="254" t="str">
        <f t="shared" si="69"/>
        <v/>
      </c>
      <c r="O506" s="255"/>
      <c r="P506" s="256">
        <f t="shared" si="70"/>
        <v>0</v>
      </c>
      <c r="Q506" s="251">
        <f t="shared" si="63"/>
        <v>0</v>
      </c>
      <c r="R506" s="268"/>
      <c r="S506" s="269"/>
      <c r="T506" s="251">
        <f t="shared" si="71"/>
        <v>0</v>
      </c>
    </row>
    <row r="507" spans="1:20" s="257" customFormat="1" ht="19" customHeight="1">
      <c r="A507" s="258"/>
      <c r="B507" s="262"/>
      <c r="C507" s="260"/>
      <c r="D507" s="260"/>
      <c r="E507" s="260"/>
      <c r="F507" s="251"/>
      <c r="G507" s="252" t="str">
        <f>IFERROR(IF($E507="","",VLOOKUP($E507,'Data Mercado'!$A$7:$F$24,IF($B$6="P90",2,IF($B$6="P75",3,IF($B$6="P50",4,IF($B$6="P25",5,IF($B$6="P10",6))))),0)),"ND")</f>
      </c>
      <c r="H507" s="253" t="str">
        <f t="shared" si="64"/>
        <v/>
      </c>
      <c r="I507" s="253" t="str">
        <f>IFERROR(VLOOKUP($A507,'Analisis de Equidad Interna'!$A$11:$K$1010,11,0),"")</f>
        <v/>
      </c>
      <c r="J507" s="253" t="str">
        <f t="shared" si="65"/>
        <v/>
      </c>
      <c r="K507" s="254" t="str">
        <f t="shared" si="66"/>
        <v/>
      </c>
      <c r="L507" s="254" t="str">
        <f t="shared" si="67"/>
        <v/>
      </c>
      <c r="M507" s="254" t="str">
        <f t="shared" si="68"/>
        <v/>
      </c>
      <c r="N507" s="254" t="str">
        <f t="shared" si="69"/>
        <v/>
      </c>
      <c r="O507" s="255"/>
      <c r="P507" s="256">
        <f t="shared" si="70"/>
        <v>0</v>
      </c>
      <c r="Q507" s="251">
        <f t="shared" si="63"/>
        <v>0</v>
      </c>
      <c r="R507" s="268"/>
      <c r="S507" s="269"/>
      <c r="T507" s="251">
        <f t="shared" si="71"/>
        <v>0</v>
      </c>
    </row>
    <row r="508" spans="1:20" s="257" customFormat="1" ht="19" customHeight="1">
      <c r="A508" s="258"/>
      <c r="B508" s="262"/>
      <c r="C508" s="260"/>
      <c r="D508" s="260"/>
      <c r="E508" s="260"/>
      <c r="F508" s="251"/>
      <c r="G508" s="252" t="str">
        <f>IFERROR(IF($E508="","",VLOOKUP($E508,'Data Mercado'!$A$7:$F$24,IF($B$6="P90",2,IF($B$6="P75",3,IF($B$6="P50",4,IF($B$6="P25",5,IF($B$6="P10",6))))),0)),"ND")</f>
      </c>
      <c r="H508" s="253" t="str">
        <f t="shared" si="64"/>
        <v/>
      </c>
      <c r="I508" s="253" t="str">
        <f>IFERROR(VLOOKUP($A508,'Analisis de Equidad Interna'!$A$11:$K$1010,11,0),"")</f>
        <v/>
      </c>
      <c r="J508" s="253" t="str">
        <f t="shared" si="65"/>
        <v/>
      </c>
      <c r="K508" s="254" t="str">
        <f t="shared" si="66"/>
        <v/>
      </c>
      <c r="L508" s="254" t="str">
        <f t="shared" si="67"/>
        <v/>
      </c>
      <c r="M508" s="254" t="str">
        <f t="shared" si="68"/>
        <v/>
      </c>
      <c r="N508" s="254" t="str">
        <f t="shared" si="69"/>
        <v/>
      </c>
      <c r="O508" s="255"/>
      <c r="P508" s="256">
        <f t="shared" si="70"/>
        <v>0</v>
      </c>
      <c r="Q508" s="251">
        <f t="shared" si="63"/>
        <v>0</v>
      </c>
      <c r="R508" s="268"/>
      <c r="S508" s="269"/>
      <c r="T508" s="251">
        <f t="shared" si="71"/>
        <v>0</v>
      </c>
    </row>
    <row r="509" spans="1:20" s="257" customFormat="1" ht="19" customHeight="1">
      <c r="A509" s="258"/>
      <c r="B509" s="262"/>
      <c r="C509" s="260"/>
      <c r="D509" s="260"/>
      <c r="E509" s="260"/>
      <c r="F509" s="251"/>
      <c r="G509" s="252" t="str">
        <f>IFERROR(IF($E509="","",VLOOKUP($E509,'Data Mercado'!$A$7:$F$24,IF($B$6="P90",2,IF($B$6="P75",3,IF($B$6="P50",4,IF($B$6="P25",5,IF($B$6="P10",6))))),0)),"ND")</f>
      </c>
      <c r="H509" s="253" t="str">
        <f t="shared" si="64"/>
        <v/>
      </c>
      <c r="I509" s="253" t="str">
        <f>IFERROR(VLOOKUP($A509,'Analisis de Equidad Interna'!$A$11:$K$1010,11,0),"")</f>
        <v/>
      </c>
      <c r="J509" s="253" t="str">
        <f t="shared" si="65"/>
        <v/>
      </c>
      <c r="K509" s="254" t="str">
        <f t="shared" si="66"/>
        <v/>
      </c>
      <c r="L509" s="254" t="str">
        <f t="shared" si="67"/>
        <v/>
      </c>
      <c r="M509" s="254" t="str">
        <f t="shared" si="68"/>
        <v/>
      </c>
      <c r="N509" s="254" t="str">
        <f t="shared" si="69"/>
        <v/>
      </c>
      <c r="O509" s="255"/>
      <c r="P509" s="256">
        <f t="shared" si="70"/>
        <v>0</v>
      </c>
      <c r="Q509" s="251">
        <f t="shared" si="63"/>
        <v>0</v>
      </c>
      <c r="R509" s="268"/>
      <c r="S509" s="269"/>
      <c r="T509" s="251">
        <f t="shared" si="71"/>
        <v>0</v>
      </c>
    </row>
    <row r="510" spans="1:20" s="257" customFormat="1" ht="19" customHeight="1">
      <c r="A510" s="258"/>
      <c r="B510" s="262"/>
      <c r="C510" s="260"/>
      <c r="D510" s="260"/>
      <c r="E510" s="260"/>
      <c r="F510" s="251"/>
      <c r="G510" s="252" t="str">
        <f>IFERROR(IF($E510="","",VLOOKUP($E510,'Data Mercado'!$A$7:$F$24,IF($B$6="P90",2,IF($B$6="P75",3,IF($B$6="P50",4,IF($B$6="P25",5,IF($B$6="P10",6))))),0)),"ND")</f>
      </c>
      <c r="H510" s="253" t="str">
        <f t="shared" si="64"/>
        <v/>
      </c>
      <c r="I510" s="253" t="str">
        <f>IFERROR(VLOOKUP($A510,'Analisis de Equidad Interna'!$A$11:$K$1010,11,0),"")</f>
        <v/>
      </c>
      <c r="J510" s="253" t="str">
        <f t="shared" si="65"/>
        <v/>
      </c>
      <c r="K510" s="254" t="str">
        <f t="shared" si="66"/>
        <v/>
      </c>
      <c r="L510" s="254" t="str">
        <f t="shared" si="67"/>
        <v/>
      </c>
      <c r="M510" s="254" t="str">
        <f t="shared" si="68"/>
        <v/>
      </c>
      <c r="N510" s="254" t="str">
        <f t="shared" si="69"/>
        <v/>
      </c>
      <c r="O510" s="255"/>
      <c r="P510" s="256">
        <f t="shared" si="70"/>
        <v>0</v>
      </c>
      <c r="Q510" s="251">
        <f t="shared" si="63"/>
        <v>0</v>
      </c>
      <c r="R510" s="268"/>
      <c r="S510" s="269"/>
      <c r="T510" s="251">
        <f t="shared" si="71"/>
        <v>0</v>
      </c>
    </row>
    <row r="511" spans="1:20" s="257" customFormat="1" ht="19" customHeight="1">
      <c r="A511" s="258"/>
      <c r="B511" s="262"/>
      <c r="C511" s="260"/>
      <c r="D511" s="260"/>
      <c r="E511" s="260"/>
      <c r="F511" s="251"/>
      <c r="G511" s="252" t="str">
        <f>IFERROR(IF($E511="","",VLOOKUP($E511,'Data Mercado'!$A$7:$F$24,IF($B$6="P90",2,IF($B$6="P75",3,IF($B$6="P50",4,IF($B$6="P25",5,IF($B$6="P10",6))))),0)),"ND")</f>
      </c>
      <c r="H511" s="253" t="str">
        <f t="shared" si="64"/>
        <v/>
      </c>
      <c r="I511" s="253" t="str">
        <f>IFERROR(VLOOKUP($A511,'Analisis de Equidad Interna'!$A$11:$K$1010,11,0),"")</f>
        <v/>
      </c>
      <c r="J511" s="253" t="str">
        <f t="shared" si="65"/>
        <v/>
      </c>
      <c r="K511" s="254" t="str">
        <f t="shared" si="66"/>
        <v/>
      </c>
      <c r="L511" s="254" t="str">
        <f t="shared" si="67"/>
        <v/>
      </c>
      <c r="M511" s="254" t="str">
        <f t="shared" si="68"/>
        <v/>
      </c>
      <c r="N511" s="254" t="str">
        <f t="shared" si="69"/>
        <v/>
      </c>
      <c r="O511" s="255"/>
      <c r="P511" s="256">
        <f t="shared" si="70"/>
        <v>0</v>
      </c>
      <c r="Q511" s="251">
        <f t="shared" si="63"/>
        <v>0</v>
      </c>
      <c r="R511" s="268"/>
      <c r="S511" s="269"/>
      <c r="T511" s="251">
        <f t="shared" si="71"/>
        <v>0</v>
      </c>
    </row>
    <row r="512" spans="1:20" s="257" customFormat="1" ht="19" customHeight="1">
      <c r="A512" s="258"/>
      <c r="B512" s="262"/>
      <c r="C512" s="260"/>
      <c r="D512" s="260"/>
      <c r="E512" s="260"/>
      <c r="F512" s="251"/>
      <c r="G512" s="252" t="str">
        <f>IFERROR(IF($E512="","",VLOOKUP($E512,'Data Mercado'!$A$7:$F$24,IF($B$6="P90",2,IF($B$6="P75",3,IF($B$6="P50",4,IF($B$6="P25",5,IF($B$6="P10",6))))),0)),"ND")</f>
      </c>
      <c r="H512" s="253" t="str">
        <f t="shared" si="64"/>
        <v/>
      </c>
      <c r="I512" s="253" t="str">
        <f>IFERROR(VLOOKUP($A512,'Analisis de Equidad Interna'!$A$11:$K$1010,11,0),"")</f>
        <v/>
      </c>
      <c r="J512" s="253" t="str">
        <f t="shared" si="65"/>
        <v/>
      </c>
      <c r="K512" s="254" t="str">
        <f t="shared" si="66"/>
        <v/>
      </c>
      <c r="L512" s="254" t="str">
        <f t="shared" si="67"/>
        <v/>
      </c>
      <c r="M512" s="254" t="str">
        <f t="shared" si="68"/>
        <v/>
      </c>
      <c r="N512" s="254" t="str">
        <f t="shared" si="69"/>
        <v/>
      </c>
      <c r="O512" s="255"/>
      <c r="P512" s="256">
        <f t="shared" si="70"/>
        <v>0</v>
      </c>
      <c r="Q512" s="251">
        <f t="shared" si="63"/>
        <v>0</v>
      </c>
      <c r="R512" s="268"/>
      <c r="S512" s="269"/>
      <c r="T512" s="251">
        <f t="shared" si="71"/>
        <v>0</v>
      </c>
    </row>
    <row r="513" spans="1:20" s="257" customFormat="1" ht="19" customHeight="1">
      <c r="A513" s="258"/>
      <c r="B513" s="262"/>
      <c r="C513" s="260"/>
      <c r="D513" s="260"/>
      <c r="E513" s="260"/>
      <c r="F513" s="251"/>
      <c r="G513" s="252" t="str">
        <f>IFERROR(IF($E513="","",VLOOKUP($E513,'Data Mercado'!$A$7:$F$24,IF($B$6="P90",2,IF($B$6="P75",3,IF($B$6="P50",4,IF($B$6="P25",5,IF($B$6="P10",6))))),0)),"ND")</f>
      </c>
      <c r="H513" s="253" t="str">
        <f t="shared" si="64"/>
        <v/>
      </c>
      <c r="I513" s="253" t="str">
        <f>IFERROR(VLOOKUP($A513,'Analisis de Equidad Interna'!$A$11:$K$1010,11,0),"")</f>
        <v/>
      </c>
      <c r="J513" s="253" t="str">
        <f t="shared" si="65"/>
        <v/>
      </c>
      <c r="K513" s="254" t="str">
        <f t="shared" si="66"/>
        <v/>
      </c>
      <c r="L513" s="254" t="str">
        <f t="shared" si="67"/>
        <v/>
      </c>
      <c r="M513" s="254" t="str">
        <f t="shared" si="68"/>
        <v/>
      </c>
      <c r="N513" s="254" t="str">
        <f t="shared" si="69"/>
        <v/>
      </c>
      <c r="O513" s="255"/>
      <c r="P513" s="256">
        <f t="shared" si="70"/>
        <v>0</v>
      </c>
      <c r="Q513" s="251">
        <f t="shared" si="63"/>
        <v>0</v>
      </c>
      <c r="R513" s="268"/>
      <c r="S513" s="269"/>
      <c r="T513" s="251">
        <f t="shared" si="71"/>
        <v>0</v>
      </c>
    </row>
    <row r="514" spans="1:20" s="257" customFormat="1" ht="19" customHeight="1">
      <c r="A514" s="258"/>
      <c r="B514" s="262"/>
      <c r="C514" s="260"/>
      <c r="D514" s="260"/>
      <c r="E514" s="260"/>
      <c r="F514" s="251"/>
      <c r="G514" s="252" t="str">
        <f>IFERROR(IF($E514="","",VLOOKUP($E514,'Data Mercado'!$A$7:$F$24,IF($B$6="P90",2,IF($B$6="P75",3,IF($B$6="P50",4,IF($B$6="P25",5,IF($B$6="P10",6))))),0)),"ND")</f>
      </c>
      <c r="H514" s="253" t="str">
        <f t="shared" si="64"/>
        <v/>
      </c>
      <c r="I514" s="253" t="str">
        <f>IFERROR(VLOOKUP($A514,'Analisis de Equidad Interna'!$A$11:$K$1010,11,0),"")</f>
        <v/>
      </c>
      <c r="J514" s="253" t="str">
        <f t="shared" si="65"/>
        <v/>
      </c>
      <c r="K514" s="254" t="str">
        <f t="shared" si="66"/>
        <v/>
      </c>
      <c r="L514" s="254" t="str">
        <f t="shared" si="67"/>
        <v/>
      </c>
      <c r="M514" s="254" t="str">
        <f t="shared" si="68"/>
        <v/>
      </c>
      <c r="N514" s="254" t="str">
        <f t="shared" si="69"/>
        <v/>
      </c>
      <c r="O514" s="255"/>
      <c r="P514" s="256">
        <f t="shared" si="70"/>
        <v>0</v>
      </c>
      <c r="Q514" s="251">
        <f t="shared" si="63"/>
        <v>0</v>
      </c>
      <c r="R514" s="268"/>
      <c r="S514" s="269"/>
      <c r="T514" s="251">
        <f t="shared" si="71"/>
        <v>0</v>
      </c>
    </row>
    <row r="515" spans="1:20" s="257" customFormat="1" ht="19" customHeight="1">
      <c r="A515" s="258"/>
      <c r="B515" s="262"/>
      <c r="C515" s="260"/>
      <c r="D515" s="260"/>
      <c r="E515" s="260"/>
      <c r="F515" s="251"/>
      <c r="G515" s="252" t="str">
        <f>IFERROR(IF($E515="","",VLOOKUP($E515,'Data Mercado'!$A$7:$F$24,IF($B$6="P90",2,IF($B$6="P75",3,IF($B$6="P50",4,IF($B$6="P25",5,IF($B$6="P10",6))))),0)),"ND")</f>
      </c>
      <c r="H515" s="253" t="str">
        <f t="shared" si="64"/>
        <v/>
      </c>
      <c r="I515" s="253" t="str">
        <f>IFERROR(VLOOKUP($A515,'Analisis de Equidad Interna'!$A$11:$K$1010,11,0),"")</f>
        <v/>
      </c>
      <c r="J515" s="253" t="str">
        <f t="shared" si="65"/>
        <v/>
      </c>
      <c r="K515" s="254" t="str">
        <f t="shared" si="66"/>
        <v/>
      </c>
      <c r="L515" s="254" t="str">
        <f t="shared" si="67"/>
        <v/>
      </c>
      <c r="M515" s="254" t="str">
        <f t="shared" si="68"/>
        <v/>
      </c>
      <c r="N515" s="254" t="str">
        <f t="shared" si="69"/>
        <v/>
      </c>
      <c r="O515" s="255"/>
      <c r="P515" s="256">
        <f t="shared" si="70"/>
        <v>0</v>
      </c>
      <c r="Q515" s="251">
        <f t="shared" si="63"/>
        <v>0</v>
      </c>
      <c r="R515" s="268"/>
      <c r="S515" s="269"/>
      <c r="T515" s="251">
        <f t="shared" si="71"/>
        <v>0</v>
      </c>
    </row>
    <row r="516" spans="1:20" s="257" customFormat="1" ht="19" customHeight="1">
      <c r="A516" s="258"/>
      <c r="B516" s="262"/>
      <c r="C516" s="260"/>
      <c r="D516" s="260"/>
      <c r="E516" s="260"/>
      <c r="F516" s="251"/>
      <c r="G516" s="252" t="str">
        <f>IFERROR(IF($E516="","",VLOOKUP($E516,'Data Mercado'!$A$7:$F$24,IF($B$6="P90",2,IF($B$6="P75",3,IF($B$6="P50",4,IF($B$6="P25",5,IF($B$6="P10",6))))),0)),"ND")</f>
      </c>
      <c r="H516" s="253" t="str">
        <f t="shared" si="64"/>
        <v/>
      </c>
      <c r="I516" s="253" t="str">
        <f>IFERROR(VLOOKUP($A516,'Analisis de Equidad Interna'!$A$11:$K$1010,11,0),"")</f>
        <v/>
      </c>
      <c r="J516" s="253" t="str">
        <f t="shared" si="65"/>
        <v/>
      </c>
      <c r="K516" s="254" t="str">
        <f t="shared" si="66"/>
        <v/>
      </c>
      <c r="L516" s="254" t="str">
        <f t="shared" si="67"/>
        <v/>
      </c>
      <c r="M516" s="254" t="str">
        <f t="shared" si="68"/>
        <v/>
      </c>
      <c r="N516" s="254" t="str">
        <f t="shared" si="69"/>
        <v/>
      </c>
      <c r="O516" s="255"/>
      <c r="P516" s="256">
        <f t="shared" si="70"/>
        <v>0</v>
      </c>
      <c r="Q516" s="251">
        <f t="shared" si="63"/>
        <v>0</v>
      </c>
      <c r="R516" s="268"/>
      <c r="S516" s="269"/>
      <c r="T516" s="251">
        <f t="shared" si="71"/>
        <v>0</v>
      </c>
    </row>
    <row r="517" spans="1:20" s="257" customFormat="1" ht="19" customHeight="1">
      <c r="A517" s="258"/>
      <c r="B517" s="262"/>
      <c r="C517" s="260"/>
      <c r="D517" s="260"/>
      <c r="E517" s="260"/>
      <c r="F517" s="251"/>
      <c r="G517" s="252" t="str">
        <f>IFERROR(IF($E517="","",VLOOKUP($E517,'Data Mercado'!$A$7:$F$24,IF($B$6="P90",2,IF($B$6="P75",3,IF($B$6="P50",4,IF($B$6="P25",5,IF($B$6="P10",6))))),0)),"ND")</f>
      </c>
      <c r="H517" s="253" t="str">
        <f t="shared" si="64"/>
        <v/>
      </c>
      <c r="I517" s="253" t="str">
        <f>IFERROR(VLOOKUP($A517,'Analisis de Equidad Interna'!$A$11:$K$1010,11,0),"")</f>
        <v/>
      </c>
      <c r="J517" s="253" t="str">
        <f t="shared" si="65"/>
        <v/>
      </c>
      <c r="K517" s="254" t="str">
        <f t="shared" si="66"/>
        <v/>
      </c>
      <c r="L517" s="254" t="str">
        <f t="shared" si="67"/>
        <v/>
      </c>
      <c r="M517" s="254" t="str">
        <f t="shared" si="68"/>
        <v/>
      </c>
      <c r="N517" s="254" t="str">
        <f t="shared" si="69"/>
        <v/>
      </c>
      <c r="O517" s="255"/>
      <c r="P517" s="256">
        <f t="shared" si="70"/>
        <v>0</v>
      </c>
      <c r="Q517" s="251">
        <f t="shared" si="63"/>
        <v>0</v>
      </c>
      <c r="R517" s="268"/>
      <c r="S517" s="269"/>
      <c r="T517" s="251">
        <f t="shared" si="71"/>
        <v>0</v>
      </c>
    </row>
    <row r="518" spans="1:20" s="257" customFormat="1" ht="19" customHeight="1">
      <c r="A518" s="258"/>
      <c r="B518" s="262"/>
      <c r="C518" s="260"/>
      <c r="D518" s="260"/>
      <c r="E518" s="260"/>
      <c r="F518" s="251"/>
      <c r="G518" s="252" t="str">
        <f>IFERROR(IF($E518="","",VLOOKUP($E518,'Data Mercado'!$A$7:$F$24,IF($B$6="P90",2,IF($B$6="P75",3,IF($B$6="P50",4,IF($B$6="P25",5,IF($B$6="P10",6))))),0)),"ND")</f>
      </c>
      <c r="H518" s="253" t="str">
        <f t="shared" si="64"/>
        <v/>
      </c>
      <c r="I518" s="253" t="str">
        <f>IFERROR(VLOOKUP($A518,'Analisis de Equidad Interna'!$A$11:$K$1010,11,0),"")</f>
        <v/>
      </c>
      <c r="J518" s="253" t="str">
        <f t="shared" si="65"/>
        <v/>
      </c>
      <c r="K518" s="254" t="str">
        <f t="shared" si="66"/>
        <v/>
      </c>
      <c r="L518" s="254" t="str">
        <f t="shared" si="67"/>
        <v/>
      </c>
      <c r="M518" s="254" t="str">
        <f t="shared" si="68"/>
        <v/>
      </c>
      <c r="N518" s="254" t="str">
        <f t="shared" si="69"/>
        <v/>
      </c>
      <c r="O518" s="255"/>
      <c r="P518" s="256">
        <f t="shared" si="70"/>
        <v>0</v>
      </c>
      <c r="Q518" s="251">
        <f t="shared" si="63"/>
        <v>0</v>
      </c>
      <c r="R518" s="268"/>
      <c r="S518" s="269"/>
      <c r="T518" s="251">
        <f t="shared" si="71"/>
        <v>0</v>
      </c>
    </row>
    <row r="519" spans="1:20" s="257" customFormat="1" ht="19" customHeight="1">
      <c r="A519" s="258"/>
      <c r="B519" s="262"/>
      <c r="C519" s="260"/>
      <c r="D519" s="260"/>
      <c r="E519" s="260"/>
      <c r="F519" s="251"/>
      <c r="G519" s="252" t="str">
        <f>IFERROR(IF($E519="","",VLOOKUP($E519,'Data Mercado'!$A$7:$F$24,IF($B$6="P90",2,IF($B$6="P75",3,IF($B$6="P50",4,IF($B$6="P25",5,IF($B$6="P10",6))))),0)),"ND")</f>
      </c>
      <c r="H519" s="253" t="str">
        <f t="shared" si="64"/>
        <v/>
      </c>
      <c r="I519" s="253" t="str">
        <f>IFERROR(VLOOKUP($A519,'Analisis de Equidad Interna'!$A$11:$K$1010,11,0),"")</f>
        <v/>
      </c>
      <c r="J519" s="253" t="str">
        <f t="shared" si="65"/>
        <v/>
      </c>
      <c r="K519" s="254" t="str">
        <f t="shared" si="66"/>
        <v/>
      </c>
      <c r="L519" s="254" t="str">
        <f t="shared" si="67"/>
        <v/>
      </c>
      <c r="M519" s="254" t="str">
        <f t="shared" si="68"/>
        <v/>
      </c>
      <c r="N519" s="254" t="str">
        <f t="shared" si="69"/>
        <v/>
      </c>
      <c r="O519" s="255"/>
      <c r="P519" s="256">
        <f t="shared" si="70"/>
        <v>0</v>
      </c>
      <c r="Q519" s="251">
        <f t="shared" si="63"/>
        <v>0</v>
      </c>
      <c r="R519" s="268"/>
      <c r="S519" s="269"/>
      <c r="T519" s="251">
        <f t="shared" si="71"/>
        <v>0</v>
      </c>
    </row>
    <row r="520" spans="1:20" s="257" customFormat="1" ht="19" customHeight="1">
      <c r="A520" s="258"/>
      <c r="B520" s="262"/>
      <c r="C520" s="260"/>
      <c r="D520" s="260"/>
      <c r="E520" s="260"/>
      <c r="F520" s="251"/>
      <c r="G520" s="252" t="str">
        <f>IFERROR(IF($E520="","",VLOOKUP($E520,'Data Mercado'!$A$7:$F$24,IF($B$6="P90",2,IF($B$6="P75",3,IF($B$6="P50",4,IF($B$6="P25",5,IF($B$6="P10",6))))),0)),"ND")</f>
      </c>
      <c r="H520" s="253" t="str">
        <f t="shared" si="64"/>
        <v/>
      </c>
      <c r="I520" s="253" t="str">
        <f>IFERROR(VLOOKUP($A520,'Analisis de Equidad Interna'!$A$11:$K$1010,11,0),"")</f>
        <v/>
      </c>
      <c r="J520" s="253" t="str">
        <f t="shared" si="65"/>
        <v/>
      </c>
      <c r="K520" s="254" t="str">
        <f t="shared" si="66"/>
        <v/>
      </c>
      <c r="L520" s="254" t="str">
        <f t="shared" si="67"/>
        <v/>
      </c>
      <c r="M520" s="254" t="str">
        <f t="shared" si="68"/>
        <v/>
      </c>
      <c r="N520" s="254" t="str">
        <f t="shared" si="69"/>
        <v/>
      </c>
      <c r="O520" s="255"/>
      <c r="P520" s="256">
        <f t="shared" si="70"/>
        <v>0</v>
      </c>
      <c r="Q520" s="251">
        <f t="shared" si="63"/>
        <v>0</v>
      </c>
      <c r="R520" s="268"/>
      <c r="S520" s="269"/>
      <c r="T520" s="251">
        <f t="shared" si="71"/>
        <v>0</v>
      </c>
    </row>
    <row r="521" spans="1:20" s="257" customFormat="1" ht="19" customHeight="1">
      <c r="A521" s="258"/>
      <c r="B521" s="262"/>
      <c r="C521" s="260"/>
      <c r="D521" s="260"/>
      <c r="E521" s="260"/>
      <c r="F521" s="251"/>
      <c r="G521" s="252" t="str">
        <f>IFERROR(IF($E521="","",VLOOKUP($E521,'Data Mercado'!$A$7:$F$24,IF($B$6="P90",2,IF($B$6="P75",3,IF($B$6="P50",4,IF($B$6="P25",5,IF($B$6="P10",6))))),0)),"ND")</f>
      </c>
      <c r="H521" s="253" t="str">
        <f t="shared" si="64"/>
        <v/>
      </c>
      <c r="I521" s="253" t="str">
        <f>IFERROR(VLOOKUP($A521,'Analisis de Equidad Interna'!$A$11:$K$1010,11,0),"")</f>
        <v/>
      </c>
      <c r="J521" s="253" t="str">
        <f t="shared" si="65"/>
        <v/>
      </c>
      <c r="K521" s="254" t="str">
        <f t="shared" si="66"/>
        <v/>
      </c>
      <c r="L521" s="254" t="str">
        <f t="shared" si="67"/>
        <v/>
      </c>
      <c r="M521" s="254" t="str">
        <f t="shared" si="68"/>
        <v/>
      </c>
      <c r="N521" s="254" t="str">
        <f t="shared" si="69"/>
        <v/>
      </c>
      <c r="O521" s="255"/>
      <c r="P521" s="256">
        <f t="shared" si="70"/>
        <v>0</v>
      </c>
      <c r="Q521" s="251">
        <f t="shared" si="63"/>
        <v>0</v>
      </c>
      <c r="R521" s="268"/>
      <c r="S521" s="269"/>
      <c r="T521" s="251">
        <f t="shared" si="71"/>
        <v>0</v>
      </c>
    </row>
    <row r="522" spans="1:20" s="257" customFormat="1" ht="19" customHeight="1">
      <c r="A522" s="258"/>
      <c r="B522" s="262"/>
      <c r="C522" s="260"/>
      <c r="D522" s="260"/>
      <c r="E522" s="260"/>
      <c r="F522" s="251"/>
      <c r="G522" s="252" t="str">
        <f>IFERROR(IF($E522="","",VLOOKUP($E522,'Data Mercado'!$A$7:$F$24,IF($B$6="P90",2,IF($B$6="P75",3,IF($B$6="P50",4,IF($B$6="P25",5,IF($B$6="P10",6))))),0)),"ND")</f>
      </c>
      <c r="H522" s="253" t="str">
        <f t="shared" si="64"/>
        <v/>
      </c>
      <c r="I522" s="253" t="str">
        <f>IFERROR(VLOOKUP($A522,'Analisis de Equidad Interna'!$A$11:$K$1010,11,0),"")</f>
        <v/>
      </c>
      <c r="J522" s="253" t="str">
        <f t="shared" si="65"/>
        <v/>
      </c>
      <c r="K522" s="254" t="str">
        <f t="shared" si="66"/>
        <v/>
      </c>
      <c r="L522" s="254" t="str">
        <f t="shared" si="67"/>
        <v/>
      </c>
      <c r="M522" s="254" t="str">
        <f t="shared" si="68"/>
        <v/>
      </c>
      <c r="N522" s="254" t="str">
        <f t="shared" si="69"/>
        <v/>
      </c>
      <c r="O522" s="255"/>
      <c r="P522" s="256">
        <f t="shared" si="70"/>
        <v>0</v>
      </c>
      <c r="Q522" s="251">
        <f t="shared" si="63"/>
        <v>0</v>
      </c>
      <c r="R522" s="268"/>
      <c r="S522" s="269"/>
      <c r="T522" s="251">
        <f t="shared" si="71"/>
        <v>0</v>
      </c>
    </row>
    <row r="523" spans="1:20" s="257" customFormat="1" ht="19" customHeight="1">
      <c r="A523" s="258"/>
      <c r="B523" s="262"/>
      <c r="C523" s="260"/>
      <c r="D523" s="260"/>
      <c r="E523" s="260"/>
      <c r="F523" s="251"/>
      <c r="G523" s="252" t="str">
        <f>IFERROR(IF($E523="","",VLOOKUP($E523,'Data Mercado'!$A$7:$F$24,IF($B$6="P90",2,IF($B$6="P75",3,IF($B$6="P50",4,IF($B$6="P25",5,IF($B$6="P10",6))))),0)),"ND")</f>
      </c>
      <c r="H523" s="253" t="str">
        <f t="shared" si="64"/>
        <v/>
      </c>
      <c r="I523" s="253" t="str">
        <f>IFERROR(VLOOKUP($A523,'Analisis de Equidad Interna'!$A$11:$K$1010,11,0),"")</f>
        <v/>
      </c>
      <c r="J523" s="253" t="str">
        <f t="shared" si="65"/>
        <v/>
      </c>
      <c r="K523" s="254" t="str">
        <f t="shared" si="66"/>
        <v/>
      </c>
      <c r="L523" s="254" t="str">
        <f t="shared" si="67"/>
        <v/>
      </c>
      <c r="M523" s="254" t="str">
        <f t="shared" si="68"/>
        <v/>
      </c>
      <c r="N523" s="254" t="str">
        <f t="shared" si="69"/>
        <v/>
      </c>
      <c r="O523" s="255"/>
      <c r="P523" s="256">
        <f t="shared" si="70"/>
        <v>0</v>
      </c>
      <c r="Q523" s="251">
        <f t="shared" si="63"/>
        <v>0</v>
      </c>
      <c r="R523" s="268"/>
      <c r="S523" s="269"/>
      <c r="T523" s="251">
        <f t="shared" si="71"/>
        <v>0</v>
      </c>
    </row>
    <row r="524" spans="1:20" s="257" customFormat="1" ht="19" customHeight="1">
      <c r="A524" s="258"/>
      <c r="B524" s="262"/>
      <c r="C524" s="260"/>
      <c r="D524" s="260"/>
      <c r="E524" s="260"/>
      <c r="F524" s="251"/>
      <c r="G524" s="252" t="str">
        <f>IFERROR(IF($E524="","",VLOOKUP($E524,'Data Mercado'!$A$7:$F$24,IF($B$6="P90",2,IF($B$6="P75",3,IF($B$6="P50",4,IF($B$6="P25",5,IF($B$6="P10",6))))),0)),"ND")</f>
      </c>
      <c r="H524" s="253" t="str">
        <f t="shared" si="64"/>
        <v/>
      </c>
      <c r="I524" s="253" t="str">
        <f>IFERROR(VLOOKUP($A524,'Analisis de Equidad Interna'!$A$11:$K$1010,11,0),"")</f>
        <v/>
      </c>
      <c r="J524" s="253" t="str">
        <f t="shared" si="65"/>
        <v/>
      </c>
      <c r="K524" s="254" t="str">
        <f t="shared" si="66"/>
        <v/>
      </c>
      <c r="L524" s="254" t="str">
        <f t="shared" si="67"/>
        <v/>
      </c>
      <c r="M524" s="254" t="str">
        <f t="shared" si="68"/>
        <v/>
      </c>
      <c r="N524" s="254" t="str">
        <f t="shared" si="69"/>
        <v/>
      </c>
      <c r="O524" s="255"/>
      <c r="P524" s="256">
        <f t="shared" si="70"/>
        <v>0</v>
      </c>
      <c r="Q524" s="251">
        <f t="shared" si="63"/>
        <v>0</v>
      </c>
      <c r="R524" s="268"/>
      <c r="S524" s="269"/>
      <c r="T524" s="251">
        <f t="shared" si="71"/>
        <v>0</v>
      </c>
    </row>
    <row r="525" spans="1:20" s="257" customFormat="1" ht="19" customHeight="1">
      <c r="A525" s="258"/>
      <c r="B525" s="262"/>
      <c r="C525" s="260"/>
      <c r="D525" s="260"/>
      <c r="E525" s="260"/>
      <c r="F525" s="251"/>
      <c r="G525" s="252" t="str">
        <f>IFERROR(IF($E525="","",VLOOKUP($E525,'Data Mercado'!$A$7:$F$24,IF($B$6="P90",2,IF($B$6="P75",3,IF($B$6="P50",4,IF($B$6="P25",5,IF($B$6="P10",6))))),0)),"ND")</f>
      </c>
      <c r="H525" s="253" t="str">
        <f t="shared" si="64"/>
        <v/>
      </c>
      <c r="I525" s="253" t="str">
        <f>IFERROR(VLOOKUP($A525,'Analisis de Equidad Interna'!$A$11:$K$1010,11,0),"")</f>
        <v/>
      </c>
      <c r="J525" s="253" t="str">
        <f t="shared" si="65"/>
        <v/>
      </c>
      <c r="K525" s="254" t="str">
        <f t="shared" si="66"/>
        <v/>
      </c>
      <c r="L525" s="254" t="str">
        <f t="shared" si="67"/>
        <v/>
      </c>
      <c r="M525" s="254" t="str">
        <f t="shared" si="68"/>
        <v/>
      </c>
      <c r="N525" s="254" t="str">
        <f t="shared" si="69"/>
        <v/>
      </c>
      <c r="O525" s="255"/>
      <c r="P525" s="256">
        <f t="shared" si="70"/>
        <v>0</v>
      </c>
      <c r="Q525" s="251">
        <f t="shared" si="63"/>
        <v>0</v>
      </c>
      <c r="R525" s="268"/>
      <c r="S525" s="269"/>
      <c r="T525" s="251">
        <f t="shared" si="71"/>
        <v>0</v>
      </c>
    </row>
    <row r="526" spans="1:20" s="257" customFormat="1" ht="19" customHeight="1">
      <c r="A526" s="258"/>
      <c r="B526" s="262"/>
      <c r="C526" s="260"/>
      <c r="D526" s="260"/>
      <c r="E526" s="260"/>
      <c r="F526" s="251"/>
      <c r="G526" s="252" t="str">
        <f>IFERROR(IF($E526="","",VLOOKUP($E526,'Data Mercado'!$A$7:$F$24,IF($B$6="P90",2,IF($B$6="P75",3,IF($B$6="P50",4,IF($B$6="P25",5,IF($B$6="P10",6))))),0)),"ND")</f>
      </c>
      <c r="H526" s="253" t="str">
        <f t="shared" si="64"/>
        <v/>
      </c>
      <c r="I526" s="253" t="str">
        <f>IFERROR(VLOOKUP($A526,'Analisis de Equidad Interna'!$A$11:$K$1010,11,0),"")</f>
        <v/>
      </c>
      <c r="J526" s="253" t="str">
        <f t="shared" si="65"/>
        <v/>
      </c>
      <c r="K526" s="254" t="str">
        <f t="shared" si="66"/>
        <v/>
      </c>
      <c r="L526" s="254" t="str">
        <f t="shared" si="67"/>
        <v/>
      </c>
      <c r="M526" s="254" t="str">
        <f t="shared" si="68"/>
        <v/>
      </c>
      <c r="N526" s="254" t="str">
        <f t="shared" si="69"/>
        <v/>
      </c>
      <c r="O526" s="255"/>
      <c r="P526" s="256">
        <f t="shared" si="70"/>
        <v>0</v>
      </c>
      <c r="Q526" s="251">
        <f t="shared" si="63"/>
        <v>0</v>
      </c>
      <c r="R526" s="268"/>
      <c r="S526" s="269"/>
      <c r="T526" s="251">
        <f t="shared" si="71"/>
        <v>0</v>
      </c>
    </row>
    <row r="527" spans="1:20" s="257" customFormat="1" ht="19" customHeight="1">
      <c r="A527" s="258"/>
      <c r="B527" s="262"/>
      <c r="C527" s="260"/>
      <c r="D527" s="260"/>
      <c r="E527" s="260"/>
      <c r="F527" s="251"/>
      <c r="G527" s="252" t="str">
        <f>IFERROR(IF($E527="","",VLOOKUP($E527,'Data Mercado'!$A$7:$F$24,IF($B$6="P90",2,IF($B$6="P75",3,IF($B$6="P50",4,IF($B$6="P25",5,IF($B$6="P10",6))))),0)),"ND")</f>
      </c>
      <c r="H527" s="253" t="str">
        <f t="shared" si="64"/>
        <v/>
      </c>
      <c r="I527" s="253" t="str">
        <f>IFERROR(VLOOKUP($A527,'Analisis de Equidad Interna'!$A$11:$K$1010,11,0),"")</f>
        <v/>
      </c>
      <c r="J527" s="253" t="str">
        <f t="shared" si="65"/>
        <v/>
      </c>
      <c r="K527" s="254" t="str">
        <f t="shared" si="66"/>
        <v/>
      </c>
      <c r="L527" s="254" t="str">
        <f t="shared" si="67"/>
        <v/>
      </c>
      <c r="M527" s="254" t="str">
        <f t="shared" si="68"/>
        <v/>
      </c>
      <c r="N527" s="254" t="str">
        <f t="shared" si="69"/>
        <v/>
      </c>
      <c r="O527" s="255"/>
      <c r="P527" s="256">
        <f t="shared" si="70"/>
        <v>0</v>
      </c>
      <c r="Q527" s="251">
        <f t="shared" ref="Q527:Q590" si="72">IF($B$7="Porcentajes", F527 * P527, IF($T$1=0, 0, ((F527 * P527) / $T$1) * $C$7))</f>
        <v>0</v>
      </c>
      <c r="R527" s="268"/>
      <c r="S527" s="269"/>
      <c r="T527" s="251">
        <f t="shared" si="71"/>
        <v>0</v>
      </c>
    </row>
    <row r="528" spans="1:20" s="257" customFormat="1" ht="19" customHeight="1">
      <c r="A528" s="258"/>
      <c r="B528" s="262"/>
      <c r="C528" s="260"/>
      <c r="D528" s="260"/>
      <c r="E528" s="260"/>
      <c r="F528" s="251"/>
      <c r="G528" s="252" t="str">
        <f>IFERROR(IF($E528="","",VLOOKUP($E528,'Data Mercado'!$A$7:$F$24,IF($B$6="P90",2,IF($B$6="P75",3,IF($B$6="P50",4,IF($B$6="P25",5,IF($B$6="P10",6))))),0)),"ND")</f>
      </c>
      <c r="H528" s="253" t="str">
        <f>IFERROR(IF(AND($F528&lt;&gt;"",$G528&lt;&gt;""),$F528/$G528,""),"")</f>
      </c>
      <c r="I528" s="253" t="str">
        <f>IFERROR(VLOOKUP($A528,'Analisis de Equidad Interna'!$A$11:$K$1010,11,0),"")</f>
        <v/>
      </c>
      <c r="J528" s="253" t="str">
        <f t="shared" ref="J528:J591" si="74">IF(AND($H528&lt;&gt;"",$I528&lt;&gt;""),$H528*$I528,"")</f>
        <v/>
      </c>
      <c r="K528" s="254" t="str">
        <f t="shared" ref="K528:K591" si="75">IF(J528="","",0%)</f>
        <v/>
      </c>
      <c r="L528" s="254" t="str">
        <f t="shared" ref="L528:L591" si="76">IF(J528="","",IF($J528&gt;1.2, 0, IF($J528&gt;=1.1, $B$8*(1/3), IF($J528&gt;=1, ($B$8 + (($B$9-$B$8)/4)*1)*(1/3), IF($J528&gt;=0.9, ($B$8 + (($B$9-$B$8)/4)*2)*(1/3), IF($J528&gt;=0.8, ($B$8 + (($B$9-$B$8)/4)*3)*(1/3), $B$9*(1/3)))))))</f>
        <v/>
      </c>
      <c r="M528" s="254" t="str">
        <f t="shared" ref="M528:M591" si="77">IF(J528="","",IF($J528&gt;1.2, 0, IF($J528&gt;=1.1, $B$8*(2/3), IF($J528&gt;=1, ($B$8 + (($B$9-$B$8)/4)*1)*(2/3), IF($J528&gt;=0.9, ($B$8 + (($B$9-$B$8)/4)*2)*(2/3), IF($J528&gt;=0.8, ($B$8 + (($B$9-$B$8)/4)*3)*(2/3), $B$9*(2/3)))))))</f>
        <v/>
      </c>
      <c r="N528" s="254" t="str">
        <f t="shared" ref="N528:N591" si="78">IF(J528="","",IF($J528&gt;1.2, 0, IF($J528&gt;=1.1, $B$8, IF($J528&gt;=1, $B$8 + (($B$9-$B$8)/4)*1, IF($J528&gt;=0.9, $B$8 + (($B$9-$B$8)/4)*2, IF($J528&gt;=0.8, $B$8 + (($B$9-$B$8)/4)*3, $B$9))))))</f>
        <v/>
      </c>
      <c r="O528" s="255"/>
      <c r="P528" s="256">
        <f t="shared" ref="P528:P591" si="79">IF(O528=1, K528, IF(O528=2, L528, IF(O528=3, M528, IF(O528=4, N528, 0))))</f>
        <v>0</v>
      </c>
      <c r="Q528" s="251">
        <f t="shared" si="72"/>
        <v>0</v>
      </c>
      <c r="R528" s="268"/>
      <c r="S528" s="269"/>
      <c r="T528" s="251">
        <f t="shared" ref="T528:T591" si="80">IF($R528="Manual",$F528*(1+$S528),$F528+$Q528)</f>
        <v>0</v>
      </c>
    </row>
    <row r="529" spans="1:20" s="257" customFormat="1" ht="19" customHeight="1">
      <c r="A529" s="258"/>
      <c r="B529" s="262"/>
      <c r="C529" s="260"/>
      <c r="D529" s="260"/>
      <c r="E529" s="260"/>
      <c r="F529" s="251"/>
      <c r="G529" s="252" t="str">
        <f>IFERROR(IF($E529="","",VLOOKUP($E529,'Data Mercado'!$A$7:$F$24,IF($B$6="P90",2,IF($B$6="P75",3,IF($B$6="P50",4,IF($B$6="P25",5,IF($B$6="P10",6))))),0)),"ND")</f>
      </c>
      <c r="H529" s="253" t="str">
        <f t="shared" si="73"/>
        <v/>
      </c>
      <c r="I529" s="253" t="str">
        <f>IFERROR(VLOOKUP($A529,'Analisis de Equidad Interna'!$A$11:$K$1010,11,0),"")</f>
        <v/>
      </c>
      <c r="J529" s="253" t="str">
        <f t="shared" si="74"/>
        <v/>
      </c>
      <c r="K529" s="254" t="str">
        <f t="shared" si="75"/>
        <v/>
      </c>
      <c r="L529" s="254" t="str">
        <f t="shared" si="76"/>
        <v/>
      </c>
      <c r="M529" s="254" t="str">
        <f t="shared" si="77"/>
        <v/>
      </c>
      <c r="N529" s="254" t="str">
        <f t="shared" si="78"/>
        <v/>
      </c>
      <c r="O529" s="255"/>
      <c r="P529" s="256">
        <f t="shared" si="79"/>
        <v>0</v>
      </c>
      <c r="Q529" s="251">
        <f t="shared" si="72"/>
        <v>0</v>
      </c>
      <c r="R529" s="268"/>
      <c r="S529" s="269"/>
      <c r="T529" s="251">
        <f t="shared" si="80"/>
        <v>0</v>
      </c>
    </row>
    <row r="530" spans="1:20" s="257" customFormat="1" ht="19" customHeight="1">
      <c r="A530" s="258"/>
      <c r="B530" s="262"/>
      <c r="C530" s="260"/>
      <c r="D530" s="260"/>
      <c r="E530" s="260"/>
      <c r="F530" s="251"/>
      <c r="G530" s="252" t="str">
        <f>IFERROR(IF($E530="","",VLOOKUP($E530,'Data Mercado'!$A$7:$F$24,IF($B$6="P90",2,IF($B$6="P75",3,IF($B$6="P50",4,IF($B$6="P25",5,IF($B$6="P10",6))))),0)),"ND")</f>
      </c>
      <c r="H530" s="253" t="str">
        <f t="shared" si="73"/>
        <v/>
      </c>
      <c r="I530" s="253" t="str">
        <f>IFERROR(VLOOKUP($A530,'Analisis de Equidad Interna'!$A$11:$K$1010,11,0),"")</f>
        <v/>
      </c>
      <c r="J530" s="253" t="str">
        <f t="shared" si="74"/>
        <v/>
      </c>
      <c r="K530" s="254" t="str">
        <f t="shared" si="75"/>
        <v/>
      </c>
      <c r="L530" s="254" t="str">
        <f t="shared" si="76"/>
        <v/>
      </c>
      <c r="M530" s="254" t="str">
        <f t="shared" si="77"/>
        <v/>
      </c>
      <c r="N530" s="254" t="str">
        <f t="shared" si="78"/>
        <v/>
      </c>
      <c r="O530" s="255"/>
      <c r="P530" s="256">
        <f t="shared" si="79"/>
        <v>0</v>
      </c>
      <c r="Q530" s="251">
        <f t="shared" si="72"/>
        <v>0</v>
      </c>
      <c r="R530" s="268"/>
      <c r="S530" s="269"/>
      <c r="T530" s="251">
        <f t="shared" si="80"/>
        <v>0</v>
      </c>
    </row>
    <row r="531" spans="1:20" s="257" customFormat="1" ht="19" customHeight="1">
      <c r="A531" s="258"/>
      <c r="B531" s="262"/>
      <c r="C531" s="260"/>
      <c r="D531" s="260"/>
      <c r="E531" s="260"/>
      <c r="F531" s="251"/>
      <c r="G531" s="252" t="str">
        <f>IFERROR(IF($E531="","",VLOOKUP($E531,'Data Mercado'!$A$7:$F$24,IF($B$6="P90",2,IF($B$6="P75",3,IF($B$6="P50",4,IF($B$6="P25",5,IF($B$6="P10",6))))),0)),"ND")</f>
      </c>
      <c r="H531" s="253" t="str">
        <f t="shared" si="73"/>
        <v/>
      </c>
      <c r="I531" s="253" t="str">
        <f>IFERROR(VLOOKUP($A531,'Analisis de Equidad Interna'!$A$11:$K$1010,11,0),"")</f>
        <v/>
      </c>
      <c r="J531" s="253" t="str">
        <f t="shared" si="74"/>
        <v/>
      </c>
      <c r="K531" s="254" t="str">
        <f t="shared" si="75"/>
        <v/>
      </c>
      <c r="L531" s="254" t="str">
        <f t="shared" si="76"/>
        <v/>
      </c>
      <c r="M531" s="254" t="str">
        <f t="shared" si="77"/>
        <v/>
      </c>
      <c r="N531" s="254" t="str">
        <f t="shared" si="78"/>
        <v/>
      </c>
      <c r="O531" s="255"/>
      <c r="P531" s="256">
        <f t="shared" si="79"/>
        <v>0</v>
      </c>
      <c r="Q531" s="251">
        <f t="shared" si="72"/>
        <v>0</v>
      </c>
      <c r="R531" s="268"/>
      <c r="S531" s="269"/>
      <c r="T531" s="251">
        <f t="shared" si="80"/>
        <v>0</v>
      </c>
    </row>
    <row r="532" spans="1:20" s="257" customFormat="1" ht="19" customHeight="1">
      <c r="A532" s="258"/>
      <c r="B532" s="262"/>
      <c r="C532" s="260"/>
      <c r="D532" s="260"/>
      <c r="E532" s="260"/>
      <c r="F532" s="251"/>
      <c r="G532" s="252" t="str">
        <f>IFERROR(IF($E532="","",VLOOKUP($E532,'Data Mercado'!$A$7:$F$24,IF($B$6="P90",2,IF($B$6="P75",3,IF($B$6="P50",4,IF($B$6="P25",5,IF($B$6="P10",6))))),0)),"ND")</f>
      </c>
      <c r="H532" s="253" t="str">
        <f t="shared" si="73"/>
        <v/>
      </c>
      <c r="I532" s="253" t="str">
        <f>IFERROR(VLOOKUP($A532,'Analisis de Equidad Interna'!$A$11:$K$1010,11,0),"")</f>
        <v/>
      </c>
      <c r="J532" s="253" t="str">
        <f t="shared" si="74"/>
        <v/>
      </c>
      <c r="K532" s="254" t="str">
        <f t="shared" si="75"/>
        <v/>
      </c>
      <c r="L532" s="254" t="str">
        <f t="shared" si="76"/>
        <v/>
      </c>
      <c r="M532" s="254" t="str">
        <f t="shared" si="77"/>
        <v/>
      </c>
      <c r="N532" s="254" t="str">
        <f t="shared" si="78"/>
        <v/>
      </c>
      <c r="O532" s="255"/>
      <c r="P532" s="256">
        <f t="shared" si="79"/>
        <v>0</v>
      </c>
      <c r="Q532" s="251">
        <f t="shared" si="72"/>
        <v>0</v>
      </c>
      <c r="R532" s="268"/>
      <c r="S532" s="269"/>
      <c r="T532" s="251">
        <f t="shared" si="80"/>
        <v>0</v>
      </c>
    </row>
    <row r="533" spans="1:20" s="257" customFormat="1" ht="19" customHeight="1">
      <c r="A533" s="258"/>
      <c r="B533" s="262"/>
      <c r="C533" s="260"/>
      <c r="D533" s="260"/>
      <c r="E533" s="260"/>
      <c r="F533" s="251"/>
      <c r="G533" s="252" t="str">
        <f>IFERROR(IF($E533="","",VLOOKUP($E533,'Data Mercado'!$A$7:$F$24,IF($B$6="P90",2,IF($B$6="P75",3,IF($B$6="P50",4,IF($B$6="P25",5,IF($B$6="P10",6))))),0)),"ND")</f>
      </c>
      <c r="H533" s="253" t="str">
        <f t="shared" si="73"/>
        <v/>
      </c>
      <c r="I533" s="253" t="str">
        <f>IFERROR(VLOOKUP($A533,'Analisis de Equidad Interna'!$A$11:$K$1010,11,0),"")</f>
        <v/>
      </c>
      <c r="J533" s="253" t="str">
        <f t="shared" si="74"/>
        <v/>
      </c>
      <c r="K533" s="254" t="str">
        <f t="shared" si="75"/>
        <v/>
      </c>
      <c r="L533" s="254" t="str">
        <f t="shared" si="76"/>
        <v/>
      </c>
      <c r="M533" s="254" t="str">
        <f t="shared" si="77"/>
        <v/>
      </c>
      <c r="N533" s="254" t="str">
        <f t="shared" si="78"/>
        <v/>
      </c>
      <c r="O533" s="255"/>
      <c r="P533" s="256">
        <f t="shared" si="79"/>
        <v>0</v>
      </c>
      <c r="Q533" s="251">
        <f t="shared" si="72"/>
        <v>0</v>
      </c>
      <c r="R533" s="268"/>
      <c r="S533" s="269"/>
      <c r="T533" s="251">
        <f t="shared" si="80"/>
        <v>0</v>
      </c>
    </row>
    <row r="534" spans="1:20" s="257" customFormat="1" ht="19" customHeight="1">
      <c r="A534" s="258"/>
      <c r="B534" s="262"/>
      <c r="C534" s="260"/>
      <c r="D534" s="260"/>
      <c r="E534" s="260"/>
      <c r="F534" s="251"/>
      <c r="G534" s="252" t="str">
        <f>IFERROR(IF($E534="","",VLOOKUP($E534,'Data Mercado'!$A$7:$F$24,IF($B$6="P90",2,IF($B$6="P75",3,IF($B$6="P50",4,IF($B$6="P25",5,IF($B$6="P10",6))))),0)),"ND")</f>
      </c>
      <c r="H534" s="253" t="str">
        <f t="shared" si="73"/>
        <v/>
      </c>
      <c r="I534" s="253" t="str">
        <f>IFERROR(VLOOKUP($A534,'Analisis de Equidad Interna'!$A$11:$K$1010,11,0),"")</f>
        <v/>
      </c>
      <c r="J534" s="253" t="str">
        <f t="shared" si="74"/>
        <v/>
      </c>
      <c r="K534" s="254" t="str">
        <f t="shared" si="75"/>
        <v/>
      </c>
      <c r="L534" s="254" t="str">
        <f t="shared" si="76"/>
        <v/>
      </c>
      <c r="M534" s="254" t="str">
        <f t="shared" si="77"/>
        <v/>
      </c>
      <c r="N534" s="254" t="str">
        <f t="shared" si="78"/>
        <v/>
      </c>
      <c r="O534" s="255"/>
      <c r="P534" s="256">
        <f t="shared" si="79"/>
        <v>0</v>
      </c>
      <c r="Q534" s="251">
        <f t="shared" si="72"/>
        <v>0</v>
      </c>
      <c r="R534" s="268"/>
      <c r="S534" s="269"/>
      <c r="T534" s="251">
        <f t="shared" si="80"/>
        <v>0</v>
      </c>
    </row>
    <row r="535" spans="1:20" s="257" customFormat="1" ht="19" customHeight="1">
      <c r="A535" s="258"/>
      <c r="B535" s="262"/>
      <c r="C535" s="260"/>
      <c r="D535" s="260"/>
      <c r="E535" s="260"/>
      <c r="F535" s="251"/>
      <c r="G535" s="252" t="str">
        <f>IFERROR(IF($E535="","",VLOOKUP($E535,'Data Mercado'!$A$7:$F$24,IF($B$6="P90",2,IF($B$6="P75",3,IF($B$6="P50",4,IF($B$6="P25",5,IF($B$6="P10",6))))),0)),"ND")</f>
      </c>
      <c r="H535" s="253" t="str">
        <f t="shared" si="73"/>
        <v/>
      </c>
      <c r="I535" s="253" t="str">
        <f>IFERROR(VLOOKUP($A535,'Analisis de Equidad Interna'!$A$11:$K$1010,11,0),"")</f>
        <v/>
      </c>
      <c r="J535" s="253" t="str">
        <f t="shared" si="74"/>
        <v/>
      </c>
      <c r="K535" s="254" t="str">
        <f t="shared" si="75"/>
        <v/>
      </c>
      <c r="L535" s="254" t="str">
        <f t="shared" si="76"/>
        <v/>
      </c>
      <c r="M535" s="254" t="str">
        <f t="shared" si="77"/>
        <v/>
      </c>
      <c r="N535" s="254" t="str">
        <f t="shared" si="78"/>
        <v/>
      </c>
      <c r="O535" s="255"/>
      <c r="P535" s="256">
        <f t="shared" si="79"/>
        <v>0</v>
      </c>
      <c r="Q535" s="251">
        <f t="shared" si="72"/>
        <v>0</v>
      </c>
      <c r="R535" s="268"/>
      <c r="S535" s="269"/>
      <c r="T535" s="251">
        <f t="shared" si="80"/>
        <v>0</v>
      </c>
    </row>
    <row r="536" spans="1:20" s="257" customFormat="1" ht="19" customHeight="1">
      <c r="A536" s="258"/>
      <c r="B536" s="262"/>
      <c r="C536" s="260"/>
      <c r="D536" s="260"/>
      <c r="E536" s="260"/>
      <c r="F536" s="251"/>
      <c r="G536" s="252" t="str">
        <f>IFERROR(IF($E536="","",VLOOKUP($E536,'Data Mercado'!$A$7:$F$24,IF($B$6="P90",2,IF($B$6="P75",3,IF($B$6="P50",4,IF($B$6="P25",5,IF($B$6="P10",6))))),0)),"ND")</f>
      </c>
      <c r="H536" s="253" t="str">
        <f t="shared" si="73"/>
        <v/>
      </c>
      <c r="I536" s="253" t="str">
        <f>IFERROR(VLOOKUP($A536,'Analisis de Equidad Interna'!$A$11:$K$1010,11,0),"")</f>
        <v/>
      </c>
      <c r="J536" s="253" t="str">
        <f t="shared" si="74"/>
        <v/>
      </c>
      <c r="K536" s="254" t="str">
        <f t="shared" si="75"/>
        <v/>
      </c>
      <c r="L536" s="254" t="str">
        <f t="shared" si="76"/>
        <v/>
      </c>
      <c r="M536" s="254" t="str">
        <f t="shared" si="77"/>
        <v/>
      </c>
      <c r="N536" s="254" t="str">
        <f t="shared" si="78"/>
        <v/>
      </c>
      <c r="O536" s="255"/>
      <c r="P536" s="256">
        <f t="shared" si="79"/>
        <v>0</v>
      </c>
      <c r="Q536" s="251">
        <f t="shared" si="72"/>
        <v>0</v>
      </c>
      <c r="R536" s="268"/>
      <c r="S536" s="269"/>
      <c r="T536" s="251">
        <f t="shared" si="80"/>
        <v>0</v>
      </c>
    </row>
    <row r="537" spans="1:20" s="257" customFormat="1" ht="19" customHeight="1">
      <c r="A537" s="258"/>
      <c r="B537" s="262"/>
      <c r="C537" s="260"/>
      <c r="D537" s="260"/>
      <c r="E537" s="260"/>
      <c r="F537" s="251"/>
      <c r="G537" s="252" t="str">
        <f>IFERROR(IF($E537="","",VLOOKUP($E537,'Data Mercado'!$A$7:$F$24,IF($B$6="P90",2,IF($B$6="P75",3,IF($B$6="P50",4,IF($B$6="P25",5,IF($B$6="P10",6))))),0)),"ND")</f>
      </c>
      <c r="H537" s="253" t="str">
        <f t="shared" si="73"/>
        <v/>
      </c>
      <c r="I537" s="253" t="str">
        <f>IFERROR(VLOOKUP($A537,'Analisis de Equidad Interna'!$A$11:$K$1010,11,0),"")</f>
        <v/>
      </c>
      <c r="J537" s="253" t="str">
        <f t="shared" si="74"/>
        <v/>
      </c>
      <c r="K537" s="254" t="str">
        <f t="shared" si="75"/>
        <v/>
      </c>
      <c r="L537" s="254" t="str">
        <f t="shared" si="76"/>
        <v/>
      </c>
      <c r="M537" s="254" t="str">
        <f t="shared" si="77"/>
        <v/>
      </c>
      <c r="N537" s="254" t="str">
        <f t="shared" si="78"/>
        <v/>
      </c>
      <c r="O537" s="255"/>
      <c r="P537" s="256">
        <f t="shared" si="79"/>
        <v>0</v>
      </c>
      <c r="Q537" s="251">
        <f t="shared" si="72"/>
        <v>0</v>
      </c>
      <c r="R537" s="268"/>
      <c r="S537" s="269"/>
      <c r="T537" s="251">
        <f t="shared" si="80"/>
        <v>0</v>
      </c>
    </row>
    <row r="538" spans="1:20" s="257" customFormat="1" ht="19" customHeight="1">
      <c r="A538" s="258"/>
      <c r="B538" s="262"/>
      <c r="C538" s="260"/>
      <c r="D538" s="260"/>
      <c r="E538" s="260"/>
      <c r="F538" s="251"/>
      <c r="G538" s="252" t="str">
        <f>IFERROR(IF($E538="","",VLOOKUP($E538,'Data Mercado'!$A$7:$F$24,IF($B$6="P90",2,IF($B$6="P75",3,IF($B$6="P50",4,IF($B$6="P25",5,IF($B$6="P10",6))))),0)),"ND")</f>
      </c>
      <c r="H538" s="253" t="str">
        <f t="shared" si="73"/>
        <v/>
      </c>
      <c r="I538" s="253" t="str">
        <f>IFERROR(VLOOKUP($A538,'Analisis de Equidad Interna'!$A$11:$K$1010,11,0),"")</f>
        <v/>
      </c>
      <c r="J538" s="253" t="str">
        <f t="shared" si="74"/>
        <v/>
      </c>
      <c r="K538" s="254" t="str">
        <f t="shared" si="75"/>
        <v/>
      </c>
      <c r="L538" s="254" t="str">
        <f t="shared" si="76"/>
        <v/>
      </c>
      <c r="M538" s="254" t="str">
        <f t="shared" si="77"/>
        <v/>
      </c>
      <c r="N538" s="254" t="str">
        <f t="shared" si="78"/>
        <v/>
      </c>
      <c r="O538" s="255"/>
      <c r="P538" s="256">
        <f t="shared" si="79"/>
        <v>0</v>
      </c>
      <c r="Q538" s="251">
        <f t="shared" si="72"/>
        <v>0</v>
      </c>
      <c r="R538" s="268"/>
      <c r="S538" s="269"/>
      <c r="T538" s="251">
        <f t="shared" si="80"/>
        <v>0</v>
      </c>
    </row>
    <row r="539" spans="1:20" s="257" customFormat="1" ht="19" customHeight="1">
      <c r="A539" s="258"/>
      <c r="B539" s="262"/>
      <c r="C539" s="260"/>
      <c r="D539" s="260"/>
      <c r="E539" s="260"/>
      <c r="F539" s="251"/>
      <c r="G539" s="252" t="str">
        <f>IFERROR(IF($E539="","",VLOOKUP($E539,'Data Mercado'!$A$7:$F$24,IF($B$6="P90",2,IF($B$6="P75",3,IF($B$6="P50",4,IF($B$6="P25",5,IF($B$6="P10",6))))),0)),"ND")</f>
      </c>
      <c r="H539" s="253" t="str">
        <f t="shared" si="73"/>
        <v/>
      </c>
      <c r="I539" s="253" t="str">
        <f>IFERROR(VLOOKUP($A539,'Analisis de Equidad Interna'!$A$11:$K$1010,11,0),"")</f>
        <v/>
      </c>
      <c r="J539" s="253" t="str">
        <f t="shared" si="74"/>
        <v/>
      </c>
      <c r="K539" s="254" t="str">
        <f t="shared" si="75"/>
        <v/>
      </c>
      <c r="L539" s="254" t="str">
        <f t="shared" si="76"/>
        <v/>
      </c>
      <c r="M539" s="254" t="str">
        <f t="shared" si="77"/>
        <v/>
      </c>
      <c r="N539" s="254" t="str">
        <f t="shared" si="78"/>
        <v/>
      </c>
      <c r="O539" s="255"/>
      <c r="P539" s="256">
        <f t="shared" si="79"/>
        <v>0</v>
      </c>
      <c r="Q539" s="251">
        <f t="shared" si="72"/>
        <v>0</v>
      </c>
      <c r="R539" s="268"/>
      <c r="S539" s="269"/>
      <c r="T539" s="251">
        <f t="shared" si="80"/>
        <v>0</v>
      </c>
    </row>
    <row r="540" spans="1:20" s="257" customFormat="1" ht="19" customHeight="1">
      <c r="A540" s="258"/>
      <c r="B540" s="262"/>
      <c r="C540" s="260"/>
      <c r="D540" s="260"/>
      <c r="E540" s="260"/>
      <c r="F540" s="251"/>
      <c r="G540" s="252" t="str">
        <f>IFERROR(IF($E540="","",VLOOKUP($E540,'Data Mercado'!$A$7:$F$24,IF($B$6="P90",2,IF($B$6="P75",3,IF($B$6="P50",4,IF($B$6="P25",5,IF($B$6="P10",6))))),0)),"ND")</f>
      </c>
      <c r="H540" s="253" t="str">
        <f t="shared" si="73"/>
        <v/>
      </c>
      <c r="I540" s="253" t="str">
        <f>IFERROR(VLOOKUP($A540,'Analisis de Equidad Interna'!$A$11:$K$1010,11,0),"")</f>
        <v/>
      </c>
      <c r="J540" s="253" t="str">
        <f t="shared" si="74"/>
        <v/>
      </c>
      <c r="K540" s="254" t="str">
        <f t="shared" si="75"/>
        <v/>
      </c>
      <c r="L540" s="254" t="str">
        <f t="shared" si="76"/>
        <v/>
      </c>
      <c r="M540" s="254" t="str">
        <f t="shared" si="77"/>
        <v/>
      </c>
      <c r="N540" s="254" t="str">
        <f t="shared" si="78"/>
        <v/>
      </c>
      <c r="O540" s="255"/>
      <c r="P540" s="256">
        <f t="shared" si="79"/>
        <v>0</v>
      </c>
      <c r="Q540" s="251">
        <f t="shared" si="72"/>
        <v>0</v>
      </c>
      <c r="R540" s="268"/>
      <c r="S540" s="269"/>
      <c r="T540" s="251">
        <f t="shared" si="80"/>
        <v>0</v>
      </c>
    </row>
    <row r="541" spans="1:20" s="257" customFormat="1" ht="19" customHeight="1">
      <c r="A541" s="258"/>
      <c r="B541" s="262"/>
      <c r="C541" s="260"/>
      <c r="D541" s="260"/>
      <c r="E541" s="260"/>
      <c r="F541" s="251"/>
      <c r="G541" s="252" t="str">
        <f>IFERROR(IF($E541="","",VLOOKUP($E541,'Data Mercado'!$A$7:$F$24,IF($B$6="P90",2,IF($B$6="P75",3,IF($B$6="P50",4,IF($B$6="P25",5,IF($B$6="P10",6))))),0)),"ND")</f>
      </c>
      <c r="H541" s="253" t="str">
        <f t="shared" si="73"/>
        <v/>
      </c>
      <c r="I541" s="253" t="str">
        <f>IFERROR(VLOOKUP($A541,'Analisis de Equidad Interna'!$A$11:$K$1010,11,0),"")</f>
        <v/>
      </c>
      <c r="J541" s="253" t="str">
        <f t="shared" si="74"/>
        <v/>
      </c>
      <c r="K541" s="254" t="str">
        <f t="shared" si="75"/>
        <v/>
      </c>
      <c r="L541" s="254" t="str">
        <f t="shared" si="76"/>
        <v/>
      </c>
      <c r="M541" s="254" t="str">
        <f t="shared" si="77"/>
        <v/>
      </c>
      <c r="N541" s="254" t="str">
        <f t="shared" si="78"/>
        <v/>
      </c>
      <c r="O541" s="255"/>
      <c r="P541" s="256">
        <f t="shared" si="79"/>
        <v>0</v>
      </c>
      <c r="Q541" s="251">
        <f t="shared" si="72"/>
        <v>0</v>
      </c>
      <c r="R541" s="268"/>
      <c r="S541" s="269"/>
      <c r="T541" s="251">
        <f t="shared" si="80"/>
        <v>0</v>
      </c>
    </row>
    <row r="542" spans="1:20" s="257" customFormat="1" ht="19" customHeight="1">
      <c r="A542" s="258"/>
      <c r="B542" s="262"/>
      <c r="C542" s="260"/>
      <c r="D542" s="260"/>
      <c r="E542" s="260"/>
      <c r="F542" s="251"/>
      <c r="G542" s="252" t="str">
        <f>IFERROR(IF($E542="","",VLOOKUP($E542,'Data Mercado'!$A$7:$F$24,IF($B$6="P90",2,IF($B$6="P75",3,IF($B$6="P50",4,IF($B$6="P25",5,IF($B$6="P10",6))))),0)),"ND")</f>
      </c>
      <c r="H542" s="253" t="str">
        <f t="shared" si="73"/>
        <v/>
      </c>
      <c r="I542" s="253" t="str">
        <f>IFERROR(VLOOKUP($A542,'Analisis de Equidad Interna'!$A$11:$K$1010,11,0),"")</f>
        <v/>
      </c>
      <c r="J542" s="253" t="str">
        <f t="shared" si="74"/>
        <v/>
      </c>
      <c r="K542" s="254" t="str">
        <f t="shared" si="75"/>
        <v/>
      </c>
      <c r="L542" s="254" t="str">
        <f t="shared" si="76"/>
        <v/>
      </c>
      <c r="M542" s="254" t="str">
        <f t="shared" si="77"/>
        <v/>
      </c>
      <c r="N542" s="254" t="str">
        <f t="shared" si="78"/>
        <v/>
      </c>
      <c r="O542" s="255"/>
      <c r="P542" s="256">
        <f t="shared" si="79"/>
        <v>0</v>
      </c>
      <c r="Q542" s="251">
        <f t="shared" si="72"/>
        <v>0</v>
      </c>
      <c r="R542" s="268"/>
      <c r="S542" s="269"/>
      <c r="T542" s="251">
        <f t="shared" si="80"/>
        <v>0</v>
      </c>
    </row>
    <row r="543" spans="1:20" s="257" customFormat="1" ht="19" customHeight="1">
      <c r="A543" s="258"/>
      <c r="B543" s="262"/>
      <c r="C543" s="260"/>
      <c r="D543" s="260"/>
      <c r="E543" s="260"/>
      <c r="F543" s="251"/>
      <c r="G543" s="252" t="str">
        <f>IFERROR(IF($E543="","",VLOOKUP($E543,'Data Mercado'!$A$7:$F$24,IF($B$6="P90",2,IF($B$6="P75",3,IF($B$6="P50",4,IF($B$6="P25",5,IF($B$6="P10",6))))),0)),"ND")</f>
      </c>
      <c r="H543" s="253" t="str">
        <f t="shared" si="73"/>
        <v/>
      </c>
      <c r="I543" s="253" t="str">
        <f>IFERROR(VLOOKUP($A543,'Analisis de Equidad Interna'!$A$11:$K$1010,11,0),"")</f>
        <v/>
      </c>
      <c r="J543" s="253" t="str">
        <f t="shared" si="74"/>
        <v/>
      </c>
      <c r="K543" s="254" t="str">
        <f t="shared" si="75"/>
        <v/>
      </c>
      <c r="L543" s="254" t="str">
        <f t="shared" si="76"/>
        <v/>
      </c>
      <c r="M543" s="254" t="str">
        <f t="shared" si="77"/>
        <v/>
      </c>
      <c r="N543" s="254" t="str">
        <f t="shared" si="78"/>
        <v/>
      </c>
      <c r="O543" s="255"/>
      <c r="P543" s="256">
        <f t="shared" si="79"/>
        <v>0</v>
      </c>
      <c r="Q543" s="251">
        <f t="shared" si="72"/>
        <v>0</v>
      </c>
      <c r="R543" s="268"/>
      <c r="S543" s="269"/>
      <c r="T543" s="251">
        <f t="shared" si="80"/>
        <v>0</v>
      </c>
    </row>
    <row r="544" spans="1:20" s="257" customFormat="1" ht="19" customHeight="1">
      <c r="A544" s="258"/>
      <c r="B544" s="262"/>
      <c r="C544" s="260"/>
      <c r="D544" s="260"/>
      <c r="E544" s="260"/>
      <c r="F544" s="251"/>
      <c r="G544" s="252" t="str">
        <f>IFERROR(IF($E544="","",VLOOKUP($E544,'Data Mercado'!$A$7:$F$24,IF($B$6="P90",2,IF($B$6="P75",3,IF($B$6="P50",4,IF($B$6="P25",5,IF($B$6="P10",6))))),0)),"ND")</f>
      </c>
      <c r="H544" s="253" t="str">
        <f t="shared" si="73"/>
        <v/>
      </c>
      <c r="I544" s="253" t="str">
        <f>IFERROR(VLOOKUP($A544,'Analisis de Equidad Interna'!$A$11:$K$1010,11,0),"")</f>
        <v/>
      </c>
      <c r="J544" s="253" t="str">
        <f t="shared" si="74"/>
        <v/>
      </c>
      <c r="K544" s="254" t="str">
        <f t="shared" si="75"/>
        <v/>
      </c>
      <c r="L544" s="254" t="str">
        <f t="shared" si="76"/>
        <v/>
      </c>
      <c r="M544" s="254" t="str">
        <f t="shared" si="77"/>
        <v/>
      </c>
      <c r="N544" s="254" t="str">
        <f t="shared" si="78"/>
        <v/>
      </c>
      <c r="O544" s="255"/>
      <c r="P544" s="256">
        <f t="shared" si="79"/>
        <v>0</v>
      </c>
      <c r="Q544" s="251">
        <f t="shared" si="72"/>
        <v>0</v>
      </c>
      <c r="R544" s="268"/>
      <c r="S544" s="269"/>
      <c r="T544" s="251">
        <f t="shared" si="80"/>
        <v>0</v>
      </c>
    </row>
    <row r="545" spans="1:20" s="257" customFormat="1" ht="19" customHeight="1">
      <c r="A545" s="258"/>
      <c r="B545" s="262"/>
      <c r="C545" s="260"/>
      <c r="D545" s="260"/>
      <c r="E545" s="260"/>
      <c r="F545" s="251"/>
      <c r="G545" s="252" t="str">
        <f>IFERROR(IF($E545="","",VLOOKUP($E545,'Data Mercado'!$A$7:$F$24,IF($B$6="P90",2,IF($B$6="P75",3,IF($B$6="P50",4,IF($B$6="P25",5,IF($B$6="P10",6))))),0)),"ND")</f>
      </c>
      <c r="H545" s="253" t="str">
        <f t="shared" si="73"/>
        <v/>
      </c>
      <c r="I545" s="253" t="str">
        <f>IFERROR(VLOOKUP($A545,'Analisis de Equidad Interna'!$A$11:$K$1010,11,0),"")</f>
        <v/>
      </c>
      <c r="J545" s="253" t="str">
        <f t="shared" si="74"/>
        <v/>
      </c>
      <c r="K545" s="254" t="str">
        <f t="shared" si="75"/>
        <v/>
      </c>
      <c r="L545" s="254" t="str">
        <f t="shared" si="76"/>
        <v/>
      </c>
      <c r="M545" s="254" t="str">
        <f t="shared" si="77"/>
        <v/>
      </c>
      <c r="N545" s="254" t="str">
        <f t="shared" si="78"/>
        <v/>
      </c>
      <c r="O545" s="255"/>
      <c r="P545" s="256">
        <f t="shared" si="79"/>
        <v>0</v>
      </c>
      <c r="Q545" s="251">
        <f t="shared" si="72"/>
        <v>0</v>
      </c>
      <c r="R545" s="268"/>
      <c r="S545" s="269"/>
      <c r="T545" s="251">
        <f t="shared" si="80"/>
        <v>0</v>
      </c>
    </row>
    <row r="546" spans="1:20" s="257" customFormat="1" ht="19" customHeight="1">
      <c r="A546" s="258"/>
      <c r="B546" s="262"/>
      <c r="C546" s="260"/>
      <c r="D546" s="260"/>
      <c r="E546" s="260"/>
      <c r="F546" s="251"/>
      <c r="G546" s="252" t="str">
        <f>IFERROR(IF($E546="","",VLOOKUP($E546,'Data Mercado'!$A$7:$F$24,IF($B$6="P90",2,IF($B$6="P75",3,IF($B$6="P50",4,IF($B$6="P25",5,IF($B$6="P10",6))))),0)),"ND")</f>
      </c>
      <c r="H546" s="253" t="str">
        <f t="shared" si="73"/>
        <v/>
      </c>
      <c r="I546" s="253" t="str">
        <f>IFERROR(VLOOKUP($A546,'Analisis de Equidad Interna'!$A$11:$K$1010,11,0),"")</f>
        <v/>
      </c>
      <c r="J546" s="253" t="str">
        <f t="shared" si="74"/>
        <v/>
      </c>
      <c r="K546" s="254" t="str">
        <f t="shared" si="75"/>
        <v/>
      </c>
      <c r="L546" s="254" t="str">
        <f t="shared" si="76"/>
        <v/>
      </c>
      <c r="M546" s="254" t="str">
        <f t="shared" si="77"/>
        <v/>
      </c>
      <c r="N546" s="254" t="str">
        <f t="shared" si="78"/>
        <v/>
      </c>
      <c r="O546" s="255"/>
      <c r="P546" s="256">
        <f t="shared" si="79"/>
        <v>0</v>
      </c>
      <c r="Q546" s="251">
        <f t="shared" si="72"/>
        <v>0</v>
      </c>
      <c r="R546" s="268"/>
      <c r="S546" s="269"/>
      <c r="T546" s="251">
        <f t="shared" si="80"/>
        <v>0</v>
      </c>
    </row>
    <row r="547" spans="1:20" s="257" customFormat="1" ht="19" customHeight="1">
      <c r="A547" s="258"/>
      <c r="B547" s="262"/>
      <c r="C547" s="260"/>
      <c r="D547" s="260"/>
      <c r="E547" s="260"/>
      <c r="F547" s="251"/>
      <c r="G547" s="252" t="str">
        <f>IFERROR(IF($E547="","",VLOOKUP($E547,'Data Mercado'!$A$7:$F$24,IF($B$6="P90",2,IF($B$6="P75",3,IF($B$6="P50",4,IF($B$6="P25",5,IF($B$6="P10",6))))),0)),"ND")</f>
      </c>
      <c r="H547" s="253" t="str">
        <f t="shared" si="73"/>
        <v/>
      </c>
      <c r="I547" s="253" t="str">
        <f>IFERROR(VLOOKUP($A547,'Analisis de Equidad Interna'!$A$11:$K$1010,11,0),"")</f>
        <v/>
      </c>
      <c r="J547" s="253" t="str">
        <f t="shared" si="74"/>
        <v/>
      </c>
      <c r="K547" s="254" t="str">
        <f t="shared" si="75"/>
        <v/>
      </c>
      <c r="L547" s="254" t="str">
        <f t="shared" si="76"/>
        <v/>
      </c>
      <c r="M547" s="254" t="str">
        <f t="shared" si="77"/>
        <v/>
      </c>
      <c r="N547" s="254" t="str">
        <f t="shared" si="78"/>
        <v/>
      </c>
      <c r="O547" s="255"/>
      <c r="P547" s="256">
        <f t="shared" si="79"/>
        <v>0</v>
      </c>
      <c r="Q547" s="251">
        <f t="shared" si="72"/>
        <v>0</v>
      </c>
      <c r="R547" s="268"/>
      <c r="S547" s="269"/>
      <c r="T547" s="251">
        <f t="shared" si="80"/>
        <v>0</v>
      </c>
    </row>
    <row r="548" spans="1:20" s="257" customFormat="1" ht="19" customHeight="1">
      <c r="A548" s="258"/>
      <c r="B548" s="262"/>
      <c r="C548" s="260"/>
      <c r="D548" s="260"/>
      <c r="E548" s="260"/>
      <c r="F548" s="251"/>
      <c r="G548" s="252" t="str">
        <f>IFERROR(IF($E548="","",VLOOKUP($E548,'Data Mercado'!$A$7:$F$24,IF($B$6="P90",2,IF($B$6="P75",3,IF($B$6="P50",4,IF($B$6="P25",5,IF($B$6="P10",6))))),0)),"ND")</f>
      </c>
      <c r="H548" s="253" t="str">
        <f t="shared" si="73"/>
        <v/>
      </c>
      <c r="I548" s="253" t="str">
        <f>IFERROR(VLOOKUP($A548,'Analisis de Equidad Interna'!$A$11:$K$1010,11,0),"")</f>
        <v/>
      </c>
      <c r="J548" s="253" t="str">
        <f t="shared" si="74"/>
        <v/>
      </c>
      <c r="K548" s="254" t="str">
        <f t="shared" si="75"/>
        <v/>
      </c>
      <c r="L548" s="254" t="str">
        <f t="shared" si="76"/>
        <v/>
      </c>
      <c r="M548" s="254" t="str">
        <f t="shared" si="77"/>
        <v/>
      </c>
      <c r="N548" s="254" t="str">
        <f t="shared" si="78"/>
        <v/>
      </c>
      <c r="O548" s="255"/>
      <c r="P548" s="256">
        <f t="shared" si="79"/>
        <v>0</v>
      </c>
      <c r="Q548" s="251">
        <f t="shared" si="72"/>
        <v>0</v>
      </c>
      <c r="R548" s="268"/>
      <c r="S548" s="269"/>
      <c r="T548" s="251">
        <f t="shared" si="80"/>
        <v>0</v>
      </c>
    </row>
    <row r="549" spans="1:20" s="257" customFormat="1" ht="19" customHeight="1">
      <c r="A549" s="258"/>
      <c r="B549" s="262"/>
      <c r="C549" s="260"/>
      <c r="D549" s="260"/>
      <c r="E549" s="260"/>
      <c r="F549" s="251"/>
      <c r="G549" s="252" t="str">
        <f>IFERROR(IF($E549="","",VLOOKUP($E549,'Data Mercado'!$A$7:$F$24,IF($B$6="P90",2,IF($B$6="P75",3,IF($B$6="P50",4,IF($B$6="P25",5,IF($B$6="P10",6))))),0)),"ND")</f>
      </c>
      <c r="H549" s="253" t="str">
        <f t="shared" si="73"/>
        <v/>
      </c>
      <c r="I549" s="253" t="str">
        <f>IFERROR(VLOOKUP($A549,'Analisis de Equidad Interna'!$A$11:$K$1010,11,0),"")</f>
        <v/>
      </c>
      <c r="J549" s="253" t="str">
        <f t="shared" si="74"/>
        <v/>
      </c>
      <c r="K549" s="254" t="str">
        <f t="shared" si="75"/>
        <v/>
      </c>
      <c r="L549" s="254" t="str">
        <f t="shared" si="76"/>
        <v/>
      </c>
      <c r="M549" s="254" t="str">
        <f t="shared" si="77"/>
        <v/>
      </c>
      <c r="N549" s="254" t="str">
        <f t="shared" si="78"/>
        <v/>
      </c>
      <c r="O549" s="255"/>
      <c r="P549" s="256">
        <f t="shared" si="79"/>
        <v>0</v>
      </c>
      <c r="Q549" s="251">
        <f t="shared" si="72"/>
        <v>0</v>
      </c>
      <c r="R549" s="268"/>
      <c r="S549" s="269"/>
      <c r="T549" s="251">
        <f t="shared" si="80"/>
        <v>0</v>
      </c>
    </row>
    <row r="550" spans="1:20" s="257" customFormat="1" ht="19" customHeight="1">
      <c r="A550" s="258"/>
      <c r="B550" s="262"/>
      <c r="C550" s="260"/>
      <c r="D550" s="260"/>
      <c r="E550" s="260"/>
      <c r="F550" s="251"/>
      <c r="G550" s="252" t="str">
        <f>IFERROR(IF($E550="","",VLOOKUP($E550,'Data Mercado'!$A$7:$F$24,IF($B$6="P90",2,IF($B$6="P75",3,IF($B$6="P50",4,IF($B$6="P25",5,IF($B$6="P10",6))))),0)),"ND")</f>
      </c>
      <c r="H550" s="253" t="str">
        <f t="shared" si="73"/>
        <v/>
      </c>
      <c r="I550" s="253" t="str">
        <f>IFERROR(VLOOKUP($A550,'Analisis de Equidad Interna'!$A$11:$K$1010,11,0),"")</f>
        <v/>
      </c>
      <c r="J550" s="253" t="str">
        <f t="shared" si="74"/>
        <v/>
      </c>
      <c r="K550" s="254" t="str">
        <f t="shared" si="75"/>
        <v/>
      </c>
      <c r="L550" s="254" t="str">
        <f t="shared" si="76"/>
        <v/>
      </c>
      <c r="M550" s="254" t="str">
        <f t="shared" si="77"/>
        <v/>
      </c>
      <c r="N550" s="254" t="str">
        <f t="shared" si="78"/>
        <v/>
      </c>
      <c r="O550" s="255"/>
      <c r="P550" s="256">
        <f t="shared" si="79"/>
        <v>0</v>
      </c>
      <c r="Q550" s="251">
        <f t="shared" si="72"/>
        <v>0</v>
      </c>
      <c r="R550" s="268"/>
      <c r="S550" s="269"/>
      <c r="T550" s="251">
        <f t="shared" si="80"/>
        <v>0</v>
      </c>
    </row>
    <row r="551" spans="1:20" s="257" customFormat="1" ht="19" customHeight="1">
      <c r="A551" s="258"/>
      <c r="B551" s="262"/>
      <c r="C551" s="260"/>
      <c r="D551" s="260"/>
      <c r="E551" s="260"/>
      <c r="F551" s="251"/>
      <c r="G551" s="252" t="str">
        <f>IFERROR(IF($E551="","",VLOOKUP($E551,'Data Mercado'!$A$7:$F$24,IF($B$6="P90",2,IF($B$6="P75",3,IF($B$6="P50",4,IF($B$6="P25",5,IF($B$6="P10",6))))),0)),"ND")</f>
      </c>
      <c r="H551" s="253" t="str">
        <f t="shared" si="73"/>
        <v/>
      </c>
      <c r="I551" s="253" t="str">
        <f>IFERROR(VLOOKUP($A551,'Analisis de Equidad Interna'!$A$11:$K$1010,11,0),"")</f>
        <v/>
      </c>
      <c r="J551" s="253" t="str">
        <f t="shared" si="74"/>
        <v/>
      </c>
      <c r="K551" s="254" t="str">
        <f t="shared" si="75"/>
        <v/>
      </c>
      <c r="L551" s="254" t="str">
        <f t="shared" si="76"/>
        <v/>
      </c>
      <c r="M551" s="254" t="str">
        <f t="shared" si="77"/>
        <v/>
      </c>
      <c r="N551" s="254" t="str">
        <f t="shared" si="78"/>
        <v/>
      </c>
      <c r="O551" s="255"/>
      <c r="P551" s="256">
        <f t="shared" si="79"/>
        <v>0</v>
      </c>
      <c r="Q551" s="251">
        <f t="shared" si="72"/>
        <v>0</v>
      </c>
      <c r="R551" s="268"/>
      <c r="S551" s="269"/>
      <c r="T551" s="251">
        <f t="shared" si="80"/>
        <v>0</v>
      </c>
    </row>
    <row r="552" spans="1:20" s="257" customFormat="1" ht="19" customHeight="1">
      <c r="A552" s="258"/>
      <c r="B552" s="262"/>
      <c r="C552" s="260"/>
      <c r="D552" s="260"/>
      <c r="E552" s="260"/>
      <c r="F552" s="251"/>
      <c r="G552" s="252" t="str">
        <f>IFERROR(IF($E552="","",VLOOKUP($E552,'Data Mercado'!$A$7:$F$24,IF($B$6="P90",2,IF($B$6="P75",3,IF($B$6="P50",4,IF($B$6="P25",5,IF($B$6="P10",6))))),0)),"ND")</f>
      </c>
      <c r="H552" s="253" t="str">
        <f t="shared" si="73"/>
        <v/>
      </c>
      <c r="I552" s="253" t="str">
        <f>IFERROR(VLOOKUP($A552,'Analisis de Equidad Interna'!$A$11:$K$1010,11,0),"")</f>
        <v/>
      </c>
      <c r="J552" s="253" t="str">
        <f t="shared" si="74"/>
        <v/>
      </c>
      <c r="K552" s="254" t="str">
        <f t="shared" si="75"/>
        <v/>
      </c>
      <c r="L552" s="254" t="str">
        <f t="shared" si="76"/>
        <v/>
      </c>
      <c r="M552" s="254" t="str">
        <f t="shared" si="77"/>
        <v/>
      </c>
      <c r="N552" s="254" t="str">
        <f t="shared" si="78"/>
        <v/>
      </c>
      <c r="O552" s="255"/>
      <c r="P552" s="256">
        <f t="shared" si="79"/>
        <v>0</v>
      </c>
      <c r="Q552" s="251">
        <f t="shared" si="72"/>
        <v>0</v>
      </c>
      <c r="R552" s="268"/>
      <c r="S552" s="269"/>
      <c r="T552" s="251">
        <f t="shared" si="80"/>
        <v>0</v>
      </c>
    </row>
    <row r="553" spans="1:20" s="257" customFormat="1" ht="19" customHeight="1">
      <c r="A553" s="258"/>
      <c r="B553" s="262"/>
      <c r="C553" s="260"/>
      <c r="D553" s="260"/>
      <c r="E553" s="260"/>
      <c r="F553" s="251"/>
      <c r="G553" s="252" t="str">
        <f>IFERROR(IF($E553="","",VLOOKUP($E553,'Data Mercado'!$A$7:$F$24,IF($B$6="P90",2,IF($B$6="P75",3,IF($B$6="P50",4,IF($B$6="P25",5,IF($B$6="P10",6))))),0)),"ND")</f>
      </c>
      <c r="H553" s="253" t="str">
        <f t="shared" si="73"/>
        <v/>
      </c>
      <c r="I553" s="253" t="str">
        <f>IFERROR(VLOOKUP($A553,'Analisis de Equidad Interna'!$A$11:$K$1010,11,0),"")</f>
        <v/>
      </c>
      <c r="J553" s="253" t="str">
        <f t="shared" si="74"/>
        <v/>
      </c>
      <c r="K553" s="254" t="str">
        <f t="shared" si="75"/>
        <v/>
      </c>
      <c r="L553" s="254" t="str">
        <f t="shared" si="76"/>
        <v/>
      </c>
      <c r="M553" s="254" t="str">
        <f t="shared" si="77"/>
        <v/>
      </c>
      <c r="N553" s="254" t="str">
        <f t="shared" si="78"/>
        <v/>
      </c>
      <c r="O553" s="255"/>
      <c r="P553" s="256">
        <f t="shared" si="79"/>
        <v>0</v>
      </c>
      <c r="Q553" s="251">
        <f t="shared" si="72"/>
        <v>0</v>
      </c>
      <c r="R553" s="268"/>
      <c r="S553" s="269"/>
      <c r="T553" s="251">
        <f t="shared" si="80"/>
        <v>0</v>
      </c>
    </row>
    <row r="554" spans="1:20" s="257" customFormat="1" ht="19" customHeight="1">
      <c r="A554" s="258"/>
      <c r="B554" s="262"/>
      <c r="C554" s="260"/>
      <c r="D554" s="260"/>
      <c r="E554" s="260"/>
      <c r="F554" s="251"/>
      <c r="G554" s="252" t="str">
        <f>IFERROR(IF($E554="","",VLOOKUP($E554,'Data Mercado'!$A$7:$F$24,IF($B$6="P90",2,IF($B$6="P75",3,IF($B$6="P50",4,IF($B$6="P25",5,IF($B$6="P10",6))))),0)),"ND")</f>
      </c>
      <c r="H554" s="253" t="str">
        <f t="shared" si="73"/>
        <v/>
      </c>
      <c r="I554" s="253" t="str">
        <f>IFERROR(VLOOKUP($A554,'Analisis de Equidad Interna'!$A$11:$K$1010,11,0),"")</f>
        <v/>
      </c>
      <c r="J554" s="253" t="str">
        <f t="shared" si="74"/>
        <v/>
      </c>
      <c r="K554" s="254" t="str">
        <f t="shared" si="75"/>
        <v/>
      </c>
      <c r="L554" s="254" t="str">
        <f t="shared" si="76"/>
        <v/>
      </c>
      <c r="M554" s="254" t="str">
        <f t="shared" si="77"/>
        <v/>
      </c>
      <c r="N554" s="254" t="str">
        <f t="shared" si="78"/>
        <v/>
      </c>
      <c r="O554" s="255"/>
      <c r="P554" s="256">
        <f t="shared" si="79"/>
        <v>0</v>
      </c>
      <c r="Q554" s="251">
        <f t="shared" si="72"/>
        <v>0</v>
      </c>
      <c r="R554" s="268"/>
      <c r="S554" s="269"/>
      <c r="T554" s="251">
        <f t="shared" si="80"/>
        <v>0</v>
      </c>
    </row>
    <row r="555" spans="1:20" s="257" customFormat="1" ht="19" customHeight="1">
      <c r="A555" s="258"/>
      <c r="B555" s="262"/>
      <c r="C555" s="260"/>
      <c r="D555" s="260"/>
      <c r="E555" s="260"/>
      <c r="F555" s="251"/>
      <c r="G555" s="252" t="str">
        <f>IFERROR(IF($E555="","",VLOOKUP($E555,'Data Mercado'!$A$7:$F$24,IF($B$6="P90",2,IF($B$6="P75",3,IF($B$6="P50",4,IF($B$6="P25",5,IF($B$6="P10",6))))),0)),"ND")</f>
      </c>
      <c r="H555" s="253" t="str">
        <f t="shared" si="73"/>
        <v/>
      </c>
      <c r="I555" s="253" t="str">
        <f>IFERROR(VLOOKUP($A555,'Analisis de Equidad Interna'!$A$11:$K$1010,11,0),"")</f>
        <v/>
      </c>
      <c r="J555" s="253" t="str">
        <f t="shared" si="74"/>
        <v/>
      </c>
      <c r="K555" s="254" t="str">
        <f t="shared" si="75"/>
        <v/>
      </c>
      <c r="L555" s="254" t="str">
        <f t="shared" si="76"/>
        <v/>
      </c>
      <c r="M555" s="254" t="str">
        <f t="shared" si="77"/>
        <v/>
      </c>
      <c r="N555" s="254" t="str">
        <f t="shared" si="78"/>
        <v/>
      </c>
      <c r="O555" s="255"/>
      <c r="P555" s="256">
        <f t="shared" si="79"/>
        <v>0</v>
      </c>
      <c r="Q555" s="251">
        <f t="shared" si="72"/>
        <v>0</v>
      </c>
      <c r="R555" s="268"/>
      <c r="S555" s="269"/>
      <c r="T555" s="251">
        <f t="shared" si="80"/>
        <v>0</v>
      </c>
    </row>
    <row r="556" spans="1:20" s="257" customFormat="1" ht="19" customHeight="1">
      <c r="A556" s="258"/>
      <c r="B556" s="262"/>
      <c r="C556" s="260"/>
      <c r="D556" s="260"/>
      <c r="E556" s="260"/>
      <c r="F556" s="251"/>
      <c r="G556" s="252" t="str">
        <f>IFERROR(IF($E556="","",VLOOKUP($E556,'Data Mercado'!$A$7:$F$24,IF($B$6="P90",2,IF($B$6="P75",3,IF($B$6="P50",4,IF($B$6="P25",5,IF($B$6="P10",6))))),0)),"ND")</f>
      </c>
      <c r="H556" s="253" t="str">
        <f t="shared" si="73"/>
        <v/>
      </c>
      <c r="I556" s="253" t="str">
        <f>IFERROR(VLOOKUP($A556,'Analisis de Equidad Interna'!$A$11:$K$1010,11,0),"")</f>
        <v/>
      </c>
      <c r="J556" s="253" t="str">
        <f t="shared" si="74"/>
        <v/>
      </c>
      <c r="K556" s="254" t="str">
        <f t="shared" si="75"/>
        <v/>
      </c>
      <c r="L556" s="254" t="str">
        <f t="shared" si="76"/>
        <v/>
      </c>
      <c r="M556" s="254" t="str">
        <f t="shared" si="77"/>
        <v/>
      </c>
      <c r="N556" s="254" t="str">
        <f t="shared" si="78"/>
        <v/>
      </c>
      <c r="O556" s="255"/>
      <c r="P556" s="256">
        <f t="shared" si="79"/>
        <v>0</v>
      </c>
      <c r="Q556" s="251">
        <f t="shared" si="72"/>
        <v>0</v>
      </c>
      <c r="R556" s="268"/>
      <c r="S556" s="269"/>
      <c r="T556" s="251">
        <f t="shared" si="80"/>
        <v>0</v>
      </c>
    </row>
    <row r="557" spans="1:20" s="257" customFormat="1" ht="19" customHeight="1">
      <c r="A557" s="258"/>
      <c r="B557" s="262"/>
      <c r="C557" s="260"/>
      <c r="D557" s="260"/>
      <c r="E557" s="260"/>
      <c r="F557" s="251"/>
      <c r="G557" s="252" t="str">
        <f>IFERROR(IF($E557="","",VLOOKUP($E557,'Data Mercado'!$A$7:$F$24,IF($B$6="P90",2,IF($B$6="P75",3,IF($B$6="P50",4,IF($B$6="P25",5,IF($B$6="P10",6))))),0)),"ND")</f>
      </c>
      <c r="H557" s="253" t="str">
        <f t="shared" si="73"/>
        <v/>
      </c>
      <c r="I557" s="253" t="str">
        <f>IFERROR(VLOOKUP($A557,'Analisis de Equidad Interna'!$A$11:$K$1010,11,0),"")</f>
        <v/>
      </c>
      <c r="J557" s="253" t="str">
        <f t="shared" si="74"/>
        <v/>
      </c>
      <c r="K557" s="254" t="str">
        <f t="shared" si="75"/>
        <v/>
      </c>
      <c r="L557" s="254" t="str">
        <f t="shared" si="76"/>
        <v/>
      </c>
      <c r="M557" s="254" t="str">
        <f t="shared" si="77"/>
        <v/>
      </c>
      <c r="N557" s="254" t="str">
        <f t="shared" si="78"/>
        <v/>
      </c>
      <c r="O557" s="255"/>
      <c r="P557" s="256">
        <f t="shared" si="79"/>
        <v>0</v>
      </c>
      <c r="Q557" s="251">
        <f t="shared" si="72"/>
        <v>0</v>
      </c>
      <c r="R557" s="268"/>
      <c r="S557" s="269"/>
      <c r="T557" s="251">
        <f t="shared" si="80"/>
        <v>0</v>
      </c>
    </row>
    <row r="558" spans="1:20" s="257" customFormat="1" ht="19" customHeight="1">
      <c r="A558" s="258"/>
      <c r="B558" s="262"/>
      <c r="C558" s="260"/>
      <c r="D558" s="260"/>
      <c r="E558" s="260"/>
      <c r="F558" s="251"/>
      <c r="G558" s="252" t="str">
        <f>IFERROR(IF($E558="","",VLOOKUP($E558,'Data Mercado'!$A$7:$F$24,IF($B$6="P90",2,IF($B$6="P75",3,IF($B$6="P50",4,IF($B$6="P25",5,IF($B$6="P10",6))))),0)),"ND")</f>
      </c>
      <c r="H558" s="253" t="str">
        <f t="shared" si="73"/>
        <v/>
      </c>
      <c r="I558" s="253" t="str">
        <f>IFERROR(VLOOKUP($A558,'Analisis de Equidad Interna'!$A$11:$K$1010,11,0),"")</f>
        <v/>
      </c>
      <c r="J558" s="253" t="str">
        <f t="shared" si="74"/>
        <v/>
      </c>
      <c r="K558" s="254" t="str">
        <f t="shared" si="75"/>
        <v/>
      </c>
      <c r="L558" s="254" t="str">
        <f t="shared" si="76"/>
        <v/>
      </c>
      <c r="M558" s="254" t="str">
        <f t="shared" si="77"/>
        <v/>
      </c>
      <c r="N558" s="254" t="str">
        <f t="shared" si="78"/>
        <v/>
      </c>
      <c r="O558" s="255"/>
      <c r="P558" s="256">
        <f t="shared" si="79"/>
        <v>0</v>
      </c>
      <c r="Q558" s="251">
        <f t="shared" si="72"/>
        <v>0</v>
      </c>
      <c r="R558" s="268"/>
      <c r="S558" s="269"/>
      <c r="T558" s="251">
        <f t="shared" si="80"/>
        <v>0</v>
      </c>
    </row>
    <row r="559" spans="1:20" s="257" customFormat="1" ht="19" customHeight="1">
      <c r="A559" s="258"/>
      <c r="B559" s="262"/>
      <c r="C559" s="260"/>
      <c r="D559" s="260"/>
      <c r="E559" s="260"/>
      <c r="F559" s="251"/>
      <c r="G559" s="252" t="str">
        <f>IFERROR(IF($E559="","",VLOOKUP($E559,'Data Mercado'!$A$7:$F$24,IF($B$6="P90",2,IF($B$6="P75",3,IF($B$6="P50",4,IF($B$6="P25",5,IF($B$6="P10",6))))),0)),"ND")</f>
      </c>
      <c r="H559" s="253" t="str">
        <f t="shared" si="73"/>
        <v/>
      </c>
      <c r="I559" s="253" t="str">
        <f>IFERROR(VLOOKUP($A559,'Analisis de Equidad Interna'!$A$11:$K$1010,11,0),"")</f>
        <v/>
      </c>
      <c r="J559" s="253" t="str">
        <f t="shared" si="74"/>
        <v/>
      </c>
      <c r="K559" s="254" t="str">
        <f t="shared" si="75"/>
        <v/>
      </c>
      <c r="L559" s="254" t="str">
        <f t="shared" si="76"/>
        <v/>
      </c>
      <c r="M559" s="254" t="str">
        <f t="shared" si="77"/>
        <v/>
      </c>
      <c r="N559" s="254" t="str">
        <f t="shared" si="78"/>
        <v/>
      </c>
      <c r="O559" s="255"/>
      <c r="P559" s="256">
        <f t="shared" si="79"/>
        <v>0</v>
      </c>
      <c r="Q559" s="251">
        <f t="shared" si="72"/>
        <v>0</v>
      </c>
      <c r="R559" s="268"/>
      <c r="S559" s="269"/>
      <c r="T559" s="251">
        <f t="shared" si="80"/>
        <v>0</v>
      </c>
    </row>
    <row r="560" spans="1:20" s="257" customFormat="1" ht="19" customHeight="1">
      <c r="A560" s="258"/>
      <c r="B560" s="262"/>
      <c r="C560" s="260"/>
      <c r="D560" s="260"/>
      <c r="E560" s="260"/>
      <c r="F560" s="251"/>
      <c r="G560" s="252" t="str">
        <f>IFERROR(IF($E560="","",VLOOKUP($E560,'Data Mercado'!$A$7:$F$24,IF($B$6="P90",2,IF($B$6="P75",3,IF($B$6="P50",4,IF($B$6="P25",5,IF($B$6="P10",6))))),0)),"ND")</f>
      </c>
      <c r="H560" s="253" t="str">
        <f t="shared" si="73"/>
        <v/>
      </c>
      <c r="I560" s="253" t="str">
        <f>IFERROR(VLOOKUP($A560,'Analisis de Equidad Interna'!$A$11:$K$1010,11,0),"")</f>
        <v/>
      </c>
      <c r="J560" s="253" t="str">
        <f t="shared" si="74"/>
        <v/>
      </c>
      <c r="K560" s="254" t="str">
        <f t="shared" si="75"/>
        <v/>
      </c>
      <c r="L560" s="254" t="str">
        <f t="shared" si="76"/>
        <v/>
      </c>
      <c r="M560" s="254" t="str">
        <f t="shared" si="77"/>
        <v/>
      </c>
      <c r="N560" s="254" t="str">
        <f t="shared" si="78"/>
        <v/>
      </c>
      <c r="O560" s="255"/>
      <c r="P560" s="256">
        <f t="shared" si="79"/>
        <v>0</v>
      </c>
      <c r="Q560" s="251">
        <f t="shared" si="72"/>
        <v>0</v>
      </c>
      <c r="R560" s="268"/>
      <c r="S560" s="269"/>
      <c r="T560" s="251">
        <f t="shared" si="80"/>
        <v>0</v>
      </c>
    </row>
    <row r="561" spans="1:20" s="257" customFormat="1" ht="19" customHeight="1">
      <c r="A561" s="258"/>
      <c r="B561" s="262"/>
      <c r="C561" s="260"/>
      <c r="D561" s="260"/>
      <c r="E561" s="260"/>
      <c r="F561" s="251"/>
      <c r="G561" s="252" t="str">
        <f>IFERROR(IF($E561="","",VLOOKUP($E561,'Data Mercado'!$A$7:$F$24,IF($B$6="P90",2,IF($B$6="P75",3,IF($B$6="P50",4,IF($B$6="P25",5,IF($B$6="P10",6))))),0)),"ND")</f>
      </c>
      <c r="H561" s="253" t="str">
        <f t="shared" si="73"/>
        <v/>
      </c>
      <c r="I561" s="253" t="str">
        <f>IFERROR(VLOOKUP($A561,'Analisis de Equidad Interna'!$A$11:$K$1010,11,0),"")</f>
        <v/>
      </c>
      <c r="J561" s="253" t="str">
        <f t="shared" si="74"/>
        <v/>
      </c>
      <c r="K561" s="254" t="str">
        <f t="shared" si="75"/>
        <v/>
      </c>
      <c r="L561" s="254" t="str">
        <f t="shared" si="76"/>
        <v/>
      </c>
      <c r="M561" s="254" t="str">
        <f t="shared" si="77"/>
        <v/>
      </c>
      <c r="N561" s="254" t="str">
        <f t="shared" si="78"/>
        <v/>
      </c>
      <c r="O561" s="255"/>
      <c r="P561" s="256">
        <f t="shared" si="79"/>
        <v>0</v>
      </c>
      <c r="Q561" s="251">
        <f t="shared" si="72"/>
        <v>0</v>
      </c>
      <c r="R561" s="268"/>
      <c r="S561" s="269"/>
      <c r="T561" s="251">
        <f t="shared" si="80"/>
        <v>0</v>
      </c>
    </row>
    <row r="562" spans="1:20" s="257" customFormat="1" ht="19" customHeight="1">
      <c r="A562" s="258"/>
      <c r="B562" s="262"/>
      <c r="C562" s="260"/>
      <c r="D562" s="260"/>
      <c r="E562" s="260"/>
      <c r="F562" s="251"/>
      <c r="G562" s="252" t="str">
        <f>IFERROR(IF($E562="","",VLOOKUP($E562,'Data Mercado'!$A$7:$F$24,IF($B$6="P90",2,IF($B$6="P75",3,IF($B$6="P50",4,IF($B$6="P25",5,IF($B$6="P10",6))))),0)),"ND")</f>
      </c>
      <c r="H562" s="253" t="str">
        <f t="shared" si="73"/>
        <v/>
      </c>
      <c r="I562" s="253" t="str">
        <f>IFERROR(VLOOKUP($A562,'Analisis de Equidad Interna'!$A$11:$K$1010,11,0),"")</f>
        <v/>
      </c>
      <c r="J562" s="253" t="str">
        <f t="shared" si="74"/>
        <v/>
      </c>
      <c r="K562" s="254" t="str">
        <f t="shared" si="75"/>
        <v/>
      </c>
      <c r="L562" s="254" t="str">
        <f t="shared" si="76"/>
        <v/>
      </c>
      <c r="M562" s="254" t="str">
        <f t="shared" si="77"/>
        <v/>
      </c>
      <c r="N562" s="254" t="str">
        <f t="shared" si="78"/>
        <v/>
      </c>
      <c r="O562" s="255"/>
      <c r="P562" s="256">
        <f t="shared" si="79"/>
        <v>0</v>
      </c>
      <c r="Q562" s="251">
        <f t="shared" si="72"/>
        <v>0</v>
      </c>
      <c r="R562" s="268"/>
      <c r="S562" s="269"/>
      <c r="T562" s="251">
        <f t="shared" si="80"/>
        <v>0</v>
      </c>
    </row>
    <row r="563" spans="1:20" s="257" customFormat="1" ht="19" customHeight="1">
      <c r="A563" s="258"/>
      <c r="B563" s="262"/>
      <c r="C563" s="260"/>
      <c r="D563" s="260"/>
      <c r="E563" s="260"/>
      <c r="F563" s="251"/>
      <c r="G563" s="252" t="str">
        <f>IFERROR(IF($E563="","",VLOOKUP($E563,'Data Mercado'!$A$7:$F$24,IF($B$6="P90",2,IF($B$6="P75",3,IF($B$6="P50",4,IF($B$6="P25",5,IF($B$6="P10",6))))),0)),"ND")</f>
      </c>
      <c r="H563" s="253" t="str">
        <f t="shared" si="73"/>
        <v/>
      </c>
      <c r="I563" s="253" t="str">
        <f>IFERROR(VLOOKUP($A563,'Analisis de Equidad Interna'!$A$11:$K$1010,11,0),"")</f>
        <v/>
      </c>
      <c r="J563" s="253" t="str">
        <f t="shared" si="74"/>
        <v/>
      </c>
      <c r="K563" s="254" t="str">
        <f t="shared" si="75"/>
        <v/>
      </c>
      <c r="L563" s="254" t="str">
        <f t="shared" si="76"/>
        <v/>
      </c>
      <c r="M563" s="254" t="str">
        <f t="shared" si="77"/>
        <v/>
      </c>
      <c r="N563" s="254" t="str">
        <f t="shared" si="78"/>
        <v/>
      </c>
      <c r="O563" s="255"/>
      <c r="P563" s="256">
        <f t="shared" si="79"/>
        <v>0</v>
      </c>
      <c r="Q563" s="251">
        <f t="shared" si="72"/>
        <v>0</v>
      </c>
      <c r="R563" s="268"/>
      <c r="S563" s="269"/>
      <c r="T563" s="251">
        <f t="shared" si="80"/>
        <v>0</v>
      </c>
    </row>
    <row r="564" spans="1:20" s="257" customFormat="1" ht="19" customHeight="1">
      <c r="A564" s="258"/>
      <c r="B564" s="262"/>
      <c r="C564" s="260"/>
      <c r="D564" s="260"/>
      <c r="E564" s="260"/>
      <c r="F564" s="251"/>
      <c r="G564" s="252" t="str">
        <f>IFERROR(IF($E564="","",VLOOKUP($E564,'Data Mercado'!$A$7:$F$24,IF($B$6="P90",2,IF($B$6="P75",3,IF($B$6="P50",4,IF($B$6="P25",5,IF($B$6="P10",6))))),0)),"ND")</f>
      </c>
      <c r="H564" s="253" t="str">
        <f t="shared" si="73"/>
        <v/>
      </c>
      <c r="I564" s="253" t="str">
        <f>IFERROR(VLOOKUP($A564,'Analisis de Equidad Interna'!$A$11:$K$1010,11,0),"")</f>
        <v/>
      </c>
      <c r="J564" s="253" t="str">
        <f t="shared" si="74"/>
        <v/>
      </c>
      <c r="K564" s="254" t="str">
        <f t="shared" si="75"/>
        <v/>
      </c>
      <c r="L564" s="254" t="str">
        <f t="shared" si="76"/>
        <v/>
      </c>
      <c r="M564" s="254" t="str">
        <f t="shared" si="77"/>
        <v/>
      </c>
      <c r="N564" s="254" t="str">
        <f t="shared" si="78"/>
        <v/>
      </c>
      <c r="O564" s="255"/>
      <c r="P564" s="256">
        <f t="shared" si="79"/>
        <v>0</v>
      </c>
      <c r="Q564" s="251">
        <f t="shared" si="72"/>
        <v>0</v>
      </c>
      <c r="R564" s="268"/>
      <c r="S564" s="269"/>
      <c r="T564" s="251">
        <f t="shared" si="80"/>
        <v>0</v>
      </c>
    </row>
    <row r="565" spans="1:20" s="257" customFormat="1" ht="19" customHeight="1">
      <c r="A565" s="258"/>
      <c r="B565" s="262"/>
      <c r="C565" s="260"/>
      <c r="D565" s="260"/>
      <c r="E565" s="260"/>
      <c r="F565" s="251"/>
      <c r="G565" s="252" t="str">
        <f>IFERROR(IF($E565="","",VLOOKUP($E565,'Data Mercado'!$A$7:$F$24,IF($B$6="P90",2,IF($B$6="P75",3,IF($B$6="P50",4,IF($B$6="P25",5,IF($B$6="P10",6))))),0)),"ND")</f>
      </c>
      <c r="H565" s="253" t="str">
        <f t="shared" si="73"/>
        <v/>
      </c>
      <c r="I565" s="253" t="str">
        <f>IFERROR(VLOOKUP($A565,'Analisis de Equidad Interna'!$A$11:$K$1010,11,0),"")</f>
        <v/>
      </c>
      <c r="J565" s="253" t="str">
        <f t="shared" si="74"/>
        <v/>
      </c>
      <c r="K565" s="254" t="str">
        <f t="shared" si="75"/>
        <v/>
      </c>
      <c r="L565" s="254" t="str">
        <f t="shared" si="76"/>
        <v/>
      </c>
      <c r="M565" s="254" t="str">
        <f t="shared" si="77"/>
        <v/>
      </c>
      <c r="N565" s="254" t="str">
        <f t="shared" si="78"/>
        <v/>
      </c>
      <c r="O565" s="255"/>
      <c r="P565" s="256">
        <f t="shared" si="79"/>
        <v>0</v>
      </c>
      <c r="Q565" s="251">
        <f t="shared" si="72"/>
        <v>0</v>
      </c>
      <c r="R565" s="268"/>
      <c r="S565" s="269"/>
      <c r="T565" s="251">
        <f t="shared" si="80"/>
        <v>0</v>
      </c>
    </row>
    <row r="566" spans="1:20" s="257" customFormat="1" ht="19" customHeight="1">
      <c r="A566" s="258"/>
      <c r="B566" s="262"/>
      <c r="C566" s="260"/>
      <c r="D566" s="260"/>
      <c r="E566" s="260"/>
      <c r="F566" s="251"/>
      <c r="G566" s="252" t="str">
        <f>IFERROR(IF($E566="","",VLOOKUP($E566,'Data Mercado'!$A$7:$F$24,IF($B$6="P90",2,IF($B$6="P75",3,IF($B$6="P50",4,IF($B$6="P25",5,IF($B$6="P10",6))))),0)),"ND")</f>
      </c>
      <c r="H566" s="253" t="str">
        <f t="shared" si="73"/>
        <v/>
      </c>
      <c r="I566" s="253" t="str">
        <f>IFERROR(VLOOKUP($A566,'Analisis de Equidad Interna'!$A$11:$K$1010,11,0),"")</f>
        <v/>
      </c>
      <c r="J566" s="253" t="str">
        <f t="shared" si="74"/>
        <v/>
      </c>
      <c r="K566" s="254" t="str">
        <f t="shared" si="75"/>
        <v/>
      </c>
      <c r="L566" s="254" t="str">
        <f t="shared" si="76"/>
        <v/>
      </c>
      <c r="M566" s="254" t="str">
        <f t="shared" si="77"/>
        <v/>
      </c>
      <c r="N566" s="254" t="str">
        <f t="shared" si="78"/>
        <v/>
      </c>
      <c r="O566" s="255"/>
      <c r="P566" s="256">
        <f t="shared" si="79"/>
        <v>0</v>
      </c>
      <c r="Q566" s="251">
        <f t="shared" si="72"/>
        <v>0</v>
      </c>
      <c r="R566" s="268"/>
      <c r="S566" s="269"/>
      <c r="T566" s="251">
        <f t="shared" si="80"/>
        <v>0</v>
      </c>
    </row>
    <row r="567" spans="1:20" s="257" customFormat="1" ht="19" customHeight="1">
      <c r="A567" s="258"/>
      <c r="B567" s="262"/>
      <c r="C567" s="260"/>
      <c r="D567" s="260"/>
      <c r="E567" s="260"/>
      <c r="F567" s="251"/>
      <c r="G567" s="252" t="str">
        <f>IFERROR(IF($E567="","",VLOOKUP($E567,'Data Mercado'!$A$7:$F$24,IF($B$6="P90",2,IF($B$6="P75",3,IF($B$6="P50",4,IF($B$6="P25",5,IF($B$6="P10",6))))),0)),"ND")</f>
      </c>
      <c r="H567" s="253" t="str">
        <f t="shared" si="73"/>
        <v/>
      </c>
      <c r="I567" s="253" t="str">
        <f>IFERROR(VLOOKUP($A567,'Analisis de Equidad Interna'!$A$11:$K$1010,11,0),"")</f>
        <v/>
      </c>
      <c r="J567" s="253" t="str">
        <f t="shared" si="74"/>
        <v/>
      </c>
      <c r="K567" s="254" t="str">
        <f t="shared" si="75"/>
        <v/>
      </c>
      <c r="L567" s="254" t="str">
        <f t="shared" si="76"/>
        <v/>
      </c>
      <c r="M567" s="254" t="str">
        <f t="shared" si="77"/>
        <v/>
      </c>
      <c r="N567" s="254" t="str">
        <f t="shared" si="78"/>
        <v/>
      </c>
      <c r="O567" s="255"/>
      <c r="P567" s="256">
        <f t="shared" si="79"/>
        <v>0</v>
      </c>
      <c r="Q567" s="251">
        <f t="shared" si="72"/>
        <v>0</v>
      </c>
      <c r="R567" s="268"/>
      <c r="S567" s="269"/>
      <c r="T567" s="251">
        <f t="shared" si="80"/>
        <v>0</v>
      </c>
    </row>
    <row r="568" spans="1:20" s="257" customFormat="1" ht="19" customHeight="1">
      <c r="A568" s="258"/>
      <c r="B568" s="262"/>
      <c r="C568" s="260"/>
      <c r="D568" s="260"/>
      <c r="E568" s="260"/>
      <c r="F568" s="251"/>
      <c r="G568" s="252" t="str">
        <f>IFERROR(IF($E568="","",VLOOKUP($E568,'Data Mercado'!$A$7:$F$24,IF($B$6="P90",2,IF($B$6="P75",3,IF($B$6="P50",4,IF($B$6="P25",5,IF($B$6="P10",6))))),0)),"ND")</f>
      </c>
      <c r="H568" s="253" t="str">
        <f t="shared" si="73"/>
        <v/>
      </c>
      <c r="I568" s="253" t="str">
        <f>IFERROR(VLOOKUP($A568,'Analisis de Equidad Interna'!$A$11:$K$1010,11,0),"")</f>
        <v/>
      </c>
      <c r="J568" s="253" t="str">
        <f t="shared" si="74"/>
        <v/>
      </c>
      <c r="K568" s="254" t="str">
        <f t="shared" si="75"/>
        <v/>
      </c>
      <c r="L568" s="254" t="str">
        <f t="shared" si="76"/>
        <v/>
      </c>
      <c r="M568" s="254" t="str">
        <f t="shared" si="77"/>
        <v/>
      </c>
      <c r="N568" s="254" t="str">
        <f t="shared" si="78"/>
        <v/>
      </c>
      <c r="O568" s="255"/>
      <c r="P568" s="256">
        <f t="shared" si="79"/>
        <v>0</v>
      </c>
      <c r="Q568" s="251">
        <f t="shared" si="72"/>
        <v>0</v>
      </c>
      <c r="R568" s="268"/>
      <c r="S568" s="269"/>
      <c r="T568" s="251">
        <f t="shared" si="80"/>
        <v>0</v>
      </c>
    </row>
    <row r="569" spans="1:20" s="257" customFormat="1" ht="19" customHeight="1">
      <c r="A569" s="258"/>
      <c r="B569" s="262"/>
      <c r="C569" s="260"/>
      <c r="D569" s="260"/>
      <c r="E569" s="260"/>
      <c r="F569" s="251"/>
      <c r="G569" s="252" t="str">
        <f>IFERROR(IF($E569="","",VLOOKUP($E569,'Data Mercado'!$A$7:$F$24,IF($B$6="P90",2,IF($B$6="P75",3,IF($B$6="P50",4,IF($B$6="P25",5,IF($B$6="P10",6))))),0)),"ND")</f>
      </c>
      <c r="H569" s="253" t="str">
        <f t="shared" si="73"/>
        <v/>
      </c>
      <c r="I569" s="253" t="str">
        <f>IFERROR(VLOOKUP($A569,'Analisis de Equidad Interna'!$A$11:$K$1010,11,0),"")</f>
        <v/>
      </c>
      <c r="J569" s="253" t="str">
        <f t="shared" si="74"/>
        <v/>
      </c>
      <c r="K569" s="254" t="str">
        <f t="shared" si="75"/>
        <v/>
      </c>
      <c r="L569" s="254" t="str">
        <f t="shared" si="76"/>
        <v/>
      </c>
      <c r="M569" s="254" t="str">
        <f t="shared" si="77"/>
        <v/>
      </c>
      <c r="N569" s="254" t="str">
        <f t="shared" si="78"/>
        <v/>
      </c>
      <c r="O569" s="255"/>
      <c r="P569" s="256">
        <f t="shared" si="79"/>
        <v>0</v>
      </c>
      <c r="Q569" s="251">
        <f t="shared" si="72"/>
        <v>0</v>
      </c>
      <c r="R569" s="268"/>
      <c r="S569" s="269"/>
      <c r="T569" s="251">
        <f t="shared" si="80"/>
        <v>0</v>
      </c>
    </row>
    <row r="570" spans="1:20" s="257" customFormat="1" ht="19" customHeight="1">
      <c r="A570" s="258"/>
      <c r="B570" s="262"/>
      <c r="C570" s="260"/>
      <c r="D570" s="260"/>
      <c r="E570" s="260"/>
      <c r="F570" s="251"/>
      <c r="G570" s="252" t="str">
        <f>IFERROR(IF($E570="","",VLOOKUP($E570,'Data Mercado'!$A$7:$F$24,IF($B$6="P90",2,IF($B$6="P75",3,IF($B$6="P50",4,IF($B$6="P25",5,IF($B$6="P10",6))))),0)),"ND")</f>
      </c>
      <c r="H570" s="253" t="str">
        <f t="shared" si="73"/>
        <v/>
      </c>
      <c r="I570" s="253" t="str">
        <f>IFERROR(VLOOKUP($A570,'Analisis de Equidad Interna'!$A$11:$K$1010,11,0),"")</f>
        <v/>
      </c>
      <c r="J570" s="253" t="str">
        <f t="shared" si="74"/>
        <v/>
      </c>
      <c r="K570" s="254" t="str">
        <f t="shared" si="75"/>
        <v/>
      </c>
      <c r="L570" s="254" t="str">
        <f t="shared" si="76"/>
        <v/>
      </c>
      <c r="M570" s="254" t="str">
        <f t="shared" si="77"/>
        <v/>
      </c>
      <c r="N570" s="254" t="str">
        <f t="shared" si="78"/>
        <v/>
      </c>
      <c r="O570" s="255"/>
      <c r="P570" s="256">
        <f t="shared" si="79"/>
        <v>0</v>
      </c>
      <c r="Q570" s="251">
        <f t="shared" si="72"/>
        <v>0</v>
      </c>
      <c r="R570" s="268"/>
      <c r="S570" s="269"/>
      <c r="T570" s="251">
        <f t="shared" si="80"/>
        <v>0</v>
      </c>
    </row>
    <row r="571" spans="1:20" s="257" customFormat="1" ht="19" customHeight="1">
      <c r="A571" s="258"/>
      <c r="B571" s="262"/>
      <c r="C571" s="260"/>
      <c r="D571" s="260"/>
      <c r="E571" s="260"/>
      <c r="F571" s="251"/>
      <c r="G571" s="252" t="str">
        <f>IFERROR(IF($E571="","",VLOOKUP($E571,'Data Mercado'!$A$7:$F$24,IF($B$6="P90",2,IF($B$6="P75",3,IF($B$6="P50",4,IF($B$6="P25",5,IF($B$6="P10",6))))),0)),"ND")</f>
      </c>
      <c r="H571" s="253" t="str">
        <f t="shared" si="73"/>
        <v/>
      </c>
      <c r="I571" s="253" t="str">
        <f>IFERROR(VLOOKUP($A571,'Analisis de Equidad Interna'!$A$11:$K$1010,11,0),"")</f>
        <v/>
      </c>
      <c r="J571" s="253" t="str">
        <f t="shared" si="74"/>
        <v/>
      </c>
      <c r="K571" s="254" t="str">
        <f t="shared" si="75"/>
        <v/>
      </c>
      <c r="L571" s="254" t="str">
        <f t="shared" si="76"/>
        <v/>
      </c>
      <c r="M571" s="254" t="str">
        <f t="shared" si="77"/>
        <v/>
      </c>
      <c r="N571" s="254" t="str">
        <f t="shared" si="78"/>
        <v/>
      </c>
      <c r="O571" s="255"/>
      <c r="P571" s="256">
        <f t="shared" si="79"/>
        <v>0</v>
      </c>
      <c r="Q571" s="251">
        <f t="shared" si="72"/>
        <v>0</v>
      </c>
      <c r="R571" s="268"/>
      <c r="S571" s="269"/>
      <c r="T571" s="251">
        <f t="shared" si="80"/>
        <v>0</v>
      </c>
    </row>
    <row r="572" spans="1:20" s="257" customFormat="1" ht="19" customHeight="1">
      <c r="A572" s="258"/>
      <c r="B572" s="262"/>
      <c r="C572" s="260"/>
      <c r="D572" s="260"/>
      <c r="E572" s="260"/>
      <c r="F572" s="251"/>
      <c r="G572" s="252" t="str">
        <f>IFERROR(IF($E572="","",VLOOKUP($E572,'Data Mercado'!$A$7:$F$24,IF($B$6="P90",2,IF($B$6="P75",3,IF($B$6="P50",4,IF($B$6="P25",5,IF($B$6="P10",6))))),0)),"ND")</f>
      </c>
      <c r="H572" s="253" t="str">
        <f t="shared" si="73"/>
        <v/>
      </c>
      <c r="I572" s="253" t="str">
        <f>IFERROR(VLOOKUP($A572,'Analisis de Equidad Interna'!$A$11:$K$1010,11,0),"")</f>
        <v/>
      </c>
      <c r="J572" s="253" t="str">
        <f t="shared" si="74"/>
        <v/>
      </c>
      <c r="K572" s="254" t="str">
        <f t="shared" si="75"/>
        <v/>
      </c>
      <c r="L572" s="254" t="str">
        <f t="shared" si="76"/>
        <v/>
      </c>
      <c r="M572" s="254" t="str">
        <f t="shared" si="77"/>
        <v/>
      </c>
      <c r="N572" s="254" t="str">
        <f t="shared" si="78"/>
        <v/>
      </c>
      <c r="O572" s="255"/>
      <c r="P572" s="256">
        <f t="shared" si="79"/>
        <v>0</v>
      </c>
      <c r="Q572" s="251">
        <f t="shared" si="72"/>
        <v>0</v>
      </c>
      <c r="R572" s="268"/>
      <c r="S572" s="269"/>
      <c r="T572" s="251">
        <f t="shared" si="80"/>
        <v>0</v>
      </c>
    </row>
    <row r="573" spans="1:20" s="257" customFormat="1" ht="19" customHeight="1">
      <c r="A573" s="258"/>
      <c r="B573" s="262"/>
      <c r="C573" s="260"/>
      <c r="D573" s="260"/>
      <c r="E573" s="260"/>
      <c r="F573" s="251"/>
      <c r="G573" s="252" t="str">
        <f>IFERROR(IF($E573="","",VLOOKUP($E573,'Data Mercado'!$A$7:$F$24,IF($B$6="P90",2,IF($B$6="P75",3,IF($B$6="P50",4,IF($B$6="P25",5,IF($B$6="P10",6))))),0)),"ND")</f>
      </c>
      <c r="H573" s="253" t="str">
        <f t="shared" si="73"/>
        <v/>
      </c>
      <c r="I573" s="253" t="str">
        <f>IFERROR(VLOOKUP($A573,'Analisis de Equidad Interna'!$A$11:$K$1010,11,0),"")</f>
        <v/>
      </c>
      <c r="J573" s="253" t="str">
        <f t="shared" si="74"/>
        <v/>
      </c>
      <c r="K573" s="254" t="str">
        <f t="shared" si="75"/>
        <v/>
      </c>
      <c r="L573" s="254" t="str">
        <f t="shared" si="76"/>
        <v/>
      </c>
      <c r="M573" s="254" t="str">
        <f t="shared" si="77"/>
        <v/>
      </c>
      <c r="N573" s="254" t="str">
        <f t="shared" si="78"/>
        <v/>
      </c>
      <c r="O573" s="255"/>
      <c r="P573" s="256">
        <f t="shared" si="79"/>
        <v>0</v>
      </c>
      <c r="Q573" s="251">
        <f t="shared" si="72"/>
        <v>0</v>
      </c>
      <c r="R573" s="268"/>
      <c r="S573" s="269"/>
      <c r="T573" s="251">
        <f t="shared" si="80"/>
        <v>0</v>
      </c>
    </row>
    <row r="574" spans="1:20" s="257" customFormat="1" ht="19" customHeight="1">
      <c r="A574" s="258"/>
      <c r="B574" s="262"/>
      <c r="C574" s="260"/>
      <c r="D574" s="260"/>
      <c r="E574" s="260"/>
      <c r="F574" s="251"/>
      <c r="G574" s="252" t="str">
        <f>IFERROR(IF($E574="","",VLOOKUP($E574,'Data Mercado'!$A$7:$F$24,IF($B$6="P90",2,IF($B$6="P75",3,IF($B$6="P50",4,IF($B$6="P25",5,IF($B$6="P10",6))))),0)),"ND")</f>
      </c>
      <c r="H574" s="253" t="str">
        <f t="shared" si="73"/>
        <v/>
      </c>
      <c r="I574" s="253" t="str">
        <f>IFERROR(VLOOKUP($A574,'Analisis de Equidad Interna'!$A$11:$K$1010,11,0),"")</f>
        <v/>
      </c>
      <c r="J574" s="253" t="str">
        <f t="shared" si="74"/>
        <v/>
      </c>
      <c r="K574" s="254" t="str">
        <f t="shared" si="75"/>
        <v/>
      </c>
      <c r="L574" s="254" t="str">
        <f t="shared" si="76"/>
        <v/>
      </c>
      <c r="M574" s="254" t="str">
        <f t="shared" si="77"/>
        <v/>
      </c>
      <c r="N574" s="254" t="str">
        <f t="shared" si="78"/>
        <v/>
      </c>
      <c r="O574" s="255"/>
      <c r="P574" s="256">
        <f t="shared" si="79"/>
        <v>0</v>
      </c>
      <c r="Q574" s="251">
        <f t="shared" si="72"/>
        <v>0</v>
      </c>
      <c r="R574" s="268"/>
      <c r="S574" s="269"/>
      <c r="T574" s="251">
        <f t="shared" si="80"/>
        <v>0</v>
      </c>
    </row>
    <row r="575" spans="1:20" s="257" customFormat="1" ht="19" customHeight="1">
      <c r="A575" s="258"/>
      <c r="B575" s="262"/>
      <c r="C575" s="260"/>
      <c r="D575" s="260"/>
      <c r="E575" s="260"/>
      <c r="F575" s="251"/>
      <c r="G575" s="252" t="str">
        <f>IFERROR(IF($E575="","",VLOOKUP($E575,'Data Mercado'!$A$7:$F$24,IF($B$6="P90",2,IF($B$6="P75",3,IF($B$6="P50",4,IF($B$6="P25",5,IF($B$6="P10",6))))),0)),"ND")</f>
      </c>
      <c r="H575" s="253" t="str">
        <f t="shared" si="73"/>
        <v/>
      </c>
      <c r="I575" s="253" t="str">
        <f>IFERROR(VLOOKUP($A575,'Analisis de Equidad Interna'!$A$11:$K$1010,11,0),"")</f>
        <v/>
      </c>
      <c r="J575" s="253" t="str">
        <f t="shared" si="74"/>
        <v/>
      </c>
      <c r="K575" s="254" t="str">
        <f t="shared" si="75"/>
        <v/>
      </c>
      <c r="L575" s="254" t="str">
        <f t="shared" si="76"/>
        <v/>
      </c>
      <c r="M575" s="254" t="str">
        <f t="shared" si="77"/>
        <v/>
      </c>
      <c r="N575" s="254" t="str">
        <f t="shared" si="78"/>
        <v/>
      </c>
      <c r="O575" s="255"/>
      <c r="P575" s="256">
        <f t="shared" si="79"/>
        <v>0</v>
      </c>
      <c r="Q575" s="251">
        <f t="shared" si="72"/>
        <v>0</v>
      </c>
      <c r="R575" s="268"/>
      <c r="S575" s="269"/>
      <c r="T575" s="251">
        <f t="shared" si="80"/>
        <v>0</v>
      </c>
    </row>
    <row r="576" spans="1:20" s="257" customFormat="1" ht="19" customHeight="1">
      <c r="A576" s="258"/>
      <c r="B576" s="262"/>
      <c r="C576" s="260"/>
      <c r="D576" s="260"/>
      <c r="E576" s="260"/>
      <c r="F576" s="251"/>
      <c r="G576" s="252" t="str">
        <f>IFERROR(IF($E576="","",VLOOKUP($E576,'Data Mercado'!$A$7:$F$24,IF($B$6="P90",2,IF($B$6="P75",3,IF($B$6="P50",4,IF($B$6="P25",5,IF($B$6="P10",6))))),0)),"ND")</f>
      </c>
      <c r="H576" s="253" t="str">
        <f t="shared" si="73"/>
        <v/>
      </c>
      <c r="I576" s="253" t="str">
        <f>IFERROR(VLOOKUP($A576,'Analisis de Equidad Interna'!$A$11:$K$1010,11,0),"")</f>
        <v/>
      </c>
      <c r="J576" s="253" t="str">
        <f t="shared" si="74"/>
        <v/>
      </c>
      <c r="K576" s="254" t="str">
        <f t="shared" si="75"/>
        <v/>
      </c>
      <c r="L576" s="254" t="str">
        <f t="shared" si="76"/>
        <v/>
      </c>
      <c r="M576" s="254" t="str">
        <f t="shared" si="77"/>
        <v/>
      </c>
      <c r="N576" s="254" t="str">
        <f t="shared" si="78"/>
        <v/>
      </c>
      <c r="O576" s="255"/>
      <c r="P576" s="256">
        <f t="shared" si="79"/>
        <v>0</v>
      </c>
      <c r="Q576" s="251">
        <f t="shared" si="72"/>
        <v>0</v>
      </c>
      <c r="R576" s="268"/>
      <c r="S576" s="269"/>
      <c r="T576" s="251">
        <f t="shared" si="80"/>
        <v>0</v>
      </c>
    </row>
    <row r="577" spans="1:20" s="257" customFormat="1" ht="19" customHeight="1">
      <c r="A577" s="258"/>
      <c r="B577" s="262"/>
      <c r="C577" s="260"/>
      <c r="D577" s="260"/>
      <c r="E577" s="260"/>
      <c r="F577" s="251"/>
      <c r="G577" s="252" t="str">
        <f>IFERROR(IF($E577="","",VLOOKUP($E577,'Data Mercado'!$A$7:$F$24,IF($B$6="P90",2,IF($B$6="P75",3,IF($B$6="P50",4,IF($B$6="P25",5,IF($B$6="P10",6))))),0)),"ND")</f>
      </c>
      <c r="H577" s="253" t="str">
        <f t="shared" si="73"/>
        <v/>
      </c>
      <c r="I577" s="253" t="str">
        <f>IFERROR(VLOOKUP($A577,'Analisis de Equidad Interna'!$A$11:$K$1010,11,0),"")</f>
        <v/>
      </c>
      <c r="J577" s="253" t="str">
        <f t="shared" si="74"/>
        <v/>
      </c>
      <c r="K577" s="254" t="str">
        <f t="shared" si="75"/>
        <v/>
      </c>
      <c r="L577" s="254" t="str">
        <f t="shared" si="76"/>
        <v/>
      </c>
      <c r="M577" s="254" t="str">
        <f t="shared" si="77"/>
        <v/>
      </c>
      <c r="N577" s="254" t="str">
        <f t="shared" si="78"/>
        <v/>
      </c>
      <c r="O577" s="255"/>
      <c r="P577" s="256">
        <f t="shared" si="79"/>
        <v>0</v>
      </c>
      <c r="Q577" s="251">
        <f t="shared" si="72"/>
        <v>0</v>
      </c>
      <c r="R577" s="268"/>
      <c r="S577" s="269"/>
      <c r="T577" s="251">
        <f t="shared" si="80"/>
        <v>0</v>
      </c>
    </row>
    <row r="578" spans="1:20" s="257" customFormat="1" ht="19" customHeight="1">
      <c r="A578" s="258"/>
      <c r="B578" s="262"/>
      <c r="C578" s="260"/>
      <c r="D578" s="260"/>
      <c r="E578" s="260"/>
      <c r="F578" s="251"/>
      <c r="G578" s="252" t="str">
        <f>IFERROR(IF($E578="","",VLOOKUP($E578,'Data Mercado'!$A$7:$F$24,IF($B$6="P90",2,IF($B$6="P75",3,IF($B$6="P50",4,IF($B$6="P25",5,IF($B$6="P10",6))))),0)),"ND")</f>
      </c>
      <c r="H578" s="253" t="str">
        <f t="shared" si="73"/>
        <v/>
      </c>
      <c r="I578" s="253" t="str">
        <f>IFERROR(VLOOKUP($A578,'Analisis de Equidad Interna'!$A$11:$K$1010,11,0),"")</f>
        <v/>
      </c>
      <c r="J578" s="253" t="str">
        <f t="shared" si="74"/>
        <v/>
      </c>
      <c r="K578" s="254" t="str">
        <f t="shared" si="75"/>
        <v/>
      </c>
      <c r="L578" s="254" t="str">
        <f t="shared" si="76"/>
        <v/>
      </c>
      <c r="M578" s="254" t="str">
        <f t="shared" si="77"/>
        <v/>
      </c>
      <c r="N578" s="254" t="str">
        <f t="shared" si="78"/>
        <v/>
      </c>
      <c r="O578" s="255"/>
      <c r="P578" s="256">
        <f t="shared" si="79"/>
        <v>0</v>
      </c>
      <c r="Q578" s="251">
        <f t="shared" si="72"/>
        <v>0</v>
      </c>
      <c r="R578" s="268"/>
      <c r="S578" s="269"/>
      <c r="T578" s="251">
        <f t="shared" si="80"/>
        <v>0</v>
      </c>
    </row>
    <row r="579" spans="1:20" s="257" customFormat="1" ht="19" customHeight="1">
      <c r="A579" s="258"/>
      <c r="B579" s="262"/>
      <c r="C579" s="260"/>
      <c r="D579" s="260"/>
      <c r="E579" s="260"/>
      <c r="F579" s="251"/>
      <c r="G579" s="252" t="str">
        <f>IFERROR(IF($E579="","",VLOOKUP($E579,'Data Mercado'!$A$7:$F$24,IF($B$6="P90",2,IF($B$6="P75",3,IF($B$6="P50",4,IF($B$6="P25",5,IF($B$6="P10",6))))),0)),"ND")</f>
      </c>
      <c r="H579" s="253" t="str">
        <f t="shared" si="73"/>
        <v/>
      </c>
      <c r="I579" s="253" t="str">
        <f>IFERROR(VLOOKUP($A579,'Analisis de Equidad Interna'!$A$11:$K$1010,11,0),"")</f>
        <v/>
      </c>
      <c r="J579" s="253" t="str">
        <f t="shared" si="74"/>
        <v/>
      </c>
      <c r="K579" s="254" t="str">
        <f t="shared" si="75"/>
        <v/>
      </c>
      <c r="L579" s="254" t="str">
        <f t="shared" si="76"/>
        <v/>
      </c>
      <c r="M579" s="254" t="str">
        <f t="shared" si="77"/>
        <v/>
      </c>
      <c r="N579" s="254" t="str">
        <f t="shared" si="78"/>
        <v/>
      </c>
      <c r="O579" s="255"/>
      <c r="P579" s="256">
        <f t="shared" si="79"/>
        <v>0</v>
      </c>
      <c r="Q579" s="251">
        <f t="shared" si="72"/>
        <v>0</v>
      </c>
      <c r="R579" s="268"/>
      <c r="S579" s="269"/>
      <c r="T579" s="251">
        <f t="shared" si="80"/>
        <v>0</v>
      </c>
    </row>
    <row r="580" spans="1:20" s="257" customFormat="1" ht="19" customHeight="1">
      <c r="A580" s="258"/>
      <c r="B580" s="262"/>
      <c r="C580" s="260"/>
      <c r="D580" s="260"/>
      <c r="E580" s="260"/>
      <c r="F580" s="251"/>
      <c r="G580" s="252" t="str">
        <f>IFERROR(IF($E580="","",VLOOKUP($E580,'Data Mercado'!$A$7:$F$24,IF($B$6="P90",2,IF($B$6="P75",3,IF($B$6="P50",4,IF($B$6="P25",5,IF($B$6="P10",6))))),0)),"ND")</f>
      </c>
      <c r="H580" s="253" t="str">
        <f t="shared" si="73"/>
        <v/>
      </c>
      <c r="I580" s="253" t="str">
        <f>IFERROR(VLOOKUP($A580,'Analisis de Equidad Interna'!$A$11:$K$1010,11,0),"")</f>
        <v/>
      </c>
      <c r="J580" s="253" t="str">
        <f t="shared" si="74"/>
        <v/>
      </c>
      <c r="K580" s="254" t="str">
        <f t="shared" si="75"/>
        <v/>
      </c>
      <c r="L580" s="254" t="str">
        <f t="shared" si="76"/>
        <v/>
      </c>
      <c r="M580" s="254" t="str">
        <f t="shared" si="77"/>
        <v/>
      </c>
      <c r="N580" s="254" t="str">
        <f t="shared" si="78"/>
        <v/>
      </c>
      <c r="O580" s="255"/>
      <c r="P580" s="256">
        <f t="shared" si="79"/>
        <v>0</v>
      </c>
      <c r="Q580" s="251">
        <f t="shared" si="72"/>
        <v>0</v>
      </c>
      <c r="R580" s="268"/>
      <c r="S580" s="269"/>
      <c r="T580" s="251">
        <f t="shared" si="80"/>
        <v>0</v>
      </c>
    </row>
    <row r="581" spans="1:20" s="257" customFormat="1" ht="19" customHeight="1">
      <c r="A581" s="258"/>
      <c r="B581" s="262"/>
      <c r="C581" s="260"/>
      <c r="D581" s="260"/>
      <c r="E581" s="260"/>
      <c r="F581" s="251"/>
      <c r="G581" s="252" t="str">
        <f>IFERROR(IF($E581="","",VLOOKUP($E581,'Data Mercado'!$A$7:$F$24,IF($B$6="P90",2,IF($B$6="P75",3,IF($B$6="P50",4,IF($B$6="P25",5,IF($B$6="P10",6))))),0)),"ND")</f>
      </c>
      <c r="H581" s="253" t="str">
        <f t="shared" si="73"/>
        <v/>
      </c>
      <c r="I581" s="253" t="str">
        <f>IFERROR(VLOOKUP($A581,'Analisis de Equidad Interna'!$A$11:$K$1010,11,0),"")</f>
        <v/>
      </c>
      <c r="J581" s="253" t="str">
        <f t="shared" si="74"/>
        <v/>
      </c>
      <c r="K581" s="254" t="str">
        <f t="shared" si="75"/>
        <v/>
      </c>
      <c r="L581" s="254" t="str">
        <f t="shared" si="76"/>
        <v/>
      </c>
      <c r="M581" s="254" t="str">
        <f t="shared" si="77"/>
        <v/>
      </c>
      <c r="N581" s="254" t="str">
        <f t="shared" si="78"/>
        <v/>
      </c>
      <c r="O581" s="255"/>
      <c r="P581" s="256">
        <f t="shared" si="79"/>
        <v>0</v>
      </c>
      <c r="Q581" s="251">
        <f t="shared" si="72"/>
        <v>0</v>
      </c>
      <c r="R581" s="268"/>
      <c r="S581" s="269"/>
      <c r="T581" s="251">
        <f t="shared" si="80"/>
        <v>0</v>
      </c>
    </row>
    <row r="582" spans="1:20" s="257" customFormat="1" ht="19" customHeight="1">
      <c r="A582" s="258"/>
      <c r="B582" s="262"/>
      <c r="C582" s="260"/>
      <c r="D582" s="260"/>
      <c r="E582" s="260"/>
      <c r="F582" s="251"/>
      <c r="G582" s="252" t="str">
        <f>IFERROR(IF($E582="","",VLOOKUP($E582,'Data Mercado'!$A$7:$F$24,IF($B$6="P90",2,IF($B$6="P75",3,IF($B$6="P50",4,IF($B$6="P25",5,IF($B$6="P10",6))))),0)),"ND")</f>
      </c>
      <c r="H582" s="253" t="str">
        <f t="shared" si="73"/>
        <v/>
      </c>
      <c r="I582" s="253" t="str">
        <f>IFERROR(VLOOKUP($A582,'Analisis de Equidad Interna'!$A$11:$K$1010,11,0),"")</f>
        <v/>
      </c>
      <c r="J582" s="253" t="str">
        <f t="shared" si="74"/>
        <v/>
      </c>
      <c r="K582" s="254" t="str">
        <f t="shared" si="75"/>
        <v/>
      </c>
      <c r="L582" s="254" t="str">
        <f t="shared" si="76"/>
        <v/>
      </c>
      <c r="M582" s="254" t="str">
        <f t="shared" si="77"/>
        <v/>
      </c>
      <c r="N582" s="254" t="str">
        <f t="shared" si="78"/>
        <v/>
      </c>
      <c r="O582" s="255"/>
      <c r="P582" s="256">
        <f t="shared" si="79"/>
        <v>0</v>
      </c>
      <c r="Q582" s="251">
        <f t="shared" si="72"/>
        <v>0</v>
      </c>
      <c r="R582" s="268"/>
      <c r="S582" s="269"/>
      <c r="T582" s="251">
        <f t="shared" si="80"/>
        <v>0</v>
      </c>
    </row>
    <row r="583" spans="1:20" s="257" customFormat="1" ht="19" customHeight="1">
      <c r="A583" s="258"/>
      <c r="B583" s="262"/>
      <c r="C583" s="260"/>
      <c r="D583" s="260"/>
      <c r="E583" s="260"/>
      <c r="F583" s="251"/>
      <c r="G583" s="252" t="str">
        <f>IFERROR(IF($E583="","",VLOOKUP($E583,'Data Mercado'!$A$7:$F$24,IF($B$6="P90",2,IF($B$6="P75",3,IF($B$6="P50",4,IF($B$6="P25",5,IF($B$6="P10",6))))),0)),"ND")</f>
      </c>
      <c r="H583" s="253" t="str">
        <f t="shared" si="73"/>
        <v/>
      </c>
      <c r="I583" s="253" t="str">
        <f>IFERROR(VLOOKUP($A583,'Analisis de Equidad Interna'!$A$11:$K$1010,11,0),"")</f>
        <v/>
      </c>
      <c r="J583" s="253" t="str">
        <f t="shared" si="74"/>
        <v/>
      </c>
      <c r="K583" s="254" t="str">
        <f t="shared" si="75"/>
        <v/>
      </c>
      <c r="L583" s="254" t="str">
        <f t="shared" si="76"/>
        <v/>
      </c>
      <c r="M583" s="254" t="str">
        <f t="shared" si="77"/>
        <v/>
      </c>
      <c r="N583" s="254" t="str">
        <f t="shared" si="78"/>
        <v/>
      </c>
      <c r="O583" s="255"/>
      <c r="P583" s="256">
        <f t="shared" si="79"/>
        <v>0</v>
      </c>
      <c r="Q583" s="251">
        <f t="shared" si="72"/>
        <v>0</v>
      </c>
      <c r="R583" s="268"/>
      <c r="S583" s="269"/>
      <c r="T583" s="251">
        <f t="shared" si="80"/>
        <v>0</v>
      </c>
    </row>
    <row r="584" spans="1:20" s="257" customFormat="1" ht="19" customHeight="1">
      <c r="A584" s="258"/>
      <c r="B584" s="262"/>
      <c r="C584" s="260"/>
      <c r="D584" s="260"/>
      <c r="E584" s="260"/>
      <c r="F584" s="251"/>
      <c r="G584" s="252" t="str">
        <f>IFERROR(IF($E584="","",VLOOKUP($E584,'Data Mercado'!$A$7:$F$24,IF($B$6="P90",2,IF($B$6="P75",3,IF($B$6="P50",4,IF($B$6="P25",5,IF($B$6="P10",6))))),0)),"ND")</f>
      </c>
      <c r="H584" s="253" t="str">
        <f t="shared" si="73"/>
        <v/>
      </c>
      <c r="I584" s="253" t="str">
        <f>IFERROR(VLOOKUP($A584,'Analisis de Equidad Interna'!$A$11:$K$1010,11,0),"")</f>
        <v/>
      </c>
      <c r="J584" s="253" t="str">
        <f t="shared" si="74"/>
        <v/>
      </c>
      <c r="K584" s="254" t="str">
        <f t="shared" si="75"/>
        <v/>
      </c>
      <c r="L584" s="254" t="str">
        <f t="shared" si="76"/>
        <v/>
      </c>
      <c r="M584" s="254" t="str">
        <f t="shared" si="77"/>
        <v/>
      </c>
      <c r="N584" s="254" t="str">
        <f t="shared" si="78"/>
        <v/>
      </c>
      <c r="O584" s="255"/>
      <c r="P584" s="256">
        <f t="shared" si="79"/>
        <v>0</v>
      </c>
      <c r="Q584" s="251">
        <f t="shared" si="72"/>
        <v>0</v>
      </c>
      <c r="R584" s="268"/>
      <c r="S584" s="269"/>
      <c r="T584" s="251">
        <f t="shared" si="80"/>
        <v>0</v>
      </c>
    </row>
    <row r="585" spans="1:20" s="257" customFormat="1" ht="19" customHeight="1">
      <c r="A585" s="258"/>
      <c r="B585" s="262"/>
      <c r="C585" s="260"/>
      <c r="D585" s="260"/>
      <c r="E585" s="260"/>
      <c r="F585" s="251"/>
      <c r="G585" s="252" t="str">
        <f>IFERROR(IF($E585="","",VLOOKUP($E585,'Data Mercado'!$A$7:$F$24,IF($B$6="P90",2,IF($B$6="P75",3,IF($B$6="P50",4,IF($B$6="P25",5,IF($B$6="P10",6))))),0)),"ND")</f>
      </c>
      <c r="H585" s="253" t="str">
        <f t="shared" si="73"/>
        <v/>
      </c>
      <c r="I585" s="253" t="str">
        <f>IFERROR(VLOOKUP($A585,'Analisis de Equidad Interna'!$A$11:$K$1010,11,0),"")</f>
        <v/>
      </c>
      <c r="J585" s="253" t="str">
        <f t="shared" si="74"/>
        <v/>
      </c>
      <c r="K585" s="254" t="str">
        <f t="shared" si="75"/>
        <v/>
      </c>
      <c r="L585" s="254" t="str">
        <f t="shared" si="76"/>
        <v/>
      </c>
      <c r="M585" s="254" t="str">
        <f t="shared" si="77"/>
        <v/>
      </c>
      <c r="N585" s="254" t="str">
        <f t="shared" si="78"/>
        <v/>
      </c>
      <c r="O585" s="255"/>
      <c r="P585" s="256">
        <f t="shared" si="79"/>
        <v>0</v>
      </c>
      <c r="Q585" s="251">
        <f t="shared" si="72"/>
        <v>0</v>
      </c>
      <c r="R585" s="268"/>
      <c r="S585" s="269"/>
      <c r="T585" s="251">
        <f t="shared" si="80"/>
        <v>0</v>
      </c>
    </row>
    <row r="586" spans="1:20" s="257" customFormat="1" ht="19" customHeight="1">
      <c r="A586" s="258"/>
      <c r="B586" s="262"/>
      <c r="C586" s="260"/>
      <c r="D586" s="260"/>
      <c r="E586" s="260"/>
      <c r="F586" s="251"/>
      <c r="G586" s="252" t="str">
        <f>IFERROR(IF($E586="","",VLOOKUP($E586,'Data Mercado'!$A$7:$F$24,IF($B$6="P90",2,IF($B$6="P75",3,IF($B$6="P50",4,IF($B$6="P25",5,IF($B$6="P10",6))))),0)),"ND")</f>
      </c>
      <c r="H586" s="253" t="str">
        <f t="shared" si="73"/>
        <v/>
      </c>
      <c r="I586" s="253" t="str">
        <f>IFERROR(VLOOKUP($A586,'Analisis de Equidad Interna'!$A$11:$K$1010,11,0),"")</f>
        <v/>
      </c>
      <c r="J586" s="253" t="str">
        <f t="shared" si="74"/>
        <v/>
      </c>
      <c r="K586" s="254" t="str">
        <f t="shared" si="75"/>
        <v/>
      </c>
      <c r="L586" s="254" t="str">
        <f t="shared" si="76"/>
        <v/>
      </c>
      <c r="M586" s="254" t="str">
        <f t="shared" si="77"/>
        <v/>
      </c>
      <c r="N586" s="254" t="str">
        <f t="shared" si="78"/>
        <v/>
      </c>
      <c r="O586" s="255"/>
      <c r="P586" s="256">
        <f t="shared" si="79"/>
        <v>0</v>
      </c>
      <c r="Q586" s="251">
        <f t="shared" si="72"/>
        <v>0</v>
      </c>
      <c r="R586" s="268"/>
      <c r="S586" s="269"/>
      <c r="T586" s="251">
        <f t="shared" si="80"/>
        <v>0</v>
      </c>
    </row>
    <row r="587" spans="1:20" s="257" customFormat="1" ht="19" customHeight="1">
      <c r="A587" s="258"/>
      <c r="B587" s="262"/>
      <c r="C587" s="260"/>
      <c r="D587" s="260"/>
      <c r="E587" s="260"/>
      <c r="F587" s="251"/>
      <c r="G587" s="252" t="str">
        <f>IFERROR(IF($E587="","",VLOOKUP($E587,'Data Mercado'!$A$7:$F$24,IF($B$6="P90",2,IF($B$6="P75",3,IF($B$6="P50",4,IF($B$6="P25",5,IF($B$6="P10",6))))),0)),"ND")</f>
      </c>
      <c r="H587" s="253" t="str">
        <f t="shared" si="73"/>
        <v/>
      </c>
      <c r="I587" s="253" t="str">
        <f>IFERROR(VLOOKUP($A587,'Analisis de Equidad Interna'!$A$11:$K$1010,11,0),"")</f>
        <v/>
      </c>
      <c r="J587" s="253" t="str">
        <f t="shared" si="74"/>
        <v/>
      </c>
      <c r="K587" s="254" t="str">
        <f t="shared" si="75"/>
        <v/>
      </c>
      <c r="L587" s="254" t="str">
        <f t="shared" si="76"/>
        <v/>
      </c>
      <c r="M587" s="254" t="str">
        <f t="shared" si="77"/>
        <v/>
      </c>
      <c r="N587" s="254" t="str">
        <f t="shared" si="78"/>
        <v/>
      </c>
      <c r="O587" s="255"/>
      <c r="P587" s="256">
        <f t="shared" si="79"/>
        <v>0</v>
      </c>
      <c r="Q587" s="251">
        <f t="shared" si="72"/>
        <v>0</v>
      </c>
      <c r="R587" s="268"/>
      <c r="S587" s="269"/>
      <c r="T587" s="251">
        <f t="shared" si="80"/>
        <v>0</v>
      </c>
    </row>
    <row r="588" spans="1:20" s="257" customFormat="1" ht="19" customHeight="1">
      <c r="A588" s="258"/>
      <c r="B588" s="262"/>
      <c r="C588" s="260"/>
      <c r="D588" s="260"/>
      <c r="E588" s="260"/>
      <c r="F588" s="251"/>
      <c r="G588" s="252" t="str">
        <f>IFERROR(IF($E588="","",VLOOKUP($E588,'Data Mercado'!$A$7:$F$24,IF($B$6="P90",2,IF($B$6="P75",3,IF($B$6="P50",4,IF($B$6="P25",5,IF($B$6="P10",6))))),0)),"ND")</f>
      </c>
      <c r="H588" s="253" t="str">
        <f t="shared" si="73"/>
        <v/>
      </c>
      <c r="I588" s="253" t="str">
        <f>IFERROR(VLOOKUP($A588,'Analisis de Equidad Interna'!$A$11:$K$1010,11,0),"")</f>
        <v/>
      </c>
      <c r="J588" s="253" t="str">
        <f t="shared" si="74"/>
        <v/>
      </c>
      <c r="K588" s="254" t="str">
        <f t="shared" si="75"/>
        <v/>
      </c>
      <c r="L588" s="254" t="str">
        <f t="shared" si="76"/>
        <v/>
      </c>
      <c r="M588" s="254" t="str">
        <f t="shared" si="77"/>
        <v/>
      </c>
      <c r="N588" s="254" t="str">
        <f t="shared" si="78"/>
        <v/>
      </c>
      <c r="O588" s="255"/>
      <c r="P588" s="256">
        <f t="shared" si="79"/>
        <v>0</v>
      </c>
      <c r="Q588" s="251">
        <f t="shared" si="72"/>
        <v>0</v>
      </c>
      <c r="R588" s="268"/>
      <c r="S588" s="269"/>
      <c r="T588" s="251">
        <f t="shared" si="80"/>
        <v>0</v>
      </c>
    </row>
    <row r="589" spans="1:20" s="257" customFormat="1" ht="19" customHeight="1">
      <c r="A589" s="258"/>
      <c r="B589" s="262"/>
      <c r="C589" s="260"/>
      <c r="D589" s="260"/>
      <c r="E589" s="260"/>
      <c r="F589" s="251"/>
      <c r="G589" s="252" t="str">
        <f>IFERROR(IF($E589="","",VLOOKUP($E589,'Data Mercado'!$A$7:$F$24,IF($B$6="P90",2,IF($B$6="P75",3,IF($B$6="P50",4,IF($B$6="P25",5,IF($B$6="P10",6))))),0)),"ND")</f>
      </c>
      <c r="H589" s="253" t="str">
        <f t="shared" si="73"/>
        <v/>
      </c>
      <c r="I589" s="253" t="str">
        <f>IFERROR(VLOOKUP($A589,'Analisis de Equidad Interna'!$A$11:$K$1010,11,0),"")</f>
        <v/>
      </c>
      <c r="J589" s="253" t="str">
        <f t="shared" si="74"/>
        <v/>
      </c>
      <c r="K589" s="254" t="str">
        <f t="shared" si="75"/>
        <v/>
      </c>
      <c r="L589" s="254" t="str">
        <f t="shared" si="76"/>
        <v/>
      </c>
      <c r="M589" s="254" t="str">
        <f t="shared" si="77"/>
        <v/>
      </c>
      <c r="N589" s="254" t="str">
        <f t="shared" si="78"/>
        <v/>
      </c>
      <c r="O589" s="255"/>
      <c r="P589" s="256">
        <f t="shared" si="79"/>
        <v>0</v>
      </c>
      <c r="Q589" s="251">
        <f t="shared" si="72"/>
        <v>0</v>
      </c>
      <c r="R589" s="268"/>
      <c r="S589" s="269"/>
      <c r="T589" s="251">
        <f t="shared" si="80"/>
        <v>0</v>
      </c>
    </row>
    <row r="590" spans="1:20" s="257" customFormat="1" ht="19" customHeight="1">
      <c r="A590" s="258"/>
      <c r="B590" s="262"/>
      <c r="C590" s="260"/>
      <c r="D590" s="260"/>
      <c r="E590" s="260"/>
      <c r="F590" s="251"/>
      <c r="G590" s="252" t="str">
        <f>IFERROR(IF($E590="","",VLOOKUP($E590,'Data Mercado'!$A$7:$F$24,IF($B$6="P90",2,IF($B$6="P75",3,IF($B$6="P50",4,IF($B$6="P25",5,IF($B$6="P10",6))))),0)),"ND")</f>
      </c>
      <c r="H590" s="253" t="str">
        <f t="shared" si="73"/>
        <v/>
      </c>
      <c r="I590" s="253" t="str">
        <f>IFERROR(VLOOKUP($A590,'Analisis de Equidad Interna'!$A$11:$K$1010,11,0),"")</f>
        <v/>
      </c>
      <c r="J590" s="253" t="str">
        <f t="shared" si="74"/>
        <v/>
      </c>
      <c r="K590" s="254" t="str">
        <f t="shared" si="75"/>
        <v/>
      </c>
      <c r="L590" s="254" t="str">
        <f t="shared" si="76"/>
        <v/>
      </c>
      <c r="M590" s="254" t="str">
        <f t="shared" si="77"/>
        <v/>
      </c>
      <c r="N590" s="254" t="str">
        <f t="shared" si="78"/>
        <v/>
      </c>
      <c r="O590" s="255"/>
      <c r="P590" s="256">
        <f t="shared" si="79"/>
        <v>0</v>
      </c>
      <c r="Q590" s="251">
        <f t="shared" si="72"/>
        <v>0</v>
      </c>
      <c r="R590" s="268"/>
      <c r="S590" s="269"/>
      <c r="T590" s="251">
        <f t="shared" si="80"/>
        <v>0</v>
      </c>
    </row>
    <row r="591" spans="1:20" s="257" customFormat="1" ht="19" customHeight="1">
      <c r="A591" s="258"/>
      <c r="B591" s="262"/>
      <c r="C591" s="260"/>
      <c r="D591" s="260"/>
      <c r="E591" s="260"/>
      <c r="F591" s="251"/>
      <c r="G591" s="252" t="str">
        <f>IFERROR(IF($E591="","",VLOOKUP($E591,'Data Mercado'!$A$7:$F$24,IF($B$6="P90",2,IF($B$6="P75",3,IF($B$6="P50",4,IF($B$6="P25",5,IF($B$6="P10",6))))),0)),"ND")</f>
      </c>
      <c r="H591" s="253" t="str">
        <f t="shared" si="73"/>
        <v/>
      </c>
      <c r="I591" s="253" t="str">
        <f>IFERROR(VLOOKUP($A591,'Analisis de Equidad Interna'!$A$11:$K$1010,11,0),"")</f>
        <v/>
      </c>
      <c r="J591" s="253" t="str">
        <f t="shared" si="74"/>
        <v/>
      </c>
      <c r="K591" s="254" t="str">
        <f t="shared" si="75"/>
        <v/>
      </c>
      <c r="L591" s="254" t="str">
        <f t="shared" si="76"/>
        <v/>
      </c>
      <c r="M591" s="254" t="str">
        <f t="shared" si="77"/>
        <v/>
      </c>
      <c r="N591" s="254" t="str">
        <f t="shared" si="78"/>
        <v/>
      </c>
      <c r="O591" s="255"/>
      <c r="P591" s="256">
        <f t="shared" si="79"/>
        <v>0</v>
      </c>
      <c r="Q591" s="251">
        <f t="shared" ref="Q591:Q654" si="81">IF($B$7="Porcentajes", F591 * P591, IF($T$1=0, 0, ((F591 * P591) / $T$1) * $C$7))</f>
        <v>0</v>
      </c>
      <c r="R591" s="268"/>
      <c r="S591" s="269"/>
      <c r="T591" s="251">
        <f t="shared" si="80"/>
        <v>0</v>
      </c>
    </row>
    <row r="592" spans="1:20" s="257" customFormat="1" ht="19" customHeight="1">
      <c r="A592" s="258"/>
      <c r="B592" s="262"/>
      <c r="C592" s="260"/>
      <c r="D592" s="260"/>
      <c r="E592" s="260"/>
      <c r="F592" s="251"/>
      <c r="G592" s="252" t="str">
        <f>IFERROR(IF($E592="","",VLOOKUP($E592,'Data Mercado'!$A$7:$F$24,IF($B$6="P90",2,IF($B$6="P75",3,IF($B$6="P50",4,IF($B$6="P25",5,IF($B$6="P10",6))))),0)),"ND")</f>
      </c>
      <c r="H592" s="253" t="str">
        <f>IFERROR(IF(AND($F592&lt;&gt;"",$G592&lt;&gt;""),$F592/$G592,""),"")</f>
      </c>
      <c r="I592" s="253" t="str">
        <f>IFERROR(VLOOKUP($A592,'Analisis de Equidad Interna'!$A$11:$K$1010,11,0),"")</f>
        <v/>
      </c>
      <c r="J592" s="253" t="str">
        <f t="shared" ref="J592:J655" si="83">IF(AND($H592&lt;&gt;"",$I592&lt;&gt;""),$H592*$I592,"")</f>
        <v/>
      </c>
      <c r="K592" s="254" t="str">
        <f t="shared" ref="K592:K655" si="84">IF(J592="","",0%)</f>
        <v/>
      </c>
      <c r="L592" s="254" t="str">
        <f t="shared" ref="L592:L655" si="85">IF(J592="","",IF($J592&gt;1.2, 0, IF($J592&gt;=1.1, $B$8*(1/3), IF($J592&gt;=1, ($B$8 + (($B$9-$B$8)/4)*1)*(1/3), IF($J592&gt;=0.9, ($B$8 + (($B$9-$B$8)/4)*2)*(1/3), IF($J592&gt;=0.8, ($B$8 + (($B$9-$B$8)/4)*3)*(1/3), $B$9*(1/3)))))))</f>
        <v/>
      </c>
      <c r="M592" s="254" t="str">
        <f t="shared" ref="M592:M655" si="86">IF(J592="","",IF($J592&gt;1.2, 0, IF($J592&gt;=1.1, $B$8*(2/3), IF($J592&gt;=1, ($B$8 + (($B$9-$B$8)/4)*1)*(2/3), IF($J592&gt;=0.9, ($B$8 + (($B$9-$B$8)/4)*2)*(2/3), IF($J592&gt;=0.8, ($B$8 + (($B$9-$B$8)/4)*3)*(2/3), $B$9*(2/3)))))))</f>
        <v/>
      </c>
      <c r="N592" s="254" t="str">
        <f t="shared" ref="N592:N655" si="87">IF(J592="","",IF($J592&gt;1.2, 0, IF($J592&gt;=1.1, $B$8, IF($J592&gt;=1, $B$8 + (($B$9-$B$8)/4)*1, IF($J592&gt;=0.9, $B$8 + (($B$9-$B$8)/4)*2, IF($J592&gt;=0.8, $B$8 + (($B$9-$B$8)/4)*3, $B$9))))))</f>
        <v/>
      </c>
      <c r="O592" s="255"/>
      <c r="P592" s="256">
        <f t="shared" ref="P592:P655" si="88">IF(O592=1, K592, IF(O592=2, L592, IF(O592=3, M592, IF(O592=4, N592, 0))))</f>
        <v>0</v>
      </c>
      <c r="Q592" s="251">
        <f t="shared" si="81"/>
        <v>0</v>
      </c>
      <c r="R592" s="268"/>
      <c r="S592" s="269"/>
      <c r="T592" s="251">
        <f t="shared" ref="T592:T655" si="89">IF($R592="Manual",$F592*(1+$S592),$F592+$Q592)</f>
        <v>0</v>
      </c>
    </row>
    <row r="593" spans="1:20" s="257" customFormat="1" ht="19" customHeight="1">
      <c r="A593" s="258"/>
      <c r="B593" s="262"/>
      <c r="C593" s="260"/>
      <c r="D593" s="260"/>
      <c r="E593" s="260"/>
      <c r="F593" s="251"/>
      <c r="G593" s="252" t="str">
        <f>IFERROR(IF($E593="","",VLOOKUP($E593,'Data Mercado'!$A$7:$F$24,IF($B$6="P90",2,IF($B$6="P75",3,IF($B$6="P50",4,IF($B$6="P25",5,IF($B$6="P10",6))))),0)),"ND")</f>
      </c>
      <c r="H593" s="253" t="str">
        <f t="shared" si="82"/>
        <v/>
      </c>
      <c r="I593" s="253" t="str">
        <f>IFERROR(VLOOKUP($A593,'Analisis de Equidad Interna'!$A$11:$K$1010,11,0),"")</f>
        <v/>
      </c>
      <c r="J593" s="253" t="str">
        <f t="shared" si="83"/>
        <v/>
      </c>
      <c r="K593" s="254" t="str">
        <f t="shared" si="84"/>
        <v/>
      </c>
      <c r="L593" s="254" t="str">
        <f t="shared" si="85"/>
        <v/>
      </c>
      <c r="M593" s="254" t="str">
        <f t="shared" si="86"/>
        <v/>
      </c>
      <c r="N593" s="254" t="str">
        <f t="shared" si="87"/>
        <v/>
      </c>
      <c r="O593" s="255"/>
      <c r="P593" s="256">
        <f t="shared" si="88"/>
        <v>0</v>
      </c>
      <c r="Q593" s="251">
        <f t="shared" si="81"/>
        <v>0</v>
      </c>
      <c r="R593" s="268"/>
      <c r="S593" s="269"/>
      <c r="T593" s="251">
        <f t="shared" si="89"/>
        <v>0</v>
      </c>
    </row>
    <row r="594" spans="1:20" s="257" customFormat="1" ht="19" customHeight="1">
      <c r="A594" s="258"/>
      <c r="B594" s="262"/>
      <c r="C594" s="260"/>
      <c r="D594" s="260"/>
      <c r="E594" s="260"/>
      <c r="F594" s="251"/>
      <c r="G594" s="252" t="str">
        <f>IFERROR(IF($E594="","",VLOOKUP($E594,'Data Mercado'!$A$7:$F$24,IF($B$6="P90",2,IF($B$6="P75",3,IF($B$6="P50",4,IF($B$6="P25",5,IF($B$6="P10",6))))),0)),"ND")</f>
      </c>
      <c r="H594" s="253" t="str">
        <f t="shared" si="82"/>
        <v/>
      </c>
      <c r="I594" s="253" t="str">
        <f>IFERROR(VLOOKUP($A594,'Analisis de Equidad Interna'!$A$11:$K$1010,11,0),"")</f>
        <v/>
      </c>
      <c r="J594" s="253" t="str">
        <f t="shared" si="83"/>
        <v/>
      </c>
      <c r="K594" s="254" t="str">
        <f t="shared" si="84"/>
        <v/>
      </c>
      <c r="L594" s="254" t="str">
        <f t="shared" si="85"/>
        <v/>
      </c>
      <c r="M594" s="254" t="str">
        <f t="shared" si="86"/>
        <v/>
      </c>
      <c r="N594" s="254" t="str">
        <f t="shared" si="87"/>
        <v/>
      </c>
      <c r="O594" s="255"/>
      <c r="P594" s="256">
        <f t="shared" si="88"/>
        <v>0</v>
      </c>
      <c r="Q594" s="251">
        <f t="shared" si="81"/>
        <v>0</v>
      </c>
      <c r="R594" s="268"/>
      <c r="S594" s="269"/>
      <c r="T594" s="251">
        <f t="shared" si="89"/>
        <v>0</v>
      </c>
    </row>
    <row r="595" spans="1:20" s="257" customFormat="1" ht="19" customHeight="1">
      <c r="A595" s="258"/>
      <c r="B595" s="262"/>
      <c r="C595" s="260"/>
      <c r="D595" s="260"/>
      <c r="E595" s="260"/>
      <c r="F595" s="251"/>
      <c r="G595" s="252" t="str">
        <f>IFERROR(IF($E595="","",VLOOKUP($E595,'Data Mercado'!$A$7:$F$24,IF($B$6="P90",2,IF($B$6="P75",3,IF($B$6="P50",4,IF($B$6="P25",5,IF($B$6="P10",6))))),0)),"ND")</f>
      </c>
      <c r="H595" s="253" t="str">
        <f t="shared" si="82"/>
        <v/>
      </c>
      <c r="I595" s="253" t="str">
        <f>IFERROR(VLOOKUP($A595,'Analisis de Equidad Interna'!$A$11:$K$1010,11,0),"")</f>
        <v/>
      </c>
      <c r="J595" s="253" t="str">
        <f t="shared" si="83"/>
        <v/>
      </c>
      <c r="K595" s="254" t="str">
        <f t="shared" si="84"/>
        <v/>
      </c>
      <c r="L595" s="254" t="str">
        <f t="shared" si="85"/>
        <v/>
      </c>
      <c r="M595" s="254" t="str">
        <f t="shared" si="86"/>
        <v/>
      </c>
      <c r="N595" s="254" t="str">
        <f t="shared" si="87"/>
        <v/>
      </c>
      <c r="O595" s="255"/>
      <c r="P595" s="256">
        <f t="shared" si="88"/>
        <v>0</v>
      </c>
      <c r="Q595" s="251">
        <f t="shared" si="81"/>
        <v>0</v>
      </c>
      <c r="R595" s="268"/>
      <c r="S595" s="269"/>
      <c r="T595" s="251">
        <f t="shared" si="89"/>
        <v>0</v>
      </c>
    </row>
    <row r="596" spans="1:20" s="257" customFormat="1" ht="19" customHeight="1">
      <c r="A596" s="258"/>
      <c r="B596" s="262"/>
      <c r="C596" s="260"/>
      <c r="D596" s="260"/>
      <c r="E596" s="260"/>
      <c r="F596" s="251"/>
      <c r="G596" s="252" t="str">
        <f>IFERROR(IF($E596="","",VLOOKUP($E596,'Data Mercado'!$A$7:$F$24,IF($B$6="P90",2,IF($B$6="P75",3,IF($B$6="P50",4,IF($B$6="P25",5,IF($B$6="P10",6))))),0)),"ND")</f>
      </c>
      <c r="H596" s="253" t="str">
        <f t="shared" si="82"/>
        <v/>
      </c>
      <c r="I596" s="253" t="str">
        <f>IFERROR(VLOOKUP($A596,'Analisis de Equidad Interna'!$A$11:$K$1010,11,0),"")</f>
        <v/>
      </c>
      <c r="J596" s="253" t="str">
        <f t="shared" si="83"/>
        <v/>
      </c>
      <c r="K596" s="254" t="str">
        <f t="shared" si="84"/>
        <v/>
      </c>
      <c r="L596" s="254" t="str">
        <f t="shared" si="85"/>
        <v/>
      </c>
      <c r="M596" s="254" t="str">
        <f t="shared" si="86"/>
        <v/>
      </c>
      <c r="N596" s="254" t="str">
        <f t="shared" si="87"/>
        <v/>
      </c>
      <c r="O596" s="255"/>
      <c r="P596" s="256">
        <f t="shared" si="88"/>
        <v>0</v>
      </c>
      <c r="Q596" s="251">
        <f t="shared" si="81"/>
        <v>0</v>
      </c>
      <c r="R596" s="268"/>
      <c r="S596" s="269"/>
      <c r="T596" s="251">
        <f t="shared" si="89"/>
        <v>0</v>
      </c>
    </row>
    <row r="597" spans="1:20" s="257" customFormat="1" ht="19" customHeight="1">
      <c r="A597" s="258"/>
      <c r="B597" s="262"/>
      <c r="C597" s="260"/>
      <c r="D597" s="260"/>
      <c r="E597" s="260"/>
      <c r="F597" s="251"/>
      <c r="G597" s="252" t="str">
        <f>IFERROR(IF($E597="","",VLOOKUP($E597,'Data Mercado'!$A$7:$F$24,IF($B$6="P90",2,IF($B$6="P75",3,IF($B$6="P50",4,IF($B$6="P25",5,IF($B$6="P10",6))))),0)),"ND")</f>
      </c>
      <c r="H597" s="253" t="str">
        <f t="shared" si="82"/>
        <v/>
      </c>
      <c r="I597" s="253" t="str">
        <f>IFERROR(VLOOKUP($A597,'Analisis de Equidad Interna'!$A$11:$K$1010,11,0),"")</f>
        <v/>
      </c>
      <c r="J597" s="253" t="str">
        <f t="shared" si="83"/>
        <v/>
      </c>
      <c r="K597" s="254" t="str">
        <f t="shared" si="84"/>
        <v/>
      </c>
      <c r="L597" s="254" t="str">
        <f t="shared" si="85"/>
        <v/>
      </c>
      <c r="M597" s="254" t="str">
        <f t="shared" si="86"/>
        <v/>
      </c>
      <c r="N597" s="254" t="str">
        <f t="shared" si="87"/>
        <v/>
      </c>
      <c r="O597" s="255"/>
      <c r="P597" s="256">
        <f t="shared" si="88"/>
        <v>0</v>
      </c>
      <c r="Q597" s="251">
        <f t="shared" si="81"/>
        <v>0</v>
      </c>
      <c r="R597" s="268"/>
      <c r="S597" s="269"/>
      <c r="T597" s="251">
        <f t="shared" si="89"/>
        <v>0</v>
      </c>
    </row>
    <row r="598" spans="1:20" s="257" customFormat="1" ht="19" customHeight="1">
      <c r="A598" s="258"/>
      <c r="B598" s="262"/>
      <c r="C598" s="260"/>
      <c r="D598" s="260"/>
      <c r="E598" s="260"/>
      <c r="F598" s="251"/>
      <c r="G598" s="252" t="str">
        <f>IFERROR(IF($E598="","",VLOOKUP($E598,'Data Mercado'!$A$7:$F$24,IF($B$6="P90",2,IF($B$6="P75",3,IF($B$6="P50",4,IF($B$6="P25",5,IF($B$6="P10",6))))),0)),"ND")</f>
      </c>
      <c r="H598" s="253" t="str">
        <f t="shared" si="82"/>
        <v/>
      </c>
      <c r="I598" s="253" t="str">
        <f>IFERROR(VLOOKUP($A598,'Analisis de Equidad Interna'!$A$11:$K$1010,11,0),"")</f>
        <v/>
      </c>
      <c r="J598" s="253" t="str">
        <f t="shared" si="83"/>
        <v/>
      </c>
      <c r="K598" s="254" t="str">
        <f t="shared" si="84"/>
        <v/>
      </c>
      <c r="L598" s="254" t="str">
        <f t="shared" si="85"/>
        <v/>
      </c>
      <c r="M598" s="254" t="str">
        <f t="shared" si="86"/>
        <v/>
      </c>
      <c r="N598" s="254" t="str">
        <f t="shared" si="87"/>
        <v/>
      </c>
      <c r="O598" s="255"/>
      <c r="P598" s="256">
        <f t="shared" si="88"/>
        <v>0</v>
      </c>
      <c r="Q598" s="251">
        <f t="shared" si="81"/>
        <v>0</v>
      </c>
      <c r="R598" s="268"/>
      <c r="S598" s="269"/>
      <c r="T598" s="251">
        <f t="shared" si="89"/>
        <v>0</v>
      </c>
    </row>
    <row r="599" spans="1:20" s="257" customFormat="1" ht="19" customHeight="1">
      <c r="A599" s="258"/>
      <c r="B599" s="262"/>
      <c r="C599" s="260"/>
      <c r="D599" s="260"/>
      <c r="E599" s="260"/>
      <c r="F599" s="251"/>
      <c r="G599" s="252" t="str">
        <f>IFERROR(IF($E599="","",VLOOKUP($E599,'Data Mercado'!$A$7:$F$24,IF($B$6="P90",2,IF($B$6="P75",3,IF($B$6="P50",4,IF($B$6="P25",5,IF($B$6="P10",6))))),0)),"ND")</f>
      </c>
      <c r="H599" s="253" t="str">
        <f t="shared" si="82"/>
        <v/>
      </c>
      <c r="I599" s="253" t="str">
        <f>IFERROR(VLOOKUP($A599,'Analisis de Equidad Interna'!$A$11:$K$1010,11,0),"")</f>
        <v/>
      </c>
      <c r="J599" s="253" t="str">
        <f t="shared" si="83"/>
        <v/>
      </c>
      <c r="K599" s="254" t="str">
        <f t="shared" si="84"/>
        <v/>
      </c>
      <c r="L599" s="254" t="str">
        <f t="shared" si="85"/>
        <v/>
      </c>
      <c r="M599" s="254" t="str">
        <f t="shared" si="86"/>
        <v/>
      </c>
      <c r="N599" s="254" t="str">
        <f t="shared" si="87"/>
        <v/>
      </c>
      <c r="O599" s="255"/>
      <c r="P599" s="256">
        <f t="shared" si="88"/>
        <v>0</v>
      </c>
      <c r="Q599" s="251">
        <f t="shared" si="81"/>
        <v>0</v>
      </c>
      <c r="R599" s="268"/>
      <c r="S599" s="269"/>
      <c r="T599" s="251">
        <f t="shared" si="89"/>
        <v>0</v>
      </c>
    </row>
    <row r="600" spans="1:20" s="257" customFormat="1" ht="19" customHeight="1">
      <c r="A600" s="258"/>
      <c r="B600" s="262"/>
      <c r="C600" s="260"/>
      <c r="D600" s="260"/>
      <c r="E600" s="260"/>
      <c r="F600" s="251"/>
      <c r="G600" s="252" t="str">
        <f>IFERROR(IF($E600="","",VLOOKUP($E600,'Data Mercado'!$A$7:$F$24,IF($B$6="P90",2,IF($B$6="P75",3,IF($B$6="P50",4,IF($B$6="P25",5,IF($B$6="P10",6))))),0)),"ND")</f>
      </c>
      <c r="H600" s="253" t="str">
        <f t="shared" si="82"/>
        <v/>
      </c>
      <c r="I600" s="253" t="str">
        <f>IFERROR(VLOOKUP($A600,'Analisis de Equidad Interna'!$A$11:$K$1010,11,0),"")</f>
        <v/>
      </c>
      <c r="J600" s="253" t="str">
        <f t="shared" si="83"/>
        <v/>
      </c>
      <c r="K600" s="254" t="str">
        <f t="shared" si="84"/>
        <v/>
      </c>
      <c r="L600" s="254" t="str">
        <f t="shared" si="85"/>
        <v/>
      </c>
      <c r="M600" s="254" t="str">
        <f t="shared" si="86"/>
        <v/>
      </c>
      <c r="N600" s="254" t="str">
        <f t="shared" si="87"/>
        <v/>
      </c>
      <c r="O600" s="255"/>
      <c r="P600" s="256">
        <f t="shared" si="88"/>
        <v>0</v>
      </c>
      <c r="Q600" s="251">
        <f t="shared" si="81"/>
        <v>0</v>
      </c>
      <c r="R600" s="268"/>
      <c r="S600" s="269"/>
      <c r="T600" s="251">
        <f t="shared" si="89"/>
        <v>0</v>
      </c>
    </row>
    <row r="601" spans="1:20" s="257" customFormat="1" ht="19" customHeight="1">
      <c r="A601" s="258"/>
      <c r="B601" s="262"/>
      <c r="C601" s="260"/>
      <c r="D601" s="260"/>
      <c r="E601" s="260"/>
      <c r="F601" s="251"/>
      <c r="G601" s="252" t="str">
        <f>IFERROR(IF($E601="","",VLOOKUP($E601,'Data Mercado'!$A$7:$F$24,IF($B$6="P90",2,IF($B$6="P75",3,IF($B$6="P50",4,IF($B$6="P25",5,IF($B$6="P10",6))))),0)),"ND")</f>
      </c>
      <c r="H601" s="253" t="str">
        <f t="shared" si="82"/>
        <v/>
      </c>
      <c r="I601" s="253" t="str">
        <f>IFERROR(VLOOKUP($A601,'Analisis de Equidad Interna'!$A$11:$K$1010,11,0),"")</f>
        <v/>
      </c>
      <c r="J601" s="253" t="str">
        <f t="shared" si="83"/>
        <v/>
      </c>
      <c r="K601" s="254" t="str">
        <f t="shared" si="84"/>
        <v/>
      </c>
      <c r="L601" s="254" t="str">
        <f t="shared" si="85"/>
        <v/>
      </c>
      <c r="M601" s="254" t="str">
        <f t="shared" si="86"/>
        <v/>
      </c>
      <c r="N601" s="254" t="str">
        <f t="shared" si="87"/>
        <v/>
      </c>
      <c r="O601" s="255"/>
      <c r="P601" s="256">
        <f t="shared" si="88"/>
        <v>0</v>
      </c>
      <c r="Q601" s="251">
        <f t="shared" si="81"/>
        <v>0</v>
      </c>
      <c r="R601" s="268"/>
      <c r="S601" s="269"/>
      <c r="T601" s="251">
        <f t="shared" si="89"/>
        <v>0</v>
      </c>
    </row>
    <row r="602" spans="1:20" s="257" customFormat="1" ht="19" customHeight="1">
      <c r="A602" s="258"/>
      <c r="B602" s="262"/>
      <c r="C602" s="260"/>
      <c r="D602" s="260"/>
      <c r="E602" s="260"/>
      <c r="F602" s="251"/>
      <c r="G602" s="252" t="str">
        <f>IFERROR(IF($E602="","",VLOOKUP($E602,'Data Mercado'!$A$7:$F$24,IF($B$6="P90",2,IF($B$6="P75",3,IF($B$6="P50",4,IF($B$6="P25",5,IF($B$6="P10",6))))),0)),"ND")</f>
      </c>
      <c r="H602" s="253" t="str">
        <f t="shared" si="82"/>
        <v/>
      </c>
      <c r="I602" s="253" t="str">
        <f>IFERROR(VLOOKUP($A602,'Analisis de Equidad Interna'!$A$11:$K$1010,11,0),"")</f>
        <v/>
      </c>
      <c r="J602" s="253" t="str">
        <f t="shared" si="83"/>
        <v/>
      </c>
      <c r="K602" s="254" t="str">
        <f t="shared" si="84"/>
        <v/>
      </c>
      <c r="L602" s="254" t="str">
        <f t="shared" si="85"/>
        <v/>
      </c>
      <c r="M602" s="254" t="str">
        <f t="shared" si="86"/>
        <v/>
      </c>
      <c r="N602" s="254" t="str">
        <f t="shared" si="87"/>
        <v/>
      </c>
      <c r="O602" s="255"/>
      <c r="P602" s="256">
        <f t="shared" si="88"/>
        <v>0</v>
      </c>
      <c r="Q602" s="251">
        <f t="shared" si="81"/>
        <v>0</v>
      </c>
      <c r="R602" s="268"/>
      <c r="S602" s="269"/>
      <c r="T602" s="251">
        <f t="shared" si="89"/>
        <v>0</v>
      </c>
    </row>
    <row r="603" spans="1:20" s="257" customFormat="1" ht="19" customHeight="1">
      <c r="A603" s="258"/>
      <c r="B603" s="262"/>
      <c r="C603" s="260"/>
      <c r="D603" s="260"/>
      <c r="E603" s="260"/>
      <c r="F603" s="251"/>
      <c r="G603" s="252" t="str">
        <f>IFERROR(IF($E603="","",VLOOKUP($E603,'Data Mercado'!$A$7:$F$24,IF($B$6="P90",2,IF($B$6="P75",3,IF($B$6="P50",4,IF($B$6="P25",5,IF($B$6="P10",6))))),0)),"ND")</f>
      </c>
      <c r="H603" s="253" t="str">
        <f t="shared" si="82"/>
        <v/>
      </c>
      <c r="I603" s="253" t="str">
        <f>IFERROR(VLOOKUP($A603,'Analisis de Equidad Interna'!$A$11:$K$1010,11,0),"")</f>
        <v/>
      </c>
      <c r="J603" s="253" t="str">
        <f t="shared" si="83"/>
        <v/>
      </c>
      <c r="K603" s="254" t="str">
        <f t="shared" si="84"/>
        <v/>
      </c>
      <c r="L603" s="254" t="str">
        <f t="shared" si="85"/>
        <v/>
      </c>
      <c r="M603" s="254" t="str">
        <f t="shared" si="86"/>
        <v/>
      </c>
      <c r="N603" s="254" t="str">
        <f t="shared" si="87"/>
        <v/>
      </c>
      <c r="O603" s="255"/>
      <c r="P603" s="256">
        <f t="shared" si="88"/>
        <v>0</v>
      </c>
      <c r="Q603" s="251">
        <f t="shared" si="81"/>
        <v>0</v>
      </c>
      <c r="R603" s="268"/>
      <c r="S603" s="269"/>
      <c r="T603" s="251">
        <f t="shared" si="89"/>
        <v>0</v>
      </c>
    </row>
    <row r="604" spans="1:20" s="257" customFormat="1" ht="19" customHeight="1">
      <c r="A604" s="258"/>
      <c r="B604" s="262"/>
      <c r="C604" s="260"/>
      <c r="D604" s="260"/>
      <c r="E604" s="260"/>
      <c r="F604" s="251"/>
      <c r="G604" s="252" t="str">
        <f>IFERROR(IF($E604="","",VLOOKUP($E604,'Data Mercado'!$A$7:$F$24,IF($B$6="P90",2,IF($B$6="P75",3,IF($B$6="P50",4,IF($B$6="P25",5,IF($B$6="P10",6))))),0)),"ND")</f>
      </c>
      <c r="H604" s="253" t="str">
        <f t="shared" si="82"/>
        <v/>
      </c>
      <c r="I604" s="253" t="str">
        <f>IFERROR(VLOOKUP($A604,'Analisis de Equidad Interna'!$A$11:$K$1010,11,0),"")</f>
        <v/>
      </c>
      <c r="J604" s="253" t="str">
        <f t="shared" si="83"/>
        <v/>
      </c>
      <c r="K604" s="254" t="str">
        <f t="shared" si="84"/>
        <v/>
      </c>
      <c r="L604" s="254" t="str">
        <f t="shared" si="85"/>
        <v/>
      </c>
      <c r="M604" s="254" t="str">
        <f t="shared" si="86"/>
        <v/>
      </c>
      <c r="N604" s="254" t="str">
        <f t="shared" si="87"/>
        <v/>
      </c>
      <c r="O604" s="255"/>
      <c r="P604" s="256">
        <f t="shared" si="88"/>
        <v>0</v>
      </c>
      <c r="Q604" s="251">
        <f t="shared" si="81"/>
        <v>0</v>
      </c>
      <c r="R604" s="268"/>
      <c r="S604" s="269"/>
      <c r="T604" s="251">
        <f t="shared" si="89"/>
        <v>0</v>
      </c>
    </row>
    <row r="605" spans="1:20" s="257" customFormat="1" ht="19" customHeight="1">
      <c r="A605" s="258"/>
      <c r="B605" s="262"/>
      <c r="C605" s="260"/>
      <c r="D605" s="260"/>
      <c r="E605" s="260"/>
      <c r="F605" s="251"/>
      <c r="G605" s="252" t="str">
        <f>IFERROR(IF($E605="","",VLOOKUP($E605,'Data Mercado'!$A$7:$F$24,IF($B$6="P90",2,IF($B$6="P75",3,IF($B$6="P50",4,IF($B$6="P25",5,IF($B$6="P10",6))))),0)),"ND")</f>
      </c>
      <c r="H605" s="253" t="str">
        <f t="shared" si="82"/>
        <v/>
      </c>
      <c r="I605" s="253" t="str">
        <f>IFERROR(VLOOKUP($A605,'Analisis de Equidad Interna'!$A$11:$K$1010,11,0),"")</f>
        <v/>
      </c>
      <c r="J605" s="253" t="str">
        <f t="shared" si="83"/>
        <v/>
      </c>
      <c r="K605" s="254" t="str">
        <f t="shared" si="84"/>
        <v/>
      </c>
      <c r="L605" s="254" t="str">
        <f t="shared" si="85"/>
        <v/>
      </c>
      <c r="M605" s="254" t="str">
        <f t="shared" si="86"/>
        <v/>
      </c>
      <c r="N605" s="254" t="str">
        <f t="shared" si="87"/>
        <v/>
      </c>
      <c r="O605" s="255"/>
      <c r="P605" s="256">
        <f t="shared" si="88"/>
        <v>0</v>
      </c>
      <c r="Q605" s="251">
        <f t="shared" si="81"/>
        <v>0</v>
      </c>
      <c r="R605" s="268"/>
      <c r="S605" s="269"/>
      <c r="T605" s="251">
        <f t="shared" si="89"/>
        <v>0</v>
      </c>
    </row>
    <row r="606" spans="1:20" s="257" customFormat="1" ht="19" customHeight="1">
      <c r="A606" s="258"/>
      <c r="B606" s="262"/>
      <c r="C606" s="260"/>
      <c r="D606" s="260"/>
      <c r="E606" s="260"/>
      <c r="F606" s="251"/>
      <c r="G606" s="252" t="str">
        <f>IFERROR(IF($E606="","",VLOOKUP($E606,'Data Mercado'!$A$7:$F$24,IF($B$6="P90",2,IF($B$6="P75",3,IF($B$6="P50",4,IF($B$6="P25",5,IF($B$6="P10",6))))),0)),"ND")</f>
      </c>
      <c r="H606" s="253" t="str">
        <f t="shared" si="82"/>
        <v/>
      </c>
      <c r="I606" s="253" t="str">
        <f>IFERROR(VLOOKUP($A606,'Analisis de Equidad Interna'!$A$11:$K$1010,11,0),"")</f>
        <v/>
      </c>
      <c r="J606" s="253" t="str">
        <f t="shared" si="83"/>
        <v/>
      </c>
      <c r="K606" s="254" t="str">
        <f t="shared" si="84"/>
        <v/>
      </c>
      <c r="L606" s="254" t="str">
        <f t="shared" si="85"/>
        <v/>
      </c>
      <c r="M606" s="254" t="str">
        <f t="shared" si="86"/>
        <v/>
      </c>
      <c r="N606" s="254" t="str">
        <f t="shared" si="87"/>
        <v/>
      </c>
      <c r="O606" s="255"/>
      <c r="P606" s="256">
        <f t="shared" si="88"/>
        <v>0</v>
      </c>
      <c r="Q606" s="251">
        <f t="shared" si="81"/>
        <v>0</v>
      </c>
      <c r="R606" s="268"/>
      <c r="S606" s="269"/>
      <c r="T606" s="251">
        <f t="shared" si="89"/>
        <v>0</v>
      </c>
    </row>
    <row r="607" spans="1:20" s="257" customFormat="1" ht="19" customHeight="1">
      <c r="A607" s="258"/>
      <c r="B607" s="262"/>
      <c r="C607" s="260"/>
      <c r="D607" s="260"/>
      <c r="E607" s="260"/>
      <c r="F607" s="251"/>
      <c r="G607" s="252" t="str">
        <f>IFERROR(IF($E607="","",VLOOKUP($E607,'Data Mercado'!$A$7:$F$24,IF($B$6="P90",2,IF($B$6="P75",3,IF($B$6="P50",4,IF($B$6="P25",5,IF($B$6="P10",6))))),0)),"ND")</f>
      </c>
      <c r="H607" s="253" t="str">
        <f t="shared" si="82"/>
        <v/>
      </c>
      <c r="I607" s="253" t="str">
        <f>IFERROR(VLOOKUP($A607,'Analisis de Equidad Interna'!$A$11:$K$1010,11,0),"")</f>
        <v/>
      </c>
      <c r="J607" s="253" t="str">
        <f t="shared" si="83"/>
        <v/>
      </c>
      <c r="K607" s="254" t="str">
        <f t="shared" si="84"/>
        <v/>
      </c>
      <c r="L607" s="254" t="str">
        <f t="shared" si="85"/>
        <v/>
      </c>
      <c r="M607" s="254" t="str">
        <f t="shared" si="86"/>
        <v/>
      </c>
      <c r="N607" s="254" t="str">
        <f t="shared" si="87"/>
        <v/>
      </c>
      <c r="O607" s="255"/>
      <c r="P607" s="256">
        <f t="shared" si="88"/>
        <v>0</v>
      </c>
      <c r="Q607" s="251">
        <f t="shared" si="81"/>
        <v>0</v>
      </c>
      <c r="R607" s="268"/>
      <c r="S607" s="269"/>
      <c r="T607" s="251">
        <f t="shared" si="89"/>
        <v>0</v>
      </c>
    </row>
    <row r="608" spans="1:20" s="257" customFormat="1" ht="19" customHeight="1">
      <c r="A608" s="258"/>
      <c r="B608" s="262"/>
      <c r="C608" s="260"/>
      <c r="D608" s="260"/>
      <c r="E608" s="260"/>
      <c r="F608" s="251"/>
      <c r="G608" s="252" t="str">
        <f>IFERROR(IF($E608="","",VLOOKUP($E608,'Data Mercado'!$A$7:$F$24,IF($B$6="P90",2,IF($B$6="P75",3,IF($B$6="P50",4,IF($B$6="P25",5,IF($B$6="P10",6))))),0)),"ND")</f>
      </c>
      <c r="H608" s="253" t="str">
        <f t="shared" si="82"/>
        <v/>
      </c>
      <c r="I608" s="253" t="str">
        <f>IFERROR(VLOOKUP($A608,'Analisis de Equidad Interna'!$A$11:$K$1010,11,0),"")</f>
        <v/>
      </c>
      <c r="J608" s="253" t="str">
        <f t="shared" si="83"/>
        <v/>
      </c>
      <c r="K608" s="254" t="str">
        <f t="shared" si="84"/>
        <v/>
      </c>
      <c r="L608" s="254" t="str">
        <f t="shared" si="85"/>
        <v/>
      </c>
      <c r="M608" s="254" t="str">
        <f t="shared" si="86"/>
        <v/>
      </c>
      <c r="N608" s="254" t="str">
        <f t="shared" si="87"/>
        <v/>
      </c>
      <c r="O608" s="255"/>
      <c r="P608" s="256">
        <f t="shared" si="88"/>
        <v>0</v>
      </c>
      <c r="Q608" s="251">
        <f t="shared" si="81"/>
        <v>0</v>
      </c>
      <c r="R608" s="268"/>
      <c r="S608" s="269"/>
      <c r="T608" s="251">
        <f t="shared" si="89"/>
        <v>0</v>
      </c>
    </row>
    <row r="609" spans="1:20" s="257" customFormat="1" ht="19" customHeight="1">
      <c r="A609" s="258"/>
      <c r="B609" s="262"/>
      <c r="C609" s="260"/>
      <c r="D609" s="260"/>
      <c r="E609" s="260"/>
      <c r="F609" s="251"/>
      <c r="G609" s="252" t="str">
        <f>IFERROR(IF($E609="","",VLOOKUP($E609,'Data Mercado'!$A$7:$F$24,IF($B$6="P90",2,IF($B$6="P75",3,IF($B$6="P50",4,IF($B$6="P25",5,IF($B$6="P10",6))))),0)),"ND")</f>
      </c>
      <c r="H609" s="253" t="str">
        <f t="shared" si="82"/>
        <v/>
      </c>
      <c r="I609" s="253" t="str">
        <f>IFERROR(VLOOKUP($A609,'Analisis de Equidad Interna'!$A$11:$K$1010,11,0),"")</f>
        <v/>
      </c>
      <c r="J609" s="253" t="str">
        <f t="shared" si="83"/>
        <v/>
      </c>
      <c r="K609" s="254" t="str">
        <f t="shared" si="84"/>
        <v/>
      </c>
      <c r="L609" s="254" t="str">
        <f t="shared" si="85"/>
        <v/>
      </c>
      <c r="M609" s="254" t="str">
        <f t="shared" si="86"/>
        <v/>
      </c>
      <c r="N609" s="254" t="str">
        <f t="shared" si="87"/>
        <v/>
      </c>
      <c r="O609" s="255"/>
      <c r="P609" s="256">
        <f t="shared" si="88"/>
        <v>0</v>
      </c>
      <c r="Q609" s="251">
        <f t="shared" si="81"/>
        <v>0</v>
      </c>
      <c r="R609" s="268"/>
      <c r="S609" s="269"/>
      <c r="T609" s="251">
        <f t="shared" si="89"/>
        <v>0</v>
      </c>
    </row>
    <row r="610" spans="1:20" s="257" customFormat="1" ht="19" customHeight="1">
      <c r="A610" s="258"/>
      <c r="B610" s="262"/>
      <c r="C610" s="260"/>
      <c r="D610" s="260"/>
      <c r="E610" s="260"/>
      <c r="F610" s="251"/>
      <c r="G610" s="252" t="str">
        <f>IFERROR(IF($E610="","",VLOOKUP($E610,'Data Mercado'!$A$7:$F$24,IF($B$6="P90",2,IF($B$6="P75",3,IF($B$6="P50",4,IF($B$6="P25",5,IF($B$6="P10",6))))),0)),"ND")</f>
      </c>
      <c r="H610" s="253" t="str">
        <f t="shared" si="82"/>
        <v/>
      </c>
      <c r="I610" s="253" t="str">
        <f>IFERROR(VLOOKUP($A610,'Analisis de Equidad Interna'!$A$11:$K$1010,11,0),"")</f>
        <v/>
      </c>
      <c r="J610" s="253" t="str">
        <f t="shared" si="83"/>
        <v/>
      </c>
      <c r="K610" s="254" t="str">
        <f t="shared" si="84"/>
        <v/>
      </c>
      <c r="L610" s="254" t="str">
        <f t="shared" si="85"/>
        <v/>
      </c>
      <c r="M610" s="254" t="str">
        <f t="shared" si="86"/>
        <v/>
      </c>
      <c r="N610" s="254" t="str">
        <f t="shared" si="87"/>
        <v/>
      </c>
      <c r="O610" s="255"/>
      <c r="P610" s="256">
        <f t="shared" si="88"/>
        <v>0</v>
      </c>
      <c r="Q610" s="251">
        <f t="shared" si="81"/>
        <v>0</v>
      </c>
      <c r="R610" s="268"/>
      <c r="S610" s="269"/>
      <c r="T610" s="251">
        <f t="shared" si="89"/>
        <v>0</v>
      </c>
    </row>
    <row r="611" spans="1:20" s="257" customFormat="1" ht="19" customHeight="1">
      <c r="A611" s="258"/>
      <c r="B611" s="262"/>
      <c r="C611" s="260"/>
      <c r="D611" s="260"/>
      <c r="E611" s="260"/>
      <c r="F611" s="251"/>
      <c r="G611" s="252" t="str">
        <f>IFERROR(IF($E611="","",VLOOKUP($E611,'Data Mercado'!$A$7:$F$24,IF($B$6="P90",2,IF($B$6="P75",3,IF($B$6="P50",4,IF($B$6="P25",5,IF($B$6="P10",6))))),0)),"ND")</f>
      </c>
      <c r="H611" s="253" t="str">
        <f t="shared" si="82"/>
        <v/>
      </c>
      <c r="I611" s="253" t="str">
        <f>IFERROR(VLOOKUP($A611,'Analisis de Equidad Interna'!$A$11:$K$1010,11,0),"")</f>
        <v/>
      </c>
      <c r="J611" s="253" t="str">
        <f t="shared" si="83"/>
        <v/>
      </c>
      <c r="K611" s="254" t="str">
        <f t="shared" si="84"/>
        <v/>
      </c>
      <c r="L611" s="254" t="str">
        <f t="shared" si="85"/>
        <v/>
      </c>
      <c r="M611" s="254" t="str">
        <f t="shared" si="86"/>
        <v/>
      </c>
      <c r="N611" s="254" t="str">
        <f t="shared" si="87"/>
        <v/>
      </c>
      <c r="O611" s="255"/>
      <c r="P611" s="256">
        <f t="shared" si="88"/>
        <v>0</v>
      </c>
      <c r="Q611" s="251">
        <f t="shared" si="81"/>
        <v>0</v>
      </c>
      <c r="R611" s="268"/>
      <c r="S611" s="269"/>
      <c r="T611" s="251">
        <f t="shared" si="89"/>
        <v>0</v>
      </c>
    </row>
    <row r="612" spans="1:20" s="257" customFormat="1" ht="19" customHeight="1">
      <c r="A612" s="258"/>
      <c r="B612" s="262"/>
      <c r="C612" s="260"/>
      <c r="D612" s="260"/>
      <c r="E612" s="260"/>
      <c r="F612" s="251"/>
      <c r="G612" s="252" t="str">
        <f>IFERROR(IF($E612="","",VLOOKUP($E612,'Data Mercado'!$A$7:$F$24,IF($B$6="P90",2,IF($B$6="P75",3,IF($B$6="P50",4,IF($B$6="P25",5,IF($B$6="P10",6))))),0)),"ND")</f>
      </c>
      <c r="H612" s="253" t="str">
        <f t="shared" si="82"/>
        <v/>
      </c>
      <c r="I612" s="253" t="str">
        <f>IFERROR(VLOOKUP($A612,'Analisis de Equidad Interna'!$A$11:$K$1010,11,0),"")</f>
        <v/>
      </c>
      <c r="J612" s="253" t="str">
        <f t="shared" si="83"/>
        <v/>
      </c>
      <c r="K612" s="254" t="str">
        <f t="shared" si="84"/>
        <v/>
      </c>
      <c r="L612" s="254" t="str">
        <f t="shared" si="85"/>
        <v/>
      </c>
      <c r="M612" s="254" t="str">
        <f t="shared" si="86"/>
        <v/>
      </c>
      <c r="N612" s="254" t="str">
        <f t="shared" si="87"/>
        <v/>
      </c>
      <c r="O612" s="255"/>
      <c r="P612" s="256">
        <f t="shared" si="88"/>
        <v>0</v>
      </c>
      <c r="Q612" s="251">
        <f t="shared" si="81"/>
        <v>0</v>
      </c>
      <c r="R612" s="268"/>
      <c r="S612" s="269"/>
      <c r="T612" s="251">
        <f t="shared" si="89"/>
        <v>0</v>
      </c>
    </row>
    <row r="613" spans="1:20" s="257" customFormat="1" ht="19" customHeight="1">
      <c r="A613" s="258"/>
      <c r="B613" s="262"/>
      <c r="C613" s="260"/>
      <c r="D613" s="260"/>
      <c r="E613" s="260"/>
      <c r="F613" s="251"/>
      <c r="G613" s="252" t="str">
        <f>IFERROR(IF($E613="","",VLOOKUP($E613,'Data Mercado'!$A$7:$F$24,IF($B$6="P90",2,IF($B$6="P75",3,IF($B$6="P50",4,IF($B$6="P25",5,IF($B$6="P10",6))))),0)),"ND")</f>
      </c>
      <c r="H613" s="253" t="str">
        <f t="shared" si="82"/>
        <v/>
      </c>
      <c r="I613" s="253" t="str">
        <f>IFERROR(VLOOKUP($A613,'Analisis de Equidad Interna'!$A$11:$K$1010,11,0),"")</f>
        <v/>
      </c>
      <c r="J613" s="253" t="str">
        <f t="shared" si="83"/>
        <v/>
      </c>
      <c r="K613" s="254" t="str">
        <f t="shared" si="84"/>
        <v/>
      </c>
      <c r="L613" s="254" t="str">
        <f t="shared" si="85"/>
        <v/>
      </c>
      <c r="M613" s="254" t="str">
        <f t="shared" si="86"/>
        <v/>
      </c>
      <c r="N613" s="254" t="str">
        <f t="shared" si="87"/>
        <v/>
      </c>
      <c r="O613" s="255"/>
      <c r="P613" s="256">
        <f t="shared" si="88"/>
        <v>0</v>
      </c>
      <c r="Q613" s="251">
        <f t="shared" si="81"/>
        <v>0</v>
      </c>
      <c r="R613" s="268"/>
      <c r="S613" s="269"/>
      <c r="T613" s="251">
        <f t="shared" si="89"/>
        <v>0</v>
      </c>
    </row>
    <row r="614" spans="1:20" s="257" customFormat="1" ht="19" customHeight="1">
      <c r="A614" s="258"/>
      <c r="B614" s="262"/>
      <c r="C614" s="260"/>
      <c r="D614" s="260"/>
      <c r="E614" s="260"/>
      <c r="F614" s="251"/>
      <c r="G614" s="252" t="str">
        <f>IFERROR(IF($E614="","",VLOOKUP($E614,'Data Mercado'!$A$7:$F$24,IF($B$6="P90",2,IF($B$6="P75",3,IF($B$6="P50",4,IF($B$6="P25",5,IF($B$6="P10",6))))),0)),"ND")</f>
      </c>
      <c r="H614" s="253" t="str">
        <f t="shared" si="82"/>
        <v/>
      </c>
      <c r="I614" s="253" t="str">
        <f>IFERROR(VLOOKUP($A614,'Analisis de Equidad Interna'!$A$11:$K$1010,11,0),"")</f>
        <v/>
      </c>
      <c r="J614" s="253" t="str">
        <f t="shared" si="83"/>
        <v/>
      </c>
      <c r="K614" s="254" t="str">
        <f t="shared" si="84"/>
        <v/>
      </c>
      <c r="L614" s="254" t="str">
        <f t="shared" si="85"/>
        <v/>
      </c>
      <c r="M614" s="254" t="str">
        <f t="shared" si="86"/>
        <v/>
      </c>
      <c r="N614" s="254" t="str">
        <f t="shared" si="87"/>
        <v/>
      </c>
      <c r="O614" s="255"/>
      <c r="P614" s="256">
        <f t="shared" si="88"/>
        <v>0</v>
      </c>
      <c r="Q614" s="251">
        <f t="shared" si="81"/>
        <v>0</v>
      </c>
      <c r="R614" s="268"/>
      <c r="S614" s="269"/>
      <c r="T614" s="251">
        <f t="shared" si="89"/>
        <v>0</v>
      </c>
    </row>
    <row r="615" spans="1:20" s="257" customFormat="1" ht="19" customHeight="1">
      <c r="A615" s="258"/>
      <c r="B615" s="262"/>
      <c r="C615" s="260"/>
      <c r="D615" s="260"/>
      <c r="E615" s="260"/>
      <c r="F615" s="251"/>
      <c r="G615" s="252" t="str">
        <f>IFERROR(IF($E615="","",VLOOKUP($E615,'Data Mercado'!$A$7:$F$24,IF($B$6="P90",2,IF($B$6="P75",3,IF($B$6="P50",4,IF($B$6="P25",5,IF($B$6="P10",6))))),0)),"ND")</f>
      </c>
      <c r="H615" s="253" t="str">
        <f t="shared" si="82"/>
        <v/>
      </c>
      <c r="I615" s="253" t="str">
        <f>IFERROR(VLOOKUP($A615,'Analisis de Equidad Interna'!$A$11:$K$1010,11,0),"")</f>
        <v/>
      </c>
      <c r="J615" s="253" t="str">
        <f t="shared" si="83"/>
        <v/>
      </c>
      <c r="K615" s="254" t="str">
        <f t="shared" si="84"/>
        <v/>
      </c>
      <c r="L615" s="254" t="str">
        <f t="shared" si="85"/>
        <v/>
      </c>
      <c r="M615" s="254" t="str">
        <f t="shared" si="86"/>
        <v/>
      </c>
      <c r="N615" s="254" t="str">
        <f t="shared" si="87"/>
        <v/>
      </c>
      <c r="O615" s="255"/>
      <c r="P615" s="256">
        <f t="shared" si="88"/>
        <v>0</v>
      </c>
      <c r="Q615" s="251">
        <f t="shared" si="81"/>
        <v>0</v>
      </c>
      <c r="R615" s="268"/>
      <c r="S615" s="269"/>
      <c r="T615" s="251">
        <f t="shared" si="89"/>
        <v>0</v>
      </c>
    </row>
    <row r="616" spans="1:20" s="257" customFormat="1" ht="19" customHeight="1">
      <c r="A616" s="258"/>
      <c r="B616" s="262"/>
      <c r="C616" s="260"/>
      <c r="D616" s="260"/>
      <c r="E616" s="260"/>
      <c r="F616" s="251"/>
      <c r="G616" s="252" t="str">
        <f>IFERROR(IF($E616="","",VLOOKUP($E616,'Data Mercado'!$A$7:$F$24,IF($B$6="P90",2,IF($B$6="P75",3,IF($B$6="P50",4,IF($B$6="P25",5,IF($B$6="P10",6))))),0)),"ND")</f>
      </c>
      <c r="H616" s="253" t="str">
        <f t="shared" si="82"/>
        <v/>
      </c>
      <c r="I616" s="253" t="str">
        <f>IFERROR(VLOOKUP($A616,'Analisis de Equidad Interna'!$A$11:$K$1010,11,0),"")</f>
        <v/>
      </c>
      <c r="J616" s="253" t="str">
        <f t="shared" si="83"/>
        <v/>
      </c>
      <c r="K616" s="254" t="str">
        <f t="shared" si="84"/>
        <v/>
      </c>
      <c r="L616" s="254" t="str">
        <f t="shared" si="85"/>
        <v/>
      </c>
      <c r="M616" s="254" t="str">
        <f t="shared" si="86"/>
        <v/>
      </c>
      <c r="N616" s="254" t="str">
        <f t="shared" si="87"/>
        <v/>
      </c>
      <c r="O616" s="255"/>
      <c r="P616" s="256">
        <f t="shared" si="88"/>
        <v>0</v>
      </c>
      <c r="Q616" s="251">
        <f t="shared" si="81"/>
        <v>0</v>
      </c>
      <c r="R616" s="268"/>
      <c r="S616" s="269"/>
      <c r="T616" s="251">
        <f t="shared" si="89"/>
        <v>0</v>
      </c>
    </row>
    <row r="617" spans="1:20" s="257" customFormat="1" ht="19" customHeight="1">
      <c r="A617" s="258"/>
      <c r="B617" s="262"/>
      <c r="C617" s="260"/>
      <c r="D617" s="260"/>
      <c r="E617" s="260"/>
      <c r="F617" s="251"/>
      <c r="G617" s="252" t="str">
        <f>IFERROR(IF($E617="","",VLOOKUP($E617,'Data Mercado'!$A$7:$F$24,IF($B$6="P90",2,IF($B$6="P75",3,IF($B$6="P50",4,IF($B$6="P25",5,IF($B$6="P10",6))))),0)),"ND")</f>
      </c>
      <c r="H617" s="253" t="str">
        <f t="shared" si="82"/>
        <v/>
      </c>
      <c r="I617" s="253" t="str">
        <f>IFERROR(VLOOKUP($A617,'Analisis de Equidad Interna'!$A$11:$K$1010,11,0),"")</f>
        <v/>
      </c>
      <c r="J617" s="253" t="str">
        <f t="shared" si="83"/>
        <v/>
      </c>
      <c r="K617" s="254" t="str">
        <f t="shared" si="84"/>
        <v/>
      </c>
      <c r="L617" s="254" t="str">
        <f t="shared" si="85"/>
        <v/>
      </c>
      <c r="M617" s="254" t="str">
        <f t="shared" si="86"/>
        <v/>
      </c>
      <c r="N617" s="254" t="str">
        <f t="shared" si="87"/>
        <v/>
      </c>
      <c r="O617" s="255"/>
      <c r="P617" s="256">
        <f t="shared" si="88"/>
        <v>0</v>
      </c>
      <c r="Q617" s="251">
        <f t="shared" si="81"/>
        <v>0</v>
      </c>
      <c r="R617" s="268"/>
      <c r="S617" s="269"/>
      <c r="T617" s="251">
        <f t="shared" si="89"/>
        <v>0</v>
      </c>
    </row>
    <row r="618" spans="1:20" s="257" customFormat="1" ht="19" customHeight="1">
      <c r="A618" s="258"/>
      <c r="B618" s="262"/>
      <c r="C618" s="260"/>
      <c r="D618" s="260"/>
      <c r="E618" s="260"/>
      <c r="F618" s="251"/>
      <c r="G618" s="252" t="str">
        <f>IFERROR(IF($E618="","",VLOOKUP($E618,'Data Mercado'!$A$7:$F$24,IF($B$6="P90",2,IF($B$6="P75",3,IF($B$6="P50",4,IF($B$6="P25",5,IF($B$6="P10",6))))),0)),"ND")</f>
      </c>
      <c r="H618" s="253" t="str">
        <f t="shared" si="82"/>
        <v/>
      </c>
      <c r="I618" s="253" t="str">
        <f>IFERROR(VLOOKUP($A618,'Analisis de Equidad Interna'!$A$11:$K$1010,11,0),"")</f>
        <v/>
      </c>
      <c r="J618" s="253" t="str">
        <f t="shared" si="83"/>
        <v/>
      </c>
      <c r="K618" s="254" t="str">
        <f t="shared" si="84"/>
        <v/>
      </c>
      <c r="L618" s="254" t="str">
        <f t="shared" si="85"/>
        <v/>
      </c>
      <c r="M618" s="254" t="str">
        <f t="shared" si="86"/>
        <v/>
      </c>
      <c r="N618" s="254" t="str">
        <f t="shared" si="87"/>
        <v/>
      </c>
      <c r="O618" s="255"/>
      <c r="P618" s="256">
        <f t="shared" si="88"/>
        <v>0</v>
      </c>
      <c r="Q618" s="251">
        <f t="shared" si="81"/>
        <v>0</v>
      </c>
      <c r="R618" s="268"/>
      <c r="S618" s="269"/>
      <c r="T618" s="251">
        <f t="shared" si="89"/>
        <v>0</v>
      </c>
    </row>
    <row r="619" spans="1:20" s="257" customFormat="1" ht="19" customHeight="1">
      <c r="A619" s="258"/>
      <c r="B619" s="262"/>
      <c r="C619" s="260"/>
      <c r="D619" s="260"/>
      <c r="E619" s="260"/>
      <c r="F619" s="251"/>
      <c r="G619" s="252" t="str">
        <f>IFERROR(IF($E619="","",VLOOKUP($E619,'Data Mercado'!$A$7:$F$24,IF($B$6="P90",2,IF($B$6="P75",3,IF($B$6="P50",4,IF($B$6="P25",5,IF($B$6="P10",6))))),0)),"ND")</f>
      </c>
      <c r="H619" s="253" t="str">
        <f t="shared" si="82"/>
        <v/>
      </c>
      <c r="I619" s="253" t="str">
        <f>IFERROR(VLOOKUP($A619,'Analisis de Equidad Interna'!$A$11:$K$1010,11,0),"")</f>
        <v/>
      </c>
      <c r="J619" s="253" t="str">
        <f t="shared" si="83"/>
        <v/>
      </c>
      <c r="K619" s="254" t="str">
        <f t="shared" si="84"/>
        <v/>
      </c>
      <c r="L619" s="254" t="str">
        <f t="shared" si="85"/>
        <v/>
      </c>
      <c r="M619" s="254" t="str">
        <f t="shared" si="86"/>
        <v/>
      </c>
      <c r="N619" s="254" t="str">
        <f t="shared" si="87"/>
        <v/>
      </c>
      <c r="O619" s="255"/>
      <c r="P619" s="256">
        <f t="shared" si="88"/>
        <v>0</v>
      </c>
      <c r="Q619" s="251">
        <f t="shared" si="81"/>
        <v>0</v>
      </c>
      <c r="R619" s="268"/>
      <c r="S619" s="269"/>
      <c r="T619" s="251">
        <f t="shared" si="89"/>
        <v>0</v>
      </c>
    </row>
    <row r="620" spans="1:20" s="257" customFormat="1" ht="19" customHeight="1">
      <c r="A620" s="258"/>
      <c r="B620" s="262"/>
      <c r="C620" s="260"/>
      <c r="D620" s="260"/>
      <c r="E620" s="260"/>
      <c r="F620" s="251"/>
      <c r="G620" s="252" t="str">
        <f>IFERROR(IF($E620="","",VLOOKUP($E620,'Data Mercado'!$A$7:$F$24,IF($B$6="P90",2,IF($B$6="P75",3,IF($B$6="P50",4,IF($B$6="P25",5,IF($B$6="P10",6))))),0)),"ND")</f>
      </c>
      <c r="H620" s="253" t="str">
        <f t="shared" si="82"/>
        <v/>
      </c>
      <c r="I620" s="253" t="str">
        <f>IFERROR(VLOOKUP($A620,'Analisis de Equidad Interna'!$A$11:$K$1010,11,0),"")</f>
        <v/>
      </c>
      <c r="J620" s="253" t="str">
        <f t="shared" si="83"/>
        <v/>
      </c>
      <c r="K620" s="254" t="str">
        <f t="shared" si="84"/>
        <v/>
      </c>
      <c r="L620" s="254" t="str">
        <f t="shared" si="85"/>
        <v/>
      </c>
      <c r="M620" s="254" t="str">
        <f t="shared" si="86"/>
        <v/>
      </c>
      <c r="N620" s="254" t="str">
        <f t="shared" si="87"/>
        <v/>
      </c>
      <c r="O620" s="255"/>
      <c r="P620" s="256">
        <f t="shared" si="88"/>
        <v>0</v>
      </c>
      <c r="Q620" s="251">
        <f t="shared" si="81"/>
        <v>0</v>
      </c>
      <c r="R620" s="268"/>
      <c r="S620" s="269"/>
      <c r="T620" s="251">
        <f t="shared" si="89"/>
        <v>0</v>
      </c>
    </row>
    <row r="621" spans="1:20" s="257" customFormat="1" ht="19" customHeight="1">
      <c r="A621" s="258"/>
      <c r="B621" s="262"/>
      <c r="C621" s="260"/>
      <c r="D621" s="260"/>
      <c r="E621" s="260"/>
      <c r="F621" s="251"/>
      <c r="G621" s="252" t="str">
        <f>IFERROR(IF($E621="","",VLOOKUP($E621,'Data Mercado'!$A$7:$F$24,IF($B$6="P90",2,IF($B$6="P75",3,IF($B$6="P50",4,IF($B$6="P25",5,IF($B$6="P10",6))))),0)),"ND")</f>
      </c>
      <c r="H621" s="253" t="str">
        <f t="shared" si="82"/>
        <v/>
      </c>
      <c r="I621" s="253" t="str">
        <f>IFERROR(VLOOKUP($A621,'Analisis de Equidad Interna'!$A$11:$K$1010,11,0),"")</f>
        <v/>
      </c>
      <c r="J621" s="253" t="str">
        <f t="shared" si="83"/>
        <v/>
      </c>
      <c r="K621" s="254" t="str">
        <f t="shared" si="84"/>
        <v/>
      </c>
      <c r="L621" s="254" t="str">
        <f t="shared" si="85"/>
        <v/>
      </c>
      <c r="M621" s="254" t="str">
        <f t="shared" si="86"/>
        <v/>
      </c>
      <c r="N621" s="254" t="str">
        <f t="shared" si="87"/>
        <v/>
      </c>
      <c r="O621" s="255"/>
      <c r="P621" s="256">
        <f t="shared" si="88"/>
        <v>0</v>
      </c>
      <c r="Q621" s="251">
        <f t="shared" si="81"/>
        <v>0</v>
      </c>
      <c r="R621" s="268"/>
      <c r="S621" s="269"/>
      <c r="T621" s="251">
        <f t="shared" si="89"/>
        <v>0</v>
      </c>
    </row>
    <row r="622" spans="1:20" s="257" customFormat="1" ht="19" customHeight="1">
      <c r="A622" s="258"/>
      <c r="B622" s="262"/>
      <c r="C622" s="260"/>
      <c r="D622" s="260"/>
      <c r="E622" s="260"/>
      <c r="F622" s="251"/>
      <c r="G622" s="252" t="str">
        <f>IFERROR(IF($E622="","",VLOOKUP($E622,'Data Mercado'!$A$7:$F$24,IF($B$6="P90",2,IF($B$6="P75",3,IF($B$6="P50",4,IF($B$6="P25",5,IF($B$6="P10",6))))),0)),"ND")</f>
      </c>
      <c r="H622" s="253" t="str">
        <f t="shared" si="82"/>
        <v/>
      </c>
      <c r="I622" s="253" t="str">
        <f>IFERROR(VLOOKUP($A622,'Analisis de Equidad Interna'!$A$11:$K$1010,11,0),"")</f>
        <v/>
      </c>
      <c r="J622" s="253" t="str">
        <f t="shared" si="83"/>
        <v/>
      </c>
      <c r="K622" s="254" t="str">
        <f t="shared" si="84"/>
        <v/>
      </c>
      <c r="L622" s="254" t="str">
        <f t="shared" si="85"/>
        <v/>
      </c>
      <c r="M622" s="254" t="str">
        <f t="shared" si="86"/>
        <v/>
      </c>
      <c r="N622" s="254" t="str">
        <f t="shared" si="87"/>
        <v/>
      </c>
      <c r="O622" s="255"/>
      <c r="P622" s="256">
        <f t="shared" si="88"/>
        <v>0</v>
      </c>
      <c r="Q622" s="251">
        <f t="shared" si="81"/>
        <v>0</v>
      </c>
      <c r="R622" s="268"/>
      <c r="S622" s="269"/>
      <c r="T622" s="251">
        <f t="shared" si="89"/>
        <v>0</v>
      </c>
    </row>
    <row r="623" spans="1:20" s="257" customFormat="1" ht="19" customHeight="1">
      <c r="A623" s="258"/>
      <c r="B623" s="262"/>
      <c r="C623" s="260"/>
      <c r="D623" s="260"/>
      <c r="E623" s="260"/>
      <c r="F623" s="251"/>
      <c r="G623" s="252" t="str">
        <f>IFERROR(IF($E623="","",VLOOKUP($E623,'Data Mercado'!$A$7:$F$24,IF($B$6="P90",2,IF($B$6="P75",3,IF($B$6="P50",4,IF($B$6="P25",5,IF($B$6="P10",6))))),0)),"ND")</f>
      </c>
      <c r="H623" s="253" t="str">
        <f t="shared" si="82"/>
        <v/>
      </c>
      <c r="I623" s="253" t="str">
        <f>IFERROR(VLOOKUP($A623,'Analisis de Equidad Interna'!$A$11:$K$1010,11,0),"")</f>
        <v/>
      </c>
      <c r="J623" s="253" t="str">
        <f t="shared" si="83"/>
        <v/>
      </c>
      <c r="K623" s="254" t="str">
        <f t="shared" si="84"/>
        <v/>
      </c>
      <c r="L623" s="254" t="str">
        <f t="shared" si="85"/>
        <v/>
      </c>
      <c r="M623" s="254" t="str">
        <f t="shared" si="86"/>
        <v/>
      </c>
      <c r="N623" s="254" t="str">
        <f t="shared" si="87"/>
        <v/>
      </c>
      <c r="O623" s="255"/>
      <c r="P623" s="256">
        <f t="shared" si="88"/>
        <v>0</v>
      </c>
      <c r="Q623" s="251">
        <f t="shared" si="81"/>
        <v>0</v>
      </c>
      <c r="R623" s="268"/>
      <c r="S623" s="269"/>
      <c r="T623" s="251">
        <f t="shared" si="89"/>
        <v>0</v>
      </c>
    </row>
    <row r="624" spans="1:20" s="257" customFormat="1" ht="19" customHeight="1">
      <c r="A624" s="258"/>
      <c r="B624" s="262"/>
      <c r="C624" s="260"/>
      <c r="D624" s="260"/>
      <c r="E624" s="260"/>
      <c r="F624" s="251"/>
      <c r="G624" s="252" t="str">
        <f>IFERROR(IF($E624="","",VLOOKUP($E624,'Data Mercado'!$A$7:$F$24,IF($B$6="P90",2,IF($B$6="P75",3,IF($B$6="P50",4,IF($B$6="P25",5,IF($B$6="P10",6))))),0)),"ND")</f>
      </c>
      <c r="H624" s="253" t="str">
        <f t="shared" si="82"/>
        <v/>
      </c>
      <c r="I624" s="253" t="str">
        <f>IFERROR(VLOOKUP($A624,'Analisis de Equidad Interna'!$A$11:$K$1010,11,0),"")</f>
        <v/>
      </c>
      <c r="J624" s="253" t="str">
        <f t="shared" si="83"/>
        <v/>
      </c>
      <c r="K624" s="254" t="str">
        <f t="shared" si="84"/>
        <v/>
      </c>
      <c r="L624" s="254" t="str">
        <f t="shared" si="85"/>
        <v/>
      </c>
      <c r="M624" s="254" t="str">
        <f t="shared" si="86"/>
        <v/>
      </c>
      <c r="N624" s="254" t="str">
        <f t="shared" si="87"/>
        <v/>
      </c>
      <c r="O624" s="255"/>
      <c r="P624" s="256">
        <f t="shared" si="88"/>
        <v>0</v>
      </c>
      <c r="Q624" s="251">
        <f t="shared" si="81"/>
        <v>0</v>
      </c>
      <c r="R624" s="268"/>
      <c r="S624" s="269"/>
      <c r="T624" s="251">
        <f t="shared" si="89"/>
        <v>0</v>
      </c>
    </row>
    <row r="625" spans="1:20" s="257" customFormat="1" ht="19" customHeight="1">
      <c r="A625" s="258"/>
      <c r="B625" s="262"/>
      <c r="C625" s="260"/>
      <c r="D625" s="260"/>
      <c r="E625" s="260"/>
      <c r="F625" s="251"/>
      <c r="G625" s="252" t="str">
        <f>IFERROR(IF($E625="","",VLOOKUP($E625,'Data Mercado'!$A$7:$F$24,IF($B$6="P90",2,IF($B$6="P75",3,IF($B$6="P50",4,IF($B$6="P25",5,IF($B$6="P10",6))))),0)),"ND")</f>
      </c>
      <c r="H625" s="253" t="str">
        <f t="shared" si="82"/>
        <v/>
      </c>
      <c r="I625" s="253" t="str">
        <f>IFERROR(VLOOKUP($A625,'Analisis de Equidad Interna'!$A$11:$K$1010,11,0),"")</f>
        <v/>
      </c>
      <c r="J625" s="253" t="str">
        <f t="shared" si="83"/>
        <v/>
      </c>
      <c r="K625" s="254" t="str">
        <f t="shared" si="84"/>
        <v/>
      </c>
      <c r="L625" s="254" t="str">
        <f t="shared" si="85"/>
        <v/>
      </c>
      <c r="M625" s="254" t="str">
        <f t="shared" si="86"/>
        <v/>
      </c>
      <c r="N625" s="254" t="str">
        <f t="shared" si="87"/>
        <v/>
      </c>
      <c r="O625" s="255"/>
      <c r="P625" s="256">
        <f t="shared" si="88"/>
        <v>0</v>
      </c>
      <c r="Q625" s="251">
        <f t="shared" si="81"/>
        <v>0</v>
      </c>
      <c r="R625" s="268"/>
      <c r="S625" s="269"/>
      <c r="T625" s="251">
        <f t="shared" si="89"/>
        <v>0</v>
      </c>
    </row>
    <row r="626" spans="1:20" s="257" customFormat="1" ht="19" customHeight="1">
      <c r="A626" s="258"/>
      <c r="B626" s="262"/>
      <c r="C626" s="260"/>
      <c r="D626" s="260"/>
      <c r="E626" s="260"/>
      <c r="F626" s="251"/>
      <c r="G626" s="252" t="str">
        <f>IFERROR(IF($E626="","",VLOOKUP($E626,'Data Mercado'!$A$7:$F$24,IF($B$6="P90",2,IF($B$6="P75",3,IF($B$6="P50",4,IF($B$6="P25",5,IF($B$6="P10",6))))),0)),"ND")</f>
      </c>
      <c r="H626" s="253" t="str">
        <f t="shared" si="82"/>
        <v/>
      </c>
      <c r="I626" s="253" t="str">
        <f>IFERROR(VLOOKUP($A626,'Analisis de Equidad Interna'!$A$11:$K$1010,11,0),"")</f>
        <v/>
      </c>
      <c r="J626" s="253" t="str">
        <f t="shared" si="83"/>
        <v/>
      </c>
      <c r="K626" s="254" t="str">
        <f t="shared" si="84"/>
        <v/>
      </c>
      <c r="L626" s="254" t="str">
        <f t="shared" si="85"/>
        <v/>
      </c>
      <c r="M626" s="254" t="str">
        <f t="shared" si="86"/>
        <v/>
      </c>
      <c r="N626" s="254" t="str">
        <f t="shared" si="87"/>
        <v/>
      </c>
      <c r="O626" s="255"/>
      <c r="P626" s="256">
        <f t="shared" si="88"/>
        <v>0</v>
      </c>
      <c r="Q626" s="251">
        <f t="shared" si="81"/>
        <v>0</v>
      </c>
      <c r="R626" s="268"/>
      <c r="S626" s="269"/>
      <c r="T626" s="251">
        <f t="shared" si="89"/>
        <v>0</v>
      </c>
    </row>
    <row r="627" spans="1:20" s="257" customFormat="1" ht="19" customHeight="1">
      <c r="A627" s="258"/>
      <c r="B627" s="262"/>
      <c r="C627" s="260"/>
      <c r="D627" s="260"/>
      <c r="E627" s="260"/>
      <c r="F627" s="251"/>
      <c r="G627" s="252" t="str">
        <f>IFERROR(IF($E627="","",VLOOKUP($E627,'Data Mercado'!$A$7:$F$24,IF($B$6="P90",2,IF($B$6="P75",3,IF($B$6="P50",4,IF($B$6="P25",5,IF($B$6="P10",6))))),0)),"ND")</f>
      </c>
      <c r="H627" s="253" t="str">
        <f t="shared" si="82"/>
        <v/>
      </c>
      <c r="I627" s="253" t="str">
        <f>IFERROR(VLOOKUP($A627,'Analisis de Equidad Interna'!$A$11:$K$1010,11,0),"")</f>
        <v/>
      </c>
      <c r="J627" s="253" t="str">
        <f t="shared" si="83"/>
        <v/>
      </c>
      <c r="K627" s="254" t="str">
        <f t="shared" si="84"/>
        <v/>
      </c>
      <c r="L627" s="254" t="str">
        <f t="shared" si="85"/>
        <v/>
      </c>
      <c r="M627" s="254" t="str">
        <f t="shared" si="86"/>
        <v/>
      </c>
      <c r="N627" s="254" t="str">
        <f t="shared" si="87"/>
        <v/>
      </c>
      <c r="O627" s="255"/>
      <c r="P627" s="256">
        <f t="shared" si="88"/>
        <v>0</v>
      </c>
      <c r="Q627" s="251">
        <f t="shared" si="81"/>
        <v>0</v>
      </c>
      <c r="R627" s="268"/>
      <c r="S627" s="269"/>
      <c r="T627" s="251">
        <f t="shared" si="89"/>
        <v>0</v>
      </c>
    </row>
    <row r="628" spans="1:20" s="257" customFormat="1" ht="19" customHeight="1">
      <c r="A628" s="258"/>
      <c r="B628" s="262"/>
      <c r="C628" s="260"/>
      <c r="D628" s="260"/>
      <c r="E628" s="260"/>
      <c r="F628" s="251"/>
      <c r="G628" s="252" t="str">
        <f>IFERROR(IF($E628="","",VLOOKUP($E628,'Data Mercado'!$A$7:$F$24,IF($B$6="P90",2,IF($B$6="P75",3,IF($B$6="P50",4,IF($B$6="P25",5,IF($B$6="P10",6))))),0)),"ND")</f>
      </c>
      <c r="H628" s="253" t="str">
        <f t="shared" si="82"/>
        <v/>
      </c>
      <c r="I628" s="253" t="str">
        <f>IFERROR(VLOOKUP($A628,'Analisis de Equidad Interna'!$A$11:$K$1010,11,0),"")</f>
        <v/>
      </c>
      <c r="J628" s="253" t="str">
        <f t="shared" si="83"/>
        <v/>
      </c>
      <c r="K628" s="254" t="str">
        <f t="shared" si="84"/>
        <v/>
      </c>
      <c r="L628" s="254" t="str">
        <f t="shared" si="85"/>
        <v/>
      </c>
      <c r="M628" s="254" t="str">
        <f t="shared" si="86"/>
        <v/>
      </c>
      <c r="N628" s="254" t="str">
        <f t="shared" si="87"/>
        <v/>
      </c>
      <c r="O628" s="255"/>
      <c r="P628" s="256">
        <f t="shared" si="88"/>
        <v>0</v>
      </c>
      <c r="Q628" s="251">
        <f t="shared" si="81"/>
        <v>0</v>
      </c>
      <c r="R628" s="268"/>
      <c r="S628" s="269"/>
      <c r="T628" s="251">
        <f t="shared" si="89"/>
        <v>0</v>
      </c>
    </row>
    <row r="629" spans="1:20" s="257" customFormat="1" ht="19" customHeight="1">
      <c r="A629" s="258"/>
      <c r="B629" s="262"/>
      <c r="C629" s="260"/>
      <c r="D629" s="260"/>
      <c r="E629" s="260"/>
      <c r="F629" s="251"/>
      <c r="G629" s="252" t="str">
        <f>IFERROR(IF($E629="","",VLOOKUP($E629,'Data Mercado'!$A$7:$F$24,IF($B$6="P90",2,IF($B$6="P75",3,IF($B$6="P50",4,IF($B$6="P25",5,IF($B$6="P10",6))))),0)),"ND")</f>
      </c>
      <c r="H629" s="253" t="str">
        <f t="shared" si="82"/>
        <v/>
      </c>
      <c r="I629" s="253" t="str">
        <f>IFERROR(VLOOKUP($A629,'Analisis de Equidad Interna'!$A$11:$K$1010,11,0),"")</f>
        <v/>
      </c>
      <c r="J629" s="253" t="str">
        <f t="shared" si="83"/>
        <v/>
      </c>
      <c r="K629" s="254" t="str">
        <f t="shared" si="84"/>
        <v/>
      </c>
      <c r="L629" s="254" t="str">
        <f t="shared" si="85"/>
        <v/>
      </c>
      <c r="M629" s="254" t="str">
        <f t="shared" si="86"/>
        <v/>
      </c>
      <c r="N629" s="254" t="str">
        <f t="shared" si="87"/>
        <v/>
      </c>
      <c r="O629" s="255"/>
      <c r="P629" s="256">
        <f t="shared" si="88"/>
        <v>0</v>
      </c>
      <c r="Q629" s="251">
        <f t="shared" si="81"/>
        <v>0</v>
      </c>
      <c r="R629" s="268"/>
      <c r="S629" s="269"/>
      <c r="T629" s="251">
        <f t="shared" si="89"/>
        <v>0</v>
      </c>
    </row>
    <row r="630" spans="1:20" s="257" customFormat="1" ht="19" customHeight="1">
      <c r="A630" s="258"/>
      <c r="B630" s="262"/>
      <c r="C630" s="260"/>
      <c r="D630" s="260"/>
      <c r="E630" s="260"/>
      <c r="F630" s="251"/>
      <c r="G630" s="252" t="str">
        <f>IFERROR(IF($E630="","",VLOOKUP($E630,'Data Mercado'!$A$7:$F$24,IF($B$6="P90",2,IF($B$6="P75",3,IF($B$6="P50",4,IF($B$6="P25",5,IF($B$6="P10",6))))),0)),"ND")</f>
      </c>
      <c r="H630" s="253" t="str">
        <f t="shared" si="82"/>
        <v/>
      </c>
      <c r="I630" s="253" t="str">
        <f>IFERROR(VLOOKUP($A630,'Analisis de Equidad Interna'!$A$11:$K$1010,11,0),"")</f>
        <v/>
      </c>
      <c r="J630" s="253" t="str">
        <f t="shared" si="83"/>
        <v/>
      </c>
      <c r="K630" s="254" t="str">
        <f t="shared" si="84"/>
        <v/>
      </c>
      <c r="L630" s="254" t="str">
        <f t="shared" si="85"/>
        <v/>
      </c>
      <c r="M630" s="254" t="str">
        <f t="shared" si="86"/>
        <v/>
      </c>
      <c r="N630" s="254" t="str">
        <f t="shared" si="87"/>
        <v/>
      </c>
      <c r="O630" s="255"/>
      <c r="P630" s="256">
        <f t="shared" si="88"/>
        <v>0</v>
      </c>
      <c r="Q630" s="251">
        <f t="shared" si="81"/>
        <v>0</v>
      </c>
      <c r="R630" s="268"/>
      <c r="S630" s="269"/>
      <c r="T630" s="251">
        <f t="shared" si="89"/>
        <v>0</v>
      </c>
    </row>
    <row r="631" spans="1:20" s="257" customFormat="1" ht="19" customHeight="1">
      <c r="A631" s="258"/>
      <c r="B631" s="262"/>
      <c r="C631" s="260"/>
      <c r="D631" s="260"/>
      <c r="E631" s="260"/>
      <c r="F631" s="251"/>
      <c r="G631" s="252" t="str">
        <f>IFERROR(IF($E631="","",VLOOKUP($E631,'Data Mercado'!$A$7:$F$24,IF($B$6="P90",2,IF($B$6="P75",3,IF($B$6="P50",4,IF($B$6="P25",5,IF($B$6="P10",6))))),0)),"ND")</f>
      </c>
      <c r="H631" s="253" t="str">
        <f t="shared" si="82"/>
        <v/>
      </c>
      <c r="I631" s="253" t="str">
        <f>IFERROR(VLOOKUP($A631,'Analisis de Equidad Interna'!$A$11:$K$1010,11,0),"")</f>
        <v/>
      </c>
      <c r="J631" s="253" t="str">
        <f t="shared" si="83"/>
        <v/>
      </c>
      <c r="K631" s="254" t="str">
        <f t="shared" si="84"/>
        <v/>
      </c>
      <c r="L631" s="254" t="str">
        <f t="shared" si="85"/>
        <v/>
      </c>
      <c r="M631" s="254" t="str">
        <f t="shared" si="86"/>
        <v/>
      </c>
      <c r="N631" s="254" t="str">
        <f t="shared" si="87"/>
        <v/>
      </c>
      <c r="O631" s="255"/>
      <c r="P631" s="256">
        <f t="shared" si="88"/>
        <v>0</v>
      </c>
      <c r="Q631" s="251">
        <f t="shared" si="81"/>
        <v>0</v>
      </c>
      <c r="R631" s="268"/>
      <c r="S631" s="269"/>
      <c r="T631" s="251">
        <f t="shared" si="89"/>
        <v>0</v>
      </c>
    </row>
    <row r="632" spans="1:20" s="257" customFormat="1" ht="19" customHeight="1">
      <c r="A632" s="258"/>
      <c r="B632" s="262"/>
      <c r="C632" s="260"/>
      <c r="D632" s="260"/>
      <c r="E632" s="260"/>
      <c r="F632" s="251"/>
      <c r="G632" s="252" t="str">
        <f>IFERROR(IF($E632="","",VLOOKUP($E632,'Data Mercado'!$A$7:$F$24,IF($B$6="P90",2,IF($B$6="P75",3,IF($B$6="P50",4,IF($B$6="P25",5,IF($B$6="P10",6))))),0)),"ND")</f>
      </c>
      <c r="H632" s="253" t="str">
        <f t="shared" si="82"/>
        <v/>
      </c>
      <c r="I632" s="253" t="str">
        <f>IFERROR(VLOOKUP($A632,'Analisis de Equidad Interna'!$A$11:$K$1010,11,0),"")</f>
        <v/>
      </c>
      <c r="J632" s="253" t="str">
        <f t="shared" si="83"/>
        <v/>
      </c>
      <c r="K632" s="254" t="str">
        <f t="shared" si="84"/>
        <v/>
      </c>
      <c r="L632" s="254" t="str">
        <f t="shared" si="85"/>
        <v/>
      </c>
      <c r="M632" s="254" t="str">
        <f t="shared" si="86"/>
        <v/>
      </c>
      <c r="N632" s="254" t="str">
        <f t="shared" si="87"/>
        <v/>
      </c>
      <c r="O632" s="255"/>
      <c r="P632" s="256">
        <f t="shared" si="88"/>
        <v>0</v>
      </c>
      <c r="Q632" s="251">
        <f t="shared" si="81"/>
        <v>0</v>
      </c>
      <c r="R632" s="268"/>
      <c r="S632" s="269"/>
      <c r="T632" s="251">
        <f t="shared" si="89"/>
        <v>0</v>
      </c>
    </row>
    <row r="633" spans="1:20" s="257" customFormat="1" ht="19" customHeight="1">
      <c r="A633" s="258"/>
      <c r="B633" s="262"/>
      <c r="C633" s="260"/>
      <c r="D633" s="260"/>
      <c r="E633" s="260"/>
      <c r="F633" s="251"/>
      <c r="G633" s="252" t="str">
        <f>IFERROR(IF($E633="","",VLOOKUP($E633,'Data Mercado'!$A$7:$F$24,IF($B$6="P90",2,IF($B$6="P75",3,IF($B$6="P50",4,IF($B$6="P25",5,IF($B$6="P10",6))))),0)),"ND")</f>
      </c>
      <c r="H633" s="253" t="str">
        <f t="shared" si="82"/>
        <v/>
      </c>
      <c r="I633" s="253" t="str">
        <f>IFERROR(VLOOKUP($A633,'Analisis de Equidad Interna'!$A$11:$K$1010,11,0),"")</f>
        <v/>
      </c>
      <c r="J633" s="253" t="str">
        <f t="shared" si="83"/>
        <v/>
      </c>
      <c r="K633" s="254" t="str">
        <f t="shared" si="84"/>
        <v/>
      </c>
      <c r="L633" s="254" t="str">
        <f t="shared" si="85"/>
        <v/>
      </c>
      <c r="M633" s="254" t="str">
        <f t="shared" si="86"/>
        <v/>
      </c>
      <c r="N633" s="254" t="str">
        <f t="shared" si="87"/>
        <v/>
      </c>
      <c r="O633" s="255"/>
      <c r="P633" s="256">
        <f t="shared" si="88"/>
        <v>0</v>
      </c>
      <c r="Q633" s="251">
        <f t="shared" si="81"/>
        <v>0</v>
      </c>
      <c r="R633" s="268"/>
      <c r="S633" s="269"/>
      <c r="T633" s="251">
        <f t="shared" si="89"/>
        <v>0</v>
      </c>
    </row>
    <row r="634" spans="1:20" s="257" customFormat="1" ht="19" customHeight="1">
      <c r="A634" s="258"/>
      <c r="B634" s="262"/>
      <c r="C634" s="260"/>
      <c r="D634" s="260"/>
      <c r="E634" s="260"/>
      <c r="F634" s="251"/>
      <c r="G634" s="252" t="str">
        <f>IFERROR(IF($E634="","",VLOOKUP($E634,'Data Mercado'!$A$7:$F$24,IF($B$6="P90",2,IF($B$6="P75",3,IF($B$6="P50",4,IF($B$6="P25",5,IF($B$6="P10",6))))),0)),"ND")</f>
      </c>
      <c r="H634" s="253" t="str">
        <f t="shared" si="82"/>
        <v/>
      </c>
      <c r="I634" s="253" t="str">
        <f>IFERROR(VLOOKUP($A634,'Analisis de Equidad Interna'!$A$11:$K$1010,11,0),"")</f>
        <v/>
      </c>
      <c r="J634" s="253" t="str">
        <f t="shared" si="83"/>
        <v/>
      </c>
      <c r="K634" s="254" t="str">
        <f t="shared" si="84"/>
        <v/>
      </c>
      <c r="L634" s="254" t="str">
        <f t="shared" si="85"/>
        <v/>
      </c>
      <c r="M634" s="254" t="str">
        <f t="shared" si="86"/>
        <v/>
      </c>
      <c r="N634" s="254" t="str">
        <f t="shared" si="87"/>
        <v/>
      </c>
      <c r="O634" s="255"/>
      <c r="P634" s="256">
        <f t="shared" si="88"/>
        <v>0</v>
      </c>
      <c r="Q634" s="251">
        <f t="shared" si="81"/>
        <v>0</v>
      </c>
      <c r="R634" s="268"/>
      <c r="S634" s="269"/>
      <c r="T634" s="251">
        <f t="shared" si="89"/>
        <v>0</v>
      </c>
    </row>
    <row r="635" spans="1:20" s="257" customFormat="1" ht="19" customHeight="1">
      <c r="A635" s="258"/>
      <c r="B635" s="262"/>
      <c r="C635" s="260"/>
      <c r="D635" s="260"/>
      <c r="E635" s="260"/>
      <c r="F635" s="251"/>
      <c r="G635" s="252" t="str">
        <f>IFERROR(IF($E635="","",VLOOKUP($E635,'Data Mercado'!$A$7:$F$24,IF($B$6="P90",2,IF($B$6="P75",3,IF($B$6="P50",4,IF($B$6="P25",5,IF($B$6="P10",6))))),0)),"ND")</f>
      </c>
      <c r="H635" s="253" t="str">
        <f t="shared" si="82"/>
        <v/>
      </c>
      <c r="I635" s="253" t="str">
        <f>IFERROR(VLOOKUP($A635,'Analisis de Equidad Interna'!$A$11:$K$1010,11,0),"")</f>
        <v/>
      </c>
      <c r="J635" s="253" t="str">
        <f t="shared" si="83"/>
        <v/>
      </c>
      <c r="K635" s="254" t="str">
        <f t="shared" si="84"/>
        <v/>
      </c>
      <c r="L635" s="254" t="str">
        <f t="shared" si="85"/>
        <v/>
      </c>
      <c r="M635" s="254" t="str">
        <f t="shared" si="86"/>
        <v/>
      </c>
      <c r="N635" s="254" t="str">
        <f t="shared" si="87"/>
        <v/>
      </c>
      <c r="O635" s="255"/>
      <c r="P635" s="256">
        <f t="shared" si="88"/>
        <v>0</v>
      </c>
      <c r="Q635" s="251">
        <f t="shared" si="81"/>
        <v>0</v>
      </c>
      <c r="R635" s="268"/>
      <c r="S635" s="269"/>
      <c r="T635" s="251">
        <f t="shared" si="89"/>
        <v>0</v>
      </c>
    </row>
    <row r="636" spans="1:20" s="257" customFormat="1" ht="19" customHeight="1">
      <c r="A636" s="258"/>
      <c r="B636" s="262"/>
      <c r="C636" s="260"/>
      <c r="D636" s="260"/>
      <c r="E636" s="260"/>
      <c r="F636" s="251"/>
      <c r="G636" s="252" t="str">
        <f>IFERROR(IF($E636="","",VLOOKUP($E636,'Data Mercado'!$A$7:$F$24,IF($B$6="P90",2,IF($B$6="P75",3,IF($B$6="P50",4,IF($B$6="P25",5,IF($B$6="P10",6))))),0)),"ND")</f>
      </c>
      <c r="H636" s="253" t="str">
        <f t="shared" si="82"/>
        <v/>
      </c>
      <c r="I636" s="253" t="str">
        <f>IFERROR(VLOOKUP($A636,'Analisis de Equidad Interna'!$A$11:$K$1010,11,0),"")</f>
        <v/>
      </c>
      <c r="J636" s="253" t="str">
        <f t="shared" si="83"/>
        <v/>
      </c>
      <c r="K636" s="254" t="str">
        <f t="shared" si="84"/>
        <v/>
      </c>
      <c r="L636" s="254" t="str">
        <f t="shared" si="85"/>
        <v/>
      </c>
      <c r="M636" s="254" t="str">
        <f t="shared" si="86"/>
        <v/>
      </c>
      <c r="N636" s="254" t="str">
        <f t="shared" si="87"/>
        <v/>
      </c>
      <c r="O636" s="255"/>
      <c r="P636" s="256">
        <f t="shared" si="88"/>
        <v>0</v>
      </c>
      <c r="Q636" s="251">
        <f t="shared" si="81"/>
        <v>0</v>
      </c>
      <c r="R636" s="268"/>
      <c r="S636" s="269"/>
      <c r="T636" s="251">
        <f t="shared" si="89"/>
        <v>0</v>
      </c>
    </row>
    <row r="637" spans="1:20" s="257" customFormat="1" ht="19" customHeight="1">
      <c r="A637" s="258"/>
      <c r="B637" s="262"/>
      <c r="C637" s="260"/>
      <c r="D637" s="260"/>
      <c r="E637" s="260"/>
      <c r="F637" s="251"/>
      <c r="G637" s="252" t="str">
        <f>IFERROR(IF($E637="","",VLOOKUP($E637,'Data Mercado'!$A$7:$F$24,IF($B$6="P90",2,IF($B$6="P75",3,IF($B$6="P50",4,IF($B$6="P25",5,IF($B$6="P10",6))))),0)),"ND")</f>
      </c>
      <c r="H637" s="253" t="str">
        <f t="shared" si="82"/>
        <v/>
      </c>
      <c r="I637" s="253" t="str">
        <f>IFERROR(VLOOKUP($A637,'Analisis de Equidad Interna'!$A$11:$K$1010,11,0),"")</f>
        <v/>
      </c>
      <c r="J637" s="253" t="str">
        <f t="shared" si="83"/>
        <v/>
      </c>
      <c r="K637" s="254" t="str">
        <f t="shared" si="84"/>
        <v/>
      </c>
      <c r="L637" s="254" t="str">
        <f t="shared" si="85"/>
        <v/>
      </c>
      <c r="M637" s="254" t="str">
        <f t="shared" si="86"/>
        <v/>
      </c>
      <c r="N637" s="254" t="str">
        <f t="shared" si="87"/>
        <v/>
      </c>
      <c r="O637" s="255"/>
      <c r="P637" s="256">
        <f t="shared" si="88"/>
        <v>0</v>
      </c>
      <c r="Q637" s="251">
        <f t="shared" si="81"/>
        <v>0</v>
      </c>
      <c r="R637" s="268"/>
      <c r="S637" s="269"/>
      <c r="T637" s="251">
        <f t="shared" si="89"/>
        <v>0</v>
      </c>
    </row>
    <row r="638" spans="1:20" s="257" customFormat="1" ht="19" customHeight="1">
      <c r="A638" s="258"/>
      <c r="B638" s="262"/>
      <c r="C638" s="260"/>
      <c r="D638" s="260"/>
      <c r="E638" s="260"/>
      <c r="F638" s="251"/>
      <c r="G638" s="252" t="str">
        <f>IFERROR(IF($E638="","",VLOOKUP($E638,'Data Mercado'!$A$7:$F$24,IF($B$6="P90",2,IF($B$6="P75",3,IF($B$6="P50",4,IF($B$6="P25",5,IF($B$6="P10",6))))),0)),"ND")</f>
      </c>
      <c r="H638" s="253" t="str">
        <f t="shared" si="82"/>
        <v/>
      </c>
      <c r="I638" s="253" t="str">
        <f>IFERROR(VLOOKUP($A638,'Analisis de Equidad Interna'!$A$11:$K$1010,11,0),"")</f>
        <v/>
      </c>
      <c r="J638" s="253" t="str">
        <f t="shared" si="83"/>
        <v/>
      </c>
      <c r="K638" s="254" t="str">
        <f t="shared" si="84"/>
        <v/>
      </c>
      <c r="L638" s="254" t="str">
        <f t="shared" si="85"/>
        <v/>
      </c>
      <c r="M638" s="254" t="str">
        <f t="shared" si="86"/>
        <v/>
      </c>
      <c r="N638" s="254" t="str">
        <f t="shared" si="87"/>
        <v/>
      </c>
      <c r="O638" s="255"/>
      <c r="P638" s="256">
        <f t="shared" si="88"/>
        <v>0</v>
      </c>
      <c r="Q638" s="251">
        <f t="shared" si="81"/>
        <v>0</v>
      </c>
      <c r="R638" s="268"/>
      <c r="S638" s="269"/>
      <c r="T638" s="251">
        <f t="shared" si="89"/>
        <v>0</v>
      </c>
    </row>
    <row r="639" spans="1:20" s="257" customFormat="1" ht="19" customHeight="1">
      <c r="A639" s="258"/>
      <c r="B639" s="262"/>
      <c r="C639" s="260"/>
      <c r="D639" s="260"/>
      <c r="E639" s="260"/>
      <c r="F639" s="251"/>
      <c r="G639" s="252" t="str">
        <f>IFERROR(IF($E639="","",VLOOKUP($E639,'Data Mercado'!$A$7:$F$24,IF($B$6="P90",2,IF($B$6="P75",3,IF($B$6="P50",4,IF($B$6="P25",5,IF($B$6="P10",6))))),0)),"ND")</f>
      </c>
      <c r="H639" s="253" t="str">
        <f t="shared" si="82"/>
        <v/>
      </c>
      <c r="I639" s="253" t="str">
        <f>IFERROR(VLOOKUP($A639,'Analisis de Equidad Interna'!$A$11:$K$1010,11,0),"")</f>
        <v/>
      </c>
      <c r="J639" s="253" t="str">
        <f t="shared" si="83"/>
        <v/>
      </c>
      <c r="K639" s="254" t="str">
        <f t="shared" si="84"/>
        <v/>
      </c>
      <c r="L639" s="254" t="str">
        <f t="shared" si="85"/>
        <v/>
      </c>
      <c r="M639" s="254" t="str">
        <f t="shared" si="86"/>
        <v/>
      </c>
      <c r="N639" s="254" t="str">
        <f t="shared" si="87"/>
        <v/>
      </c>
      <c r="O639" s="255"/>
      <c r="P639" s="256">
        <f t="shared" si="88"/>
        <v>0</v>
      </c>
      <c r="Q639" s="251">
        <f t="shared" si="81"/>
        <v>0</v>
      </c>
      <c r="R639" s="268"/>
      <c r="S639" s="269"/>
      <c r="T639" s="251">
        <f t="shared" si="89"/>
        <v>0</v>
      </c>
    </row>
    <row r="640" spans="1:20" s="257" customFormat="1" ht="19" customHeight="1">
      <c r="A640" s="258"/>
      <c r="B640" s="262"/>
      <c r="C640" s="260"/>
      <c r="D640" s="260"/>
      <c r="E640" s="260"/>
      <c r="F640" s="251"/>
      <c r="G640" s="252" t="str">
        <f>IFERROR(IF($E640="","",VLOOKUP($E640,'Data Mercado'!$A$7:$F$24,IF($B$6="P90",2,IF($B$6="P75",3,IF($B$6="P50",4,IF($B$6="P25",5,IF($B$6="P10",6))))),0)),"ND")</f>
      </c>
      <c r="H640" s="253" t="str">
        <f t="shared" si="82"/>
        <v/>
      </c>
      <c r="I640" s="253" t="str">
        <f>IFERROR(VLOOKUP($A640,'Analisis de Equidad Interna'!$A$11:$K$1010,11,0),"")</f>
        <v/>
      </c>
      <c r="J640" s="253" t="str">
        <f t="shared" si="83"/>
        <v/>
      </c>
      <c r="K640" s="254" t="str">
        <f t="shared" si="84"/>
        <v/>
      </c>
      <c r="L640" s="254" t="str">
        <f t="shared" si="85"/>
        <v/>
      </c>
      <c r="M640" s="254" t="str">
        <f t="shared" si="86"/>
        <v/>
      </c>
      <c r="N640" s="254" t="str">
        <f t="shared" si="87"/>
        <v/>
      </c>
      <c r="O640" s="255"/>
      <c r="P640" s="256">
        <f t="shared" si="88"/>
        <v>0</v>
      </c>
      <c r="Q640" s="251">
        <f t="shared" si="81"/>
        <v>0</v>
      </c>
      <c r="R640" s="268"/>
      <c r="S640" s="269"/>
      <c r="T640" s="251">
        <f t="shared" si="89"/>
        <v>0</v>
      </c>
    </row>
    <row r="641" spans="1:20" s="257" customFormat="1" ht="19" customHeight="1">
      <c r="A641" s="258"/>
      <c r="B641" s="262"/>
      <c r="C641" s="260"/>
      <c r="D641" s="260"/>
      <c r="E641" s="260"/>
      <c r="F641" s="251"/>
      <c r="G641" s="252" t="str">
        <f>IFERROR(IF($E641="","",VLOOKUP($E641,'Data Mercado'!$A$7:$F$24,IF($B$6="P90",2,IF($B$6="P75",3,IF($B$6="P50",4,IF($B$6="P25",5,IF($B$6="P10",6))))),0)),"ND")</f>
      </c>
      <c r="H641" s="253" t="str">
        <f t="shared" si="82"/>
        <v/>
      </c>
      <c r="I641" s="253" t="str">
        <f>IFERROR(VLOOKUP($A641,'Analisis de Equidad Interna'!$A$11:$K$1010,11,0),"")</f>
        <v/>
      </c>
      <c r="J641" s="253" t="str">
        <f t="shared" si="83"/>
        <v/>
      </c>
      <c r="K641" s="254" t="str">
        <f t="shared" si="84"/>
        <v/>
      </c>
      <c r="L641" s="254" t="str">
        <f t="shared" si="85"/>
        <v/>
      </c>
      <c r="M641" s="254" t="str">
        <f t="shared" si="86"/>
        <v/>
      </c>
      <c r="N641" s="254" t="str">
        <f t="shared" si="87"/>
        <v/>
      </c>
      <c r="O641" s="255"/>
      <c r="P641" s="256">
        <f t="shared" si="88"/>
        <v>0</v>
      </c>
      <c r="Q641" s="251">
        <f t="shared" si="81"/>
        <v>0</v>
      </c>
      <c r="R641" s="268"/>
      <c r="S641" s="269"/>
      <c r="T641" s="251">
        <f t="shared" si="89"/>
        <v>0</v>
      </c>
    </row>
    <row r="642" spans="1:20" s="257" customFormat="1" ht="19" customHeight="1">
      <c r="A642" s="258"/>
      <c r="B642" s="262"/>
      <c r="C642" s="260"/>
      <c r="D642" s="260"/>
      <c r="E642" s="260"/>
      <c r="F642" s="251"/>
      <c r="G642" s="252" t="str">
        <f>IFERROR(IF($E642="","",VLOOKUP($E642,'Data Mercado'!$A$7:$F$24,IF($B$6="P90",2,IF($B$6="P75",3,IF($B$6="P50",4,IF($B$6="P25",5,IF($B$6="P10",6))))),0)),"ND")</f>
      </c>
      <c r="H642" s="253" t="str">
        <f t="shared" si="82"/>
        <v/>
      </c>
      <c r="I642" s="253" t="str">
        <f>IFERROR(VLOOKUP($A642,'Analisis de Equidad Interna'!$A$11:$K$1010,11,0),"")</f>
        <v/>
      </c>
      <c r="J642" s="253" t="str">
        <f t="shared" si="83"/>
        <v/>
      </c>
      <c r="K642" s="254" t="str">
        <f t="shared" si="84"/>
        <v/>
      </c>
      <c r="L642" s="254" t="str">
        <f t="shared" si="85"/>
        <v/>
      </c>
      <c r="M642" s="254" t="str">
        <f t="shared" si="86"/>
        <v/>
      </c>
      <c r="N642" s="254" t="str">
        <f t="shared" si="87"/>
        <v/>
      </c>
      <c r="O642" s="255"/>
      <c r="P642" s="256">
        <f t="shared" si="88"/>
        <v>0</v>
      </c>
      <c r="Q642" s="251">
        <f t="shared" si="81"/>
        <v>0</v>
      </c>
      <c r="R642" s="268"/>
      <c r="S642" s="269"/>
      <c r="T642" s="251">
        <f t="shared" si="89"/>
        <v>0</v>
      </c>
    </row>
    <row r="643" spans="1:20" s="257" customFormat="1" ht="19" customHeight="1">
      <c r="A643" s="258"/>
      <c r="B643" s="262"/>
      <c r="C643" s="260"/>
      <c r="D643" s="260"/>
      <c r="E643" s="260"/>
      <c r="F643" s="251"/>
      <c r="G643" s="252" t="str">
        <f>IFERROR(IF($E643="","",VLOOKUP($E643,'Data Mercado'!$A$7:$F$24,IF($B$6="P90",2,IF($B$6="P75",3,IF($B$6="P50",4,IF($B$6="P25",5,IF($B$6="P10",6))))),0)),"ND")</f>
      </c>
      <c r="H643" s="253" t="str">
        <f t="shared" si="82"/>
        <v/>
      </c>
      <c r="I643" s="253" t="str">
        <f>IFERROR(VLOOKUP($A643,'Analisis de Equidad Interna'!$A$11:$K$1010,11,0),"")</f>
        <v/>
      </c>
      <c r="J643" s="253" t="str">
        <f t="shared" si="83"/>
        <v/>
      </c>
      <c r="K643" s="254" t="str">
        <f t="shared" si="84"/>
        <v/>
      </c>
      <c r="L643" s="254" t="str">
        <f t="shared" si="85"/>
        <v/>
      </c>
      <c r="M643" s="254" t="str">
        <f t="shared" si="86"/>
        <v/>
      </c>
      <c r="N643" s="254" t="str">
        <f t="shared" si="87"/>
        <v/>
      </c>
      <c r="O643" s="255"/>
      <c r="P643" s="256">
        <f t="shared" si="88"/>
        <v>0</v>
      </c>
      <c r="Q643" s="251">
        <f t="shared" si="81"/>
        <v>0</v>
      </c>
      <c r="R643" s="268"/>
      <c r="S643" s="269"/>
      <c r="T643" s="251">
        <f t="shared" si="89"/>
        <v>0</v>
      </c>
    </row>
    <row r="644" spans="1:20" s="257" customFormat="1" ht="19" customHeight="1">
      <c r="A644" s="258"/>
      <c r="B644" s="262"/>
      <c r="C644" s="260"/>
      <c r="D644" s="260"/>
      <c r="E644" s="260"/>
      <c r="F644" s="251"/>
      <c r="G644" s="252" t="str">
        <f>IFERROR(IF($E644="","",VLOOKUP($E644,'Data Mercado'!$A$7:$F$24,IF($B$6="P90",2,IF($B$6="P75",3,IF($B$6="P50",4,IF($B$6="P25",5,IF($B$6="P10",6))))),0)),"ND")</f>
      </c>
      <c r="H644" s="253" t="str">
        <f t="shared" si="82"/>
        <v/>
      </c>
      <c r="I644" s="253" t="str">
        <f>IFERROR(VLOOKUP($A644,'Analisis de Equidad Interna'!$A$11:$K$1010,11,0),"")</f>
        <v/>
      </c>
      <c r="J644" s="253" t="str">
        <f t="shared" si="83"/>
        <v/>
      </c>
      <c r="K644" s="254" t="str">
        <f t="shared" si="84"/>
        <v/>
      </c>
      <c r="L644" s="254" t="str">
        <f t="shared" si="85"/>
        <v/>
      </c>
      <c r="M644" s="254" t="str">
        <f t="shared" si="86"/>
        <v/>
      </c>
      <c r="N644" s="254" t="str">
        <f t="shared" si="87"/>
        <v/>
      </c>
      <c r="O644" s="255"/>
      <c r="P644" s="256">
        <f t="shared" si="88"/>
        <v>0</v>
      </c>
      <c r="Q644" s="251">
        <f t="shared" si="81"/>
        <v>0</v>
      </c>
      <c r="R644" s="268"/>
      <c r="S644" s="269"/>
      <c r="T644" s="251">
        <f t="shared" si="89"/>
        <v>0</v>
      </c>
    </row>
    <row r="645" spans="1:20" s="257" customFormat="1" ht="19" customHeight="1">
      <c r="A645" s="258"/>
      <c r="B645" s="262"/>
      <c r="C645" s="260"/>
      <c r="D645" s="260"/>
      <c r="E645" s="260"/>
      <c r="F645" s="251"/>
      <c r="G645" s="252" t="str">
        <f>IFERROR(IF($E645="","",VLOOKUP($E645,'Data Mercado'!$A$7:$F$24,IF($B$6="P90",2,IF($B$6="P75",3,IF($B$6="P50",4,IF($B$6="P25",5,IF($B$6="P10",6))))),0)),"ND")</f>
      </c>
      <c r="H645" s="253" t="str">
        <f t="shared" si="82"/>
        <v/>
      </c>
      <c r="I645" s="253" t="str">
        <f>IFERROR(VLOOKUP($A645,'Analisis de Equidad Interna'!$A$11:$K$1010,11,0),"")</f>
        <v/>
      </c>
      <c r="J645" s="253" t="str">
        <f t="shared" si="83"/>
        <v/>
      </c>
      <c r="K645" s="254" t="str">
        <f t="shared" si="84"/>
        <v/>
      </c>
      <c r="L645" s="254" t="str">
        <f t="shared" si="85"/>
        <v/>
      </c>
      <c r="M645" s="254" t="str">
        <f t="shared" si="86"/>
        <v/>
      </c>
      <c r="N645" s="254" t="str">
        <f t="shared" si="87"/>
        <v/>
      </c>
      <c r="O645" s="255"/>
      <c r="P645" s="256">
        <f t="shared" si="88"/>
        <v>0</v>
      </c>
      <c r="Q645" s="251">
        <f t="shared" si="81"/>
        <v>0</v>
      </c>
      <c r="R645" s="268"/>
      <c r="S645" s="269"/>
      <c r="T645" s="251">
        <f t="shared" si="89"/>
        <v>0</v>
      </c>
    </row>
    <row r="646" spans="1:20" s="257" customFormat="1" ht="19" customHeight="1">
      <c r="A646" s="258"/>
      <c r="B646" s="262"/>
      <c r="C646" s="260"/>
      <c r="D646" s="260"/>
      <c r="E646" s="260"/>
      <c r="F646" s="251"/>
      <c r="G646" s="252" t="str">
        <f>IFERROR(IF($E646="","",VLOOKUP($E646,'Data Mercado'!$A$7:$F$24,IF($B$6="P90",2,IF($B$6="P75",3,IF($B$6="P50",4,IF($B$6="P25",5,IF($B$6="P10",6))))),0)),"ND")</f>
      </c>
      <c r="H646" s="253" t="str">
        <f t="shared" si="82"/>
        <v/>
      </c>
      <c r="I646" s="253" t="str">
        <f>IFERROR(VLOOKUP($A646,'Analisis de Equidad Interna'!$A$11:$K$1010,11,0),"")</f>
        <v/>
      </c>
      <c r="J646" s="253" t="str">
        <f t="shared" si="83"/>
        <v/>
      </c>
      <c r="K646" s="254" t="str">
        <f t="shared" si="84"/>
        <v/>
      </c>
      <c r="L646" s="254" t="str">
        <f t="shared" si="85"/>
        <v/>
      </c>
      <c r="M646" s="254" t="str">
        <f t="shared" si="86"/>
        <v/>
      </c>
      <c r="N646" s="254" t="str">
        <f t="shared" si="87"/>
        <v/>
      </c>
      <c r="O646" s="255"/>
      <c r="P646" s="256">
        <f t="shared" si="88"/>
        <v>0</v>
      </c>
      <c r="Q646" s="251">
        <f t="shared" si="81"/>
        <v>0</v>
      </c>
      <c r="R646" s="268"/>
      <c r="S646" s="269"/>
      <c r="T646" s="251">
        <f t="shared" si="89"/>
        <v>0</v>
      </c>
    </row>
    <row r="647" spans="1:20" s="257" customFormat="1" ht="19" customHeight="1">
      <c r="A647" s="258"/>
      <c r="B647" s="262"/>
      <c r="C647" s="260"/>
      <c r="D647" s="260"/>
      <c r="E647" s="260"/>
      <c r="F647" s="251"/>
      <c r="G647" s="252" t="str">
        <f>IFERROR(IF($E647="","",VLOOKUP($E647,'Data Mercado'!$A$7:$F$24,IF($B$6="P90",2,IF($B$6="P75",3,IF($B$6="P50",4,IF($B$6="P25",5,IF($B$6="P10",6))))),0)),"ND")</f>
      </c>
      <c r="H647" s="253" t="str">
        <f t="shared" si="82"/>
        <v/>
      </c>
      <c r="I647" s="253" t="str">
        <f>IFERROR(VLOOKUP($A647,'Analisis de Equidad Interna'!$A$11:$K$1010,11,0),"")</f>
        <v/>
      </c>
      <c r="J647" s="253" t="str">
        <f t="shared" si="83"/>
        <v/>
      </c>
      <c r="K647" s="254" t="str">
        <f t="shared" si="84"/>
        <v/>
      </c>
      <c r="L647" s="254" t="str">
        <f t="shared" si="85"/>
        <v/>
      </c>
      <c r="M647" s="254" t="str">
        <f t="shared" si="86"/>
        <v/>
      </c>
      <c r="N647" s="254" t="str">
        <f t="shared" si="87"/>
        <v/>
      </c>
      <c r="O647" s="255"/>
      <c r="P647" s="256">
        <f t="shared" si="88"/>
        <v>0</v>
      </c>
      <c r="Q647" s="251">
        <f t="shared" si="81"/>
        <v>0</v>
      </c>
      <c r="R647" s="268"/>
      <c r="S647" s="269"/>
      <c r="T647" s="251">
        <f t="shared" si="89"/>
        <v>0</v>
      </c>
    </row>
    <row r="648" spans="1:20" s="257" customFormat="1" ht="19" customHeight="1">
      <c r="A648" s="258"/>
      <c r="B648" s="262"/>
      <c r="C648" s="260"/>
      <c r="D648" s="260"/>
      <c r="E648" s="260"/>
      <c r="F648" s="251"/>
      <c r="G648" s="252" t="str">
        <f>IFERROR(IF($E648="","",VLOOKUP($E648,'Data Mercado'!$A$7:$F$24,IF($B$6="P90",2,IF($B$6="P75",3,IF($B$6="P50",4,IF($B$6="P25",5,IF($B$6="P10",6))))),0)),"ND")</f>
      </c>
      <c r="H648" s="253" t="str">
        <f t="shared" si="82"/>
        <v/>
      </c>
      <c r="I648" s="253" t="str">
        <f>IFERROR(VLOOKUP($A648,'Analisis de Equidad Interna'!$A$11:$K$1010,11,0),"")</f>
        <v/>
      </c>
      <c r="J648" s="253" t="str">
        <f t="shared" si="83"/>
        <v/>
      </c>
      <c r="K648" s="254" t="str">
        <f t="shared" si="84"/>
        <v/>
      </c>
      <c r="L648" s="254" t="str">
        <f t="shared" si="85"/>
        <v/>
      </c>
      <c r="M648" s="254" t="str">
        <f t="shared" si="86"/>
        <v/>
      </c>
      <c r="N648" s="254" t="str">
        <f t="shared" si="87"/>
        <v/>
      </c>
      <c r="O648" s="255"/>
      <c r="P648" s="256">
        <f t="shared" si="88"/>
        <v>0</v>
      </c>
      <c r="Q648" s="251">
        <f t="shared" si="81"/>
        <v>0</v>
      </c>
      <c r="R648" s="268"/>
      <c r="S648" s="269"/>
      <c r="T648" s="251">
        <f t="shared" si="89"/>
        <v>0</v>
      </c>
    </row>
    <row r="649" spans="1:20" s="257" customFormat="1" ht="19" customHeight="1">
      <c r="A649" s="258"/>
      <c r="B649" s="262"/>
      <c r="C649" s="260"/>
      <c r="D649" s="260"/>
      <c r="E649" s="260"/>
      <c r="F649" s="251"/>
      <c r="G649" s="252" t="str">
        <f>IFERROR(IF($E649="","",VLOOKUP($E649,'Data Mercado'!$A$7:$F$24,IF($B$6="P90",2,IF($B$6="P75",3,IF($B$6="P50",4,IF($B$6="P25",5,IF($B$6="P10",6))))),0)),"ND")</f>
      </c>
      <c r="H649" s="253" t="str">
        <f t="shared" si="82"/>
        <v/>
      </c>
      <c r="I649" s="253" t="str">
        <f>IFERROR(VLOOKUP($A649,'Analisis de Equidad Interna'!$A$11:$K$1010,11,0),"")</f>
        <v/>
      </c>
      <c r="J649" s="253" t="str">
        <f t="shared" si="83"/>
        <v/>
      </c>
      <c r="K649" s="254" t="str">
        <f t="shared" si="84"/>
        <v/>
      </c>
      <c r="L649" s="254" t="str">
        <f t="shared" si="85"/>
        <v/>
      </c>
      <c r="M649" s="254" t="str">
        <f t="shared" si="86"/>
        <v/>
      </c>
      <c r="N649" s="254" t="str">
        <f t="shared" si="87"/>
        <v/>
      </c>
      <c r="O649" s="255"/>
      <c r="P649" s="256">
        <f t="shared" si="88"/>
        <v>0</v>
      </c>
      <c r="Q649" s="251">
        <f t="shared" si="81"/>
        <v>0</v>
      </c>
      <c r="R649" s="268"/>
      <c r="S649" s="269"/>
      <c r="T649" s="251">
        <f t="shared" si="89"/>
        <v>0</v>
      </c>
    </row>
    <row r="650" spans="1:20" s="257" customFormat="1" ht="19" customHeight="1">
      <c r="A650" s="258"/>
      <c r="B650" s="262"/>
      <c r="C650" s="260"/>
      <c r="D650" s="260"/>
      <c r="E650" s="260"/>
      <c r="F650" s="251"/>
      <c r="G650" s="252" t="str">
        <f>IFERROR(IF($E650="","",VLOOKUP($E650,'Data Mercado'!$A$7:$F$24,IF($B$6="P90",2,IF($B$6="P75",3,IF($B$6="P50",4,IF($B$6="P25",5,IF($B$6="P10",6))))),0)),"ND")</f>
      </c>
      <c r="H650" s="253" t="str">
        <f t="shared" si="82"/>
        <v/>
      </c>
      <c r="I650" s="253" t="str">
        <f>IFERROR(VLOOKUP($A650,'Analisis de Equidad Interna'!$A$11:$K$1010,11,0),"")</f>
        <v/>
      </c>
      <c r="J650" s="253" t="str">
        <f t="shared" si="83"/>
        <v/>
      </c>
      <c r="K650" s="254" t="str">
        <f t="shared" si="84"/>
        <v/>
      </c>
      <c r="L650" s="254" t="str">
        <f t="shared" si="85"/>
        <v/>
      </c>
      <c r="M650" s="254" t="str">
        <f t="shared" si="86"/>
        <v/>
      </c>
      <c r="N650" s="254" t="str">
        <f t="shared" si="87"/>
        <v/>
      </c>
      <c r="O650" s="255"/>
      <c r="P650" s="256">
        <f t="shared" si="88"/>
        <v>0</v>
      </c>
      <c r="Q650" s="251">
        <f t="shared" si="81"/>
        <v>0</v>
      </c>
      <c r="R650" s="268"/>
      <c r="S650" s="269"/>
      <c r="T650" s="251">
        <f t="shared" si="89"/>
        <v>0</v>
      </c>
    </row>
    <row r="651" spans="1:20" s="257" customFormat="1" ht="19" customHeight="1">
      <c r="A651" s="258"/>
      <c r="B651" s="262"/>
      <c r="C651" s="260"/>
      <c r="D651" s="260"/>
      <c r="E651" s="260"/>
      <c r="F651" s="251"/>
      <c r="G651" s="252" t="str">
        <f>IFERROR(IF($E651="","",VLOOKUP($E651,'Data Mercado'!$A$7:$F$24,IF($B$6="P90",2,IF($B$6="P75",3,IF($B$6="P50",4,IF($B$6="P25",5,IF($B$6="P10",6))))),0)),"ND")</f>
      </c>
      <c r="H651" s="253" t="str">
        <f t="shared" si="82"/>
        <v/>
      </c>
      <c r="I651" s="253" t="str">
        <f>IFERROR(VLOOKUP($A651,'Analisis de Equidad Interna'!$A$11:$K$1010,11,0),"")</f>
        <v/>
      </c>
      <c r="J651" s="253" t="str">
        <f t="shared" si="83"/>
        <v/>
      </c>
      <c r="K651" s="254" t="str">
        <f t="shared" si="84"/>
        <v/>
      </c>
      <c r="L651" s="254" t="str">
        <f t="shared" si="85"/>
        <v/>
      </c>
      <c r="M651" s="254" t="str">
        <f t="shared" si="86"/>
        <v/>
      </c>
      <c r="N651" s="254" t="str">
        <f t="shared" si="87"/>
        <v/>
      </c>
      <c r="O651" s="255"/>
      <c r="P651" s="256">
        <f t="shared" si="88"/>
        <v>0</v>
      </c>
      <c r="Q651" s="251">
        <f t="shared" si="81"/>
        <v>0</v>
      </c>
      <c r="R651" s="268"/>
      <c r="S651" s="269"/>
      <c r="T651" s="251">
        <f t="shared" si="89"/>
        <v>0</v>
      </c>
    </row>
    <row r="652" spans="1:20" s="257" customFormat="1" ht="19" customHeight="1">
      <c r="A652" s="258"/>
      <c r="B652" s="262"/>
      <c r="C652" s="260"/>
      <c r="D652" s="260"/>
      <c r="E652" s="260"/>
      <c r="F652" s="251"/>
      <c r="G652" s="252" t="str">
        <f>IFERROR(IF($E652="","",VLOOKUP($E652,'Data Mercado'!$A$7:$F$24,IF($B$6="P90",2,IF($B$6="P75",3,IF($B$6="P50",4,IF($B$6="P25",5,IF($B$6="P10",6))))),0)),"ND")</f>
      </c>
      <c r="H652" s="253" t="str">
        <f t="shared" si="82"/>
        <v/>
      </c>
      <c r="I652" s="253" t="str">
        <f>IFERROR(VLOOKUP($A652,'Analisis de Equidad Interna'!$A$11:$K$1010,11,0),"")</f>
        <v/>
      </c>
      <c r="J652" s="253" t="str">
        <f t="shared" si="83"/>
        <v/>
      </c>
      <c r="K652" s="254" t="str">
        <f t="shared" si="84"/>
        <v/>
      </c>
      <c r="L652" s="254" t="str">
        <f t="shared" si="85"/>
        <v/>
      </c>
      <c r="M652" s="254" t="str">
        <f t="shared" si="86"/>
        <v/>
      </c>
      <c r="N652" s="254" t="str">
        <f t="shared" si="87"/>
        <v/>
      </c>
      <c r="O652" s="255"/>
      <c r="P652" s="256">
        <f t="shared" si="88"/>
        <v>0</v>
      </c>
      <c r="Q652" s="251">
        <f t="shared" si="81"/>
        <v>0</v>
      </c>
      <c r="R652" s="268"/>
      <c r="S652" s="269"/>
      <c r="T652" s="251">
        <f t="shared" si="89"/>
        <v>0</v>
      </c>
    </row>
    <row r="653" spans="1:20" s="257" customFormat="1" ht="19" customHeight="1">
      <c r="A653" s="258"/>
      <c r="B653" s="262"/>
      <c r="C653" s="260"/>
      <c r="D653" s="260"/>
      <c r="E653" s="260"/>
      <c r="F653" s="251"/>
      <c r="G653" s="252" t="str">
        <f>IFERROR(IF($E653="","",VLOOKUP($E653,'Data Mercado'!$A$7:$F$24,IF($B$6="P90",2,IF($B$6="P75",3,IF($B$6="P50",4,IF($B$6="P25",5,IF($B$6="P10",6))))),0)),"ND")</f>
      </c>
      <c r="H653" s="253" t="str">
        <f t="shared" si="82"/>
        <v/>
      </c>
      <c r="I653" s="253" t="str">
        <f>IFERROR(VLOOKUP($A653,'Analisis de Equidad Interna'!$A$11:$K$1010,11,0),"")</f>
        <v/>
      </c>
      <c r="J653" s="253" t="str">
        <f t="shared" si="83"/>
        <v/>
      </c>
      <c r="K653" s="254" t="str">
        <f t="shared" si="84"/>
        <v/>
      </c>
      <c r="L653" s="254" t="str">
        <f t="shared" si="85"/>
        <v/>
      </c>
      <c r="M653" s="254" t="str">
        <f t="shared" si="86"/>
        <v/>
      </c>
      <c r="N653" s="254" t="str">
        <f t="shared" si="87"/>
        <v/>
      </c>
      <c r="O653" s="255"/>
      <c r="P653" s="256">
        <f t="shared" si="88"/>
        <v>0</v>
      </c>
      <c r="Q653" s="251">
        <f t="shared" si="81"/>
        <v>0</v>
      </c>
      <c r="R653" s="268"/>
      <c r="S653" s="269"/>
      <c r="T653" s="251">
        <f t="shared" si="89"/>
        <v>0</v>
      </c>
    </row>
    <row r="654" spans="1:20" s="257" customFormat="1" ht="19" customHeight="1">
      <c r="A654" s="258"/>
      <c r="B654" s="262"/>
      <c r="C654" s="260"/>
      <c r="D654" s="260"/>
      <c r="E654" s="260"/>
      <c r="F654" s="251"/>
      <c r="G654" s="252" t="str">
        <f>IFERROR(IF($E654="","",VLOOKUP($E654,'Data Mercado'!$A$7:$F$24,IF($B$6="P90",2,IF($B$6="P75",3,IF($B$6="P50",4,IF($B$6="P25",5,IF($B$6="P10",6))))),0)),"ND")</f>
      </c>
      <c r="H654" s="253" t="str">
        <f t="shared" si="82"/>
        <v/>
      </c>
      <c r="I654" s="253" t="str">
        <f>IFERROR(VLOOKUP($A654,'Analisis de Equidad Interna'!$A$11:$K$1010,11,0),"")</f>
        <v/>
      </c>
      <c r="J654" s="253" t="str">
        <f t="shared" si="83"/>
        <v/>
      </c>
      <c r="K654" s="254" t="str">
        <f t="shared" si="84"/>
        <v/>
      </c>
      <c r="L654" s="254" t="str">
        <f t="shared" si="85"/>
        <v/>
      </c>
      <c r="M654" s="254" t="str">
        <f t="shared" si="86"/>
        <v/>
      </c>
      <c r="N654" s="254" t="str">
        <f t="shared" si="87"/>
        <v/>
      </c>
      <c r="O654" s="255"/>
      <c r="P654" s="256">
        <f t="shared" si="88"/>
        <v>0</v>
      </c>
      <c r="Q654" s="251">
        <f t="shared" si="81"/>
        <v>0</v>
      </c>
      <c r="R654" s="268"/>
      <c r="S654" s="269"/>
      <c r="T654" s="251">
        <f t="shared" si="89"/>
        <v>0</v>
      </c>
    </row>
    <row r="655" spans="1:20" s="257" customFormat="1" ht="19" customHeight="1">
      <c r="A655" s="258"/>
      <c r="B655" s="262"/>
      <c r="C655" s="260"/>
      <c r="D655" s="260"/>
      <c r="E655" s="260"/>
      <c r="F655" s="251"/>
      <c r="G655" s="252" t="str">
        <f>IFERROR(IF($E655="","",VLOOKUP($E655,'Data Mercado'!$A$7:$F$24,IF($B$6="P90",2,IF($B$6="P75",3,IF($B$6="P50",4,IF($B$6="P25",5,IF($B$6="P10",6))))),0)),"ND")</f>
      </c>
      <c r="H655" s="253" t="str">
        <f t="shared" si="82"/>
        <v/>
      </c>
      <c r="I655" s="253" t="str">
        <f>IFERROR(VLOOKUP($A655,'Analisis de Equidad Interna'!$A$11:$K$1010,11,0),"")</f>
        <v/>
      </c>
      <c r="J655" s="253" t="str">
        <f t="shared" si="83"/>
        <v/>
      </c>
      <c r="K655" s="254" t="str">
        <f t="shared" si="84"/>
        <v/>
      </c>
      <c r="L655" s="254" t="str">
        <f t="shared" si="85"/>
        <v/>
      </c>
      <c r="M655" s="254" t="str">
        <f t="shared" si="86"/>
        <v/>
      </c>
      <c r="N655" s="254" t="str">
        <f t="shared" si="87"/>
        <v/>
      </c>
      <c r="O655" s="255"/>
      <c r="P655" s="256">
        <f t="shared" si="88"/>
        <v>0</v>
      </c>
      <c r="Q655" s="251">
        <f t="shared" ref="Q655:Q718" si="90">IF($B$7="Porcentajes", F655 * P655, IF($T$1=0, 0, ((F655 * P655) / $T$1) * $C$7))</f>
        <v>0</v>
      </c>
      <c r="R655" s="268"/>
      <c r="S655" s="269"/>
      <c r="T655" s="251">
        <f t="shared" si="89"/>
        <v>0</v>
      </c>
    </row>
    <row r="656" spans="1:20" s="257" customFormat="1" ht="19" customHeight="1">
      <c r="A656" s="258"/>
      <c r="B656" s="262"/>
      <c r="C656" s="260"/>
      <c r="D656" s="260"/>
      <c r="E656" s="260"/>
      <c r="F656" s="251"/>
      <c r="G656" s="252" t="str">
        <f>IFERROR(IF($E656="","",VLOOKUP($E656,'Data Mercado'!$A$7:$F$24,IF($B$6="P90",2,IF($B$6="P75",3,IF($B$6="P50",4,IF($B$6="P25",5,IF($B$6="P10",6))))),0)),"ND")</f>
      </c>
      <c r="H656" s="253" t="str">
        <f>IFERROR(IF(AND($F656&lt;&gt;"",$G656&lt;&gt;""),$F656/$G656,""),"")</f>
      </c>
      <c r="I656" s="253" t="str">
        <f>IFERROR(VLOOKUP($A656,'Analisis de Equidad Interna'!$A$11:$K$1010,11,0),"")</f>
        <v/>
      </c>
      <c r="J656" s="253" t="str">
        <f t="shared" ref="J656:J719" si="92">IF(AND($H656&lt;&gt;"",$I656&lt;&gt;""),$H656*$I656,"")</f>
        <v/>
      </c>
      <c r="K656" s="254" t="str">
        <f t="shared" ref="K656:K719" si="93">IF(J656="","",0%)</f>
        <v/>
      </c>
      <c r="L656" s="254" t="str">
        <f t="shared" ref="L656:L719" si="94">IF(J656="","",IF($J656&gt;1.2, 0, IF($J656&gt;=1.1, $B$8*(1/3), IF($J656&gt;=1, ($B$8 + (($B$9-$B$8)/4)*1)*(1/3), IF($J656&gt;=0.9, ($B$8 + (($B$9-$B$8)/4)*2)*(1/3), IF($J656&gt;=0.8, ($B$8 + (($B$9-$B$8)/4)*3)*(1/3), $B$9*(1/3)))))))</f>
        <v/>
      </c>
      <c r="M656" s="254" t="str">
        <f t="shared" ref="M656:M719" si="95">IF(J656="","",IF($J656&gt;1.2, 0, IF($J656&gt;=1.1, $B$8*(2/3), IF($J656&gt;=1, ($B$8 + (($B$9-$B$8)/4)*1)*(2/3), IF($J656&gt;=0.9, ($B$8 + (($B$9-$B$8)/4)*2)*(2/3), IF($J656&gt;=0.8, ($B$8 + (($B$9-$B$8)/4)*3)*(2/3), $B$9*(2/3)))))))</f>
        <v/>
      </c>
      <c r="N656" s="254" t="str">
        <f t="shared" ref="N656:N719" si="96">IF(J656="","",IF($J656&gt;1.2, 0, IF($J656&gt;=1.1, $B$8, IF($J656&gt;=1, $B$8 + (($B$9-$B$8)/4)*1, IF($J656&gt;=0.9, $B$8 + (($B$9-$B$8)/4)*2, IF($J656&gt;=0.8, $B$8 + (($B$9-$B$8)/4)*3, $B$9))))))</f>
        <v/>
      </c>
      <c r="O656" s="255"/>
      <c r="P656" s="256">
        <f t="shared" ref="P656:P719" si="97">IF(O656=1, K656, IF(O656=2, L656, IF(O656=3, M656, IF(O656=4, N656, 0))))</f>
        <v>0</v>
      </c>
      <c r="Q656" s="251">
        <f t="shared" si="90"/>
        <v>0</v>
      </c>
      <c r="R656" s="268"/>
      <c r="S656" s="269"/>
      <c r="T656" s="251">
        <f t="shared" ref="T656:T719" si="98">IF($R656="Manual",$F656*(1+$S656),$F656+$Q656)</f>
        <v>0</v>
      </c>
    </row>
    <row r="657" spans="1:20" s="257" customFormat="1" ht="19" customHeight="1">
      <c r="A657" s="258"/>
      <c r="B657" s="262"/>
      <c r="C657" s="260"/>
      <c r="D657" s="260"/>
      <c r="E657" s="260"/>
      <c r="F657" s="251"/>
      <c r="G657" s="252" t="str">
        <f>IFERROR(IF($E657="","",VLOOKUP($E657,'Data Mercado'!$A$7:$F$24,IF($B$6="P90",2,IF($B$6="P75",3,IF($B$6="P50",4,IF($B$6="P25",5,IF($B$6="P10",6))))),0)),"ND")</f>
      </c>
      <c r="H657" s="253" t="str">
        <f t="shared" si="91"/>
        <v/>
      </c>
      <c r="I657" s="253" t="str">
        <f>IFERROR(VLOOKUP($A657,'Analisis de Equidad Interna'!$A$11:$K$1010,11,0),"")</f>
        <v/>
      </c>
      <c r="J657" s="253" t="str">
        <f t="shared" si="92"/>
        <v/>
      </c>
      <c r="K657" s="254" t="str">
        <f t="shared" si="93"/>
        <v/>
      </c>
      <c r="L657" s="254" t="str">
        <f t="shared" si="94"/>
        <v/>
      </c>
      <c r="M657" s="254" t="str">
        <f t="shared" si="95"/>
        <v/>
      </c>
      <c r="N657" s="254" t="str">
        <f t="shared" si="96"/>
        <v/>
      </c>
      <c r="O657" s="255"/>
      <c r="P657" s="256">
        <f t="shared" si="97"/>
        <v>0</v>
      </c>
      <c r="Q657" s="251">
        <f t="shared" si="90"/>
        <v>0</v>
      </c>
      <c r="R657" s="268"/>
      <c r="S657" s="269"/>
      <c r="T657" s="251">
        <f t="shared" si="98"/>
        <v>0</v>
      </c>
    </row>
    <row r="658" spans="1:20" s="257" customFormat="1" ht="19" customHeight="1">
      <c r="A658" s="258"/>
      <c r="B658" s="262"/>
      <c r="C658" s="260"/>
      <c r="D658" s="260"/>
      <c r="E658" s="260"/>
      <c r="F658" s="251"/>
      <c r="G658" s="252" t="str">
        <f>IFERROR(IF($E658="","",VLOOKUP($E658,'Data Mercado'!$A$7:$F$24,IF($B$6="P90",2,IF($B$6="P75",3,IF($B$6="P50",4,IF($B$6="P25",5,IF($B$6="P10",6))))),0)),"ND")</f>
      </c>
      <c r="H658" s="253" t="str">
        <f t="shared" si="91"/>
        <v/>
      </c>
      <c r="I658" s="253" t="str">
        <f>IFERROR(VLOOKUP($A658,'Analisis de Equidad Interna'!$A$11:$K$1010,11,0),"")</f>
        <v/>
      </c>
      <c r="J658" s="253" t="str">
        <f t="shared" si="92"/>
        <v/>
      </c>
      <c r="K658" s="254" t="str">
        <f t="shared" si="93"/>
        <v/>
      </c>
      <c r="L658" s="254" t="str">
        <f t="shared" si="94"/>
        <v/>
      </c>
      <c r="M658" s="254" t="str">
        <f t="shared" si="95"/>
        <v/>
      </c>
      <c r="N658" s="254" t="str">
        <f t="shared" si="96"/>
        <v/>
      </c>
      <c r="O658" s="255"/>
      <c r="P658" s="256">
        <f t="shared" si="97"/>
        <v>0</v>
      </c>
      <c r="Q658" s="251">
        <f t="shared" si="90"/>
        <v>0</v>
      </c>
      <c r="R658" s="268"/>
      <c r="S658" s="269"/>
      <c r="T658" s="251">
        <f t="shared" si="98"/>
        <v>0</v>
      </c>
    </row>
    <row r="659" spans="1:20" s="257" customFormat="1" ht="19" customHeight="1">
      <c r="A659" s="258"/>
      <c r="B659" s="262"/>
      <c r="C659" s="260"/>
      <c r="D659" s="260"/>
      <c r="E659" s="260"/>
      <c r="F659" s="251"/>
      <c r="G659" s="252" t="str">
        <f>IFERROR(IF($E659="","",VLOOKUP($E659,'Data Mercado'!$A$7:$F$24,IF($B$6="P90",2,IF($B$6="P75",3,IF($B$6="P50",4,IF($B$6="P25",5,IF($B$6="P10",6))))),0)),"ND")</f>
      </c>
      <c r="H659" s="253" t="str">
        <f t="shared" si="91"/>
        <v/>
      </c>
      <c r="I659" s="253" t="str">
        <f>IFERROR(VLOOKUP($A659,'Analisis de Equidad Interna'!$A$11:$K$1010,11,0),"")</f>
        <v/>
      </c>
      <c r="J659" s="253" t="str">
        <f t="shared" si="92"/>
        <v/>
      </c>
      <c r="K659" s="254" t="str">
        <f t="shared" si="93"/>
        <v/>
      </c>
      <c r="L659" s="254" t="str">
        <f t="shared" si="94"/>
        <v/>
      </c>
      <c r="M659" s="254" t="str">
        <f t="shared" si="95"/>
        <v/>
      </c>
      <c r="N659" s="254" t="str">
        <f t="shared" si="96"/>
        <v/>
      </c>
      <c r="O659" s="255"/>
      <c r="P659" s="256">
        <f t="shared" si="97"/>
        <v>0</v>
      </c>
      <c r="Q659" s="251">
        <f t="shared" si="90"/>
        <v>0</v>
      </c>
      <c r="R659" s="268"/>
      <c r="S659" s="269"/>
      <c r="T659" s="251">
        <f t="shared" si="98"/>
        <v>0</v>
      </c>
    </row>
    <row r="660" spans="1:20" s="257" customFormat="1" ht="19" customHeight="1">
      <c r="A660" s="258"/>
      <c r="B660" s="262"/>
      <c r="C660" s="260"/>
      <c r="D660" s="260"/>
      <c r="E660" s="260"/>
      <c r="F660" s="251"/>
      <c r="G660" s="252" t="str">
        <f>IFERROR(IF($E660="","",VLOOKUP($E660,'Data Mercado'!$A$7:$F$24,IF($B$6="P90",2,IF($B$6="P75",3,IF($B$6="P50",4,IF($B$6="P25",5,IF($B$6="P10",6))))),0)),"ND")</f>
      </c>
      <c r="H660" s="253" t="str">
        <f t="shared" si="91"/>
        <v/>
      </c>
      <c r="I660" s="253" t="str">
        <f>IFERROR(VLOOKUP($A660,'Analisis de Equidad Interna'!$A$11:$K$1010,11,0),"")</f>
        <v/>
      </c>
      <c r="J660" s="253" t="str">
        <f t="shared" si="92"/>
        <v/>
      </c>
      <c r="K660" s="254" t="str">
        <f t="shared" si="93"/>
        <v/>
      </c>
      <c r="L660" s="254" t="str">
        <f t="shared" si="94"/>
        <v/>
      </c>
      <c r="M660" s="254" t="str">
        <f t="shared" si="95"/>
        <v/>
      </c>
      <c r="N660" s="254" t="str">
        <f t="shared" si="96"/>
        <v/>
      </c>
      <c r="O660" s="255"/>
      <c r="P660" s="256">
        <f t="shared" si="97"/>
        <v>0</v>
      </c>
      <c r="Q660" s="251">
        <f t="shared" si="90"/>
        <v>0</v>
      </c>
      <c r="R660" s="268"/>
      <c r="S660" s="269"/>
      <c r="T660" s="251">
        <f t="shared" si="98"/>
        <v>0</v>
      </c>
    </row>
    <row r="661" spans="1:20" s="257" customFormat="1" ht="19" customHeight="1">
      <c r="A661" s="258"/>
      <c r="B661" s="262"/>
      <c r="C661" s="260"/>
      <c r="D661" s="260"/>
      <c r="E661" s="260"/>
      <c r="F661" s="251"/>
      <c r="G661" s="252" t="str">
        <f>IFERROR(IF($E661="","",VLOOKUP($E661,'Data Mercado'!$A$7:$F$24,IF($B$6="P90",2,IF($B$6="P75",3,IF($B$6="P50",4,IF($B$6="P25",5,IF($B$6="P10",6))))),0)),"ND")</f>
      </c>
      <c r="H661" s="253" t="str">
        <f t="shared" si="91"/>
        <v/>
      </c>
      <c r="I661" s="253" t="str">
        <f>IFERROR(VLOOKUP($A661,'Analisis de Equidad Interna'!$A$11:$K$1010,11,0),"")</f>
        <v/>
      </c>
      <c r="J661" s="253" t="str">
        <f t="shared" si="92"/>
        <v/>
      </c>
      <c r="K661" s="254" t="str">
        <f t="shared" si="93"/>
        <v/>
      </c>
      <c r="L661" s="254" t="str">
        <f t="shared" si="94"/>
        <v/>
      </c>
      <c r="M661" s="254" t="str">
        <f t="shared" si="95"/>
        <v/>
      </c>
      <c r="N661" s="254" t="str">
        <f t="shared" si="96"/>
        <v/>
      </c>
      <c r="O661" s="255"/>
      <c r="P661" s="256">
        <f t="shared" si="97"/>
        <v>0</v>
      </c>
      <c r="Q661" s="251">
        <f t="shared" si="90"/>
        <v>0</v>
      </c>
      <c r="R661" s="268"/>
      <c r="S661" s="269"/>
      <c r="T661" s="251">
        <f t="shared" si="98"/>
        <v>0</v>
      </c>
    </row>
    <row r="662" spans="1:20" s="257" customFormat="1" ht="19" customHeight="1">
      <c r="A662" s="258"/>
      <c r="B662" s="262"/>
      <c r="C662" s="260"/>
      <c r="D662" s="260"/>
      <c r="E662" s="260"/>
      <c r="F662" s="251"/>
      <c r="G662" s="252" t="str">
        <f>IFERROR(IF($E662="","",VLOOKUP($E662,'Data Mercado'!$A$7:$F$24,IF($B$6="P90",2,IF($B$6="P75",3,IF($B$6="P50",4,IF($B$6="P25",5,IF($B$6="P10",6))))),0)),"ND")</f>
      </c>
      <c r="H662" s="253" t="str">
        <f t="shared" si="91"/>
        <v/>
      </c>
      <c r="I662" s="253" t="str">
        <f>IFERROR(VLOOKUP($A662,'Analisis de Equidad Interna'!$A$11:$K$1010,11,0),"")</f>
        <v/>
      </c>
      <c r="J662" s="253" t="str">
        <f t="shared" si="92"/>
        <v/>
      </c>
      <c r="K662" s="254" t="str">
        <f t="shared" si="93"/>
        <v/>
      </c>
      <c r="L662" s="254" t="str">
        <f t="shared" si="94"/>
        <v/>
      </c>
      <c r="M662" s="254" t="str">
        <f t="shared" si="95"/>
        <v/>
      </c>
      <c r="N662" s="254" t="str">
        <f t="shared" si="96"/>
        <v/>
      </c>
      <c r="O662" s="255"/>
      <c r="P662" s="256">
        <f t="shared" si="97"/>
        <v>0</v>
      </c>
      <c r="Q662" s="251">
        <f t="shared" si="90"/>
        <v>0</v>
      </c>
      <c r="R662" s="268"/>
      <c r="S662" s="269"/>
      <c r="T662" s="251">
        <f t="shared" si="98"/>
        <v>0</v>
      </c>
    </row>
    <row r="663" spans="1:20" s="257" customFormat="1" ht="19" customHeight="1">
      <c r="A663" s="258"/>
      <c r="B663" s="262"/>
      <c r="C663" s="260"/>
      <c r="D663" s="260"/>
      <c r="E663" s="260"/>
      <c r="F663" s="251"/>
      <c r="G663" s="252" t="str">
        <f>IFERROR(IF($E663="","",VLOOKUP($E663,'Data Mercado'!$A$7:$F$24,IF($B$6="P90",2,IF($B$6="P75",3,IF($B$6="P50",4,IF($B$6="P25",5,IF($B$6="P10",6))))),0)),"ND")</f>
      </c>
      <c r="H663" s="253" t="str">
        <f t="shared" si="91"/>
        <v/>
      </c>
      <c r="I663" s="253" t="str">
        <f>IFERROR(VLOOKUP($A663,'Analisis de Equidad Interna'!$A$11:$K$1010,11,0),"")</f>
        <v/>
      </c>
      <c r="J663" s="253" t="str">
        <f t="shared" si="92"/>
        <v/>
      </c>
      <c r="K663" s="254" t="str">
        <f t="shared" si="93"/>
        <v/>
      </c>
      <c r="L663" s="254" t="str">
        <f t="shared" si="94"/>
        <v/>
      </c>
      <c r="M663" s="254" t="str">
        <f t="shared" si="95"/>
        <v/>
      </c>
      <c r="N663" s="254" t="str">
        <f t="shared" si="96"/>
        <v/>
      </c>
      <c r="O663" s="255"/>
      <c r="P663" s="256">
        <f t="shared" si="97"/>
        <v>0</v>
      </c>
      <c r="Q663" s="251">
        <f t="shared" si="90"/>
        <v>0</v>
      </c>
      <c r="R663" s="268"/>
      <c r="S663" s="269"/>
      <c r="T663" s="251">
        <f t="shared" si="98"/>
        <v>0</v>
      </c>
    </row>
    <row r="664" spans="1:20" s="257" customFormat="1" ht="19" customHeight="1">
      <c r="A664" s="258"/>
      <c r="B664" s="262"/>
      <c r="C664" s="260"/>
      <c r="D664" s="260"/>
      <c r="E664" s="260"/>
      <c r="F664" s="251"/>
      <c r="G664" s="252" t="str">
        <f>IFERROR(IF($E664="","",VLOOKUP($E664,'Data Mercado'!$A$7:$F$24,IF($B$6="P90",2,IF($B$6="P75",3,IF($B$6="P50",4,IF($B$6="P25",5,IF($B$6="P10",6))))),0)),"ND")</f>
      </c>
      <c r="H664" s="253" t="str">
        <f t="shared" si="91"/>
        <v/>
      </c>
      <c r="I664" s="253" t="str">
        <f>IFERROR(VLOOKUP($A664,'Analisis de Equidad Interna'!$A$11:$K$1010,11,0),"")</f>
        <v/>
      </c>
      <c r="J664" s="253" t="str">
        <f t="shared" si="92"/>
        <v/>
      </c>
      <c r="K664" s="254" t="str">
        <f t="shared" si="93"/>
        <v/>
      </c>
      <c r="L664" s="254" t="str">
        <f t="shared" si="94"/>
        <v/>
      </c>
      <c r="M664" s="254" t="str">
        <f t="shared" si="95"/>
        <v/>
      </c>
      <c r="N664" s="254" t="str">
        <f t="shared" si="96"/>
        <v/>
      </c>
      <c r="O664" s="255"/>
      <c r="P664" s="256">
        <f t="shared" si="97"/>
        <v>0</v>
      </c>
      <c r="Q664" s="251">
        <f t="shared" si="90"/>
        <v>0</v>
      </c>
      <c r="R664" s="268"/>
      <c r="S664" s="269"/>
      <c r="T664" s="251">
        <f t="shared" si="98"/>
        <v>0</v>
      </c>
    </row>
    <row r="665" spans="1:20" s="257" customFormat="1" ht="19" customHeight="1">
      <c r="A665" s="258"/>
      <c r="B665" s="262"/>
      <c r="C665" s="260"/>
      <c r="D665" s="260"/>
      <c r="E665" s="260"/>
      <c r="F665" s="251"/>
      <c r="G665" s="252" t="str">
        <f>IFERROR(IF($E665="","",VLOOKUP($E665,'Data Mercado'!$A$7:$F$24,IF($B$6="P90",2,IF($B$6="P75",3,IF($B$6="P50",4,IF($B$6="P25",5,IF($B$6="P10",6))))),0)),"ND")</f>
      </c>
      <c r="H665" s="253" t="str">
        <f t="shared" si="91"/>
        <v/>
      </c>
      <c r="I665" s="253" t="str">
        <f>IFERROR(VLOOKUP($A665,'Analisis de Equidad Interna'!$A$11:$K$1010,11,0),"")</f>
        <v/>
      </c>
      <c r="J665" s="253" t="str">
        <f t="shared" si="92"/>
        <v/>
      </c>
      <c r="K665" s="254" t="str">
        <f t="shared" si="93"/>
        <v/>
      </c>
      <c r="L665" s="254" t="str">
        <f t="shared" si="94"/>
        <v/>
      </c>
      <c r="M665" s="254" t="str">
        <f t="shared" si="95"/>
        <v/>
      </c>
      <c r="N665" s="254" t="str">
        <f t="shared" si="96"/>
        <v/>
      </c>
      <c r="O665" s="255"/>
      <c r="P665" s="256">
        <f t="shared" si="97"/>
        <v>0</v>
      </c>
      <c r="Q665" s="251">
        <f t="shared" si="90"/>
        <v>0</v>
      </c>
      <c r="R665" s="268"/>
      <c r="S665" s="269"/>
      <c r="T665" s="251">
        <f t="shared" si="98"/>
        <v>0</v>
      </c>
    </row>
    <row r="666" spans="1:20" s="257" customFormat="1" ht="19" customHeight="1">
      <c r="A666" s="258"/>
      <c r="B666" s="262"/>
      <c r="C666" s="260"/>
      <c r="D666" s="260"/>
      <c r="E666" s="260"/>
      <c r="F666" s="251"/>
      <c r="G666" s="252" t="str">
        <f>IFERROR(IF($E666="","",VLOOKUP($E666,'Data Mercado'!$A$7:$F$24,IF($B$6="P90",2,IF($B$6="P75",3,IF($B$6="P50",4,IF($B$6="P25",5,IF($B$6="P10",6))))),0)),"ND")</f>
      </c>
      <c r="H666" s="253" t="str">
        <f t="shared" si="91"/>
        <v/>
      </c>
      <c r="I666" s="253" t="str">
        <f>IFERROR(VLOOKUP($A666,'Analisis de Equidad Interna'!$A$11:$K$1010,11,0),"")</f>
        <v/>
      </c>
      <c r="J666" s="253" t="str">
        <f t="shared" si="92"/>
        <v/>
      </c>
      <c r="K666" s="254" t="str">
        <f t="shared" si="93"/>
        <v/>
      </c>
      <c r="L666" s="254" t="str">
        <f t="shared" si="94"/>
        <v/>
      </c>
      <c r="M666" s="254" t="str">
        <f t="shared" si="95"/>
        <v/>
      </c>
      <c r="N666" s="254" t="str">
        <f t="shared" si="96"/>
        <v/>
      </c>
      <c r="O666" s="255"/>
      <c r="P666" s="256">
        <f t="shared" si="97"/>
        <v>0</v>
      </c>
      <c r="Q666" s="251">
        <f t="shared" si="90"/>
        <v>0</v>
      </c>
      <c r="R666" s="268"/>
      <c r="S666" s="269"/>
      <c r="T666" s="251">
        <f t="shared" si="98"/>
        <v>0</v>
      </c>
    </row>
    <row r="667" spans="1:20" s="257" customFormat="1" ht="19" customHeight="1">
      <c r="A667" s="258"/>
      <c r="B667" s="262"/>
      <c r="C667" s="260"/>
      <c r="D667" s="260"/>
      <c r="E667" s="260"/>
      <c r="F667" s="251"/>
      <c r="G667" s="252" t="str">
        <f>IFERROR(IF($E667="","",VLOOKUP($E667,'Data Mercado'!$A$7:$F$24,IF($B$6="P90",2,IF($B$6="P75",3,IF($B$6="P50",4,IF($B$6="P25",5,IF($B$6="P10",6))))),0)),"ND")</f>
      </c>
      <c r="H667" s="253" t="str">
        <f t="shared" si="91"/>
        <v/>
      </c>
      <c r="I667" s="253" t="str">
        <f>IFERROR(VLOOKUP($A667,'Analisis de Equidad Interna'!$A$11:$K$1010,11,0),"")</f>
        <v/>
      </c>
      <c r="J667" s="253" t="str">
        <f t="shared" si="92"/>
        <v/>
      </c>
      <c r="K667" s="254" t="str">
        <f t="shared" si="93"/>
        <v/>
      </c>
      <c r="L667" s="254" t="str">
        <f t="shared" si="94"/>
        <v/>
      </c>
      <c r="M667" s="254" t="str">
        <f t="shared" si="95"/>
        <v/>
      </c>
      <c r="N667" s="254" t="str">
        <f t="shared" si="96"/>
        <v/>
      </c>
      <c r="O667" s="255"/>
      <c r="P667" s="256">
        <f t="shared" si="97"/>
        <v>0</v>
      </c>
      <c r="Q667" s="251">
        <f t="shared" si="90"/>
        <v>0</v>
      </c>
      <c r="R667" s="268"/>
      <c r="S667" s="269"/>
      <c r="T667" s="251">
        <f t="shared" si="98"/>
        <v>0</v>
      </c>
    </row>
    <row r="668" spans="1:20" s="257" customFormat="1" ht="19" customHeight="1">
      <c r="A668" s="258"/>
      <c r="B668" s="262"/>
      <c r="C668" s="260"/>
      <c r="D668" s="260"/>
      <c r="E668" s="260"/>
      <c r="F668" s="251"/>
      <c r="G668" s="252" t="str">
        <f>IFERROR(IF($E668="","",VLOOKUP($E668,'Data Mercado'!$A$7:$F$24,IF($B$6="P90",2,IF($B$6="P75",3,IF($B$6="P50",4,IF($B$6="P25",5,IF($B$6="P10",6))))),0)),"ND")</f>
      </c>
      <c r="H668" s="253" t="str">
        <f t="shared" si="91"/>
        <v/>
      </c>
      <c r="I668" s="253" t="str">
        <f>IFERROR(VLOOKUP($A668,'Analisis de Equidad Interna'!$A$11:$K$1010,11,0),"")</f>
        <v/>
      </c>
      <c r="J668" s="253" t="str">
        <f t="shared" si="92"/>
        <v/>
      </c>
      <c r="K668" s="254" t="str">
        <f t="shared" si="93"/>
        <v/>
      </c>
      <c r="L668" s="254" t="str">
        <f t="shared" si="94"/>
        <v/>
      </c>
      <c r="M668" s="254" t="str">
        <f t="shared" si="95"/>
        <v/>
      </c>
      <c r="N668" s="254" t="str">
        <f t="shared" si="96"/>
        <v/>
      </c>
      <c r="O668" s="255"/>
      <c r="P668" s="256">
        <f t="shared" si="97"/>
        <v>0</v>
      </c>
      <c r="Q668" s="251">
        <f t="shared" si="90"/>
        <v>0</v>
      </c>
      <c r="R668" s="268"/>
      <c r="S668" s="269"/>
      <c r="T668" s="251">
        <f t="shared" si="98"/>
        <v>0</v>
      </c>
    </row>
    <row r="669" spans="1:20" s="257" customFormat="1" ht="19" customHeight="1">
      <c r="A669" s="258"/>
      <c r="B669" s="262"/>
      <c r="C669" s="260"/>
      <c r="D669" s="260"/>
      <c r="E669" s="260"/>
      <c r="F669" s="251"/>
      <c r="G669" s="252" t="str">
        <f>IFERROR(IF($E669="","",VLOOKUP($E669,'Data Mercado'!$A$7:$F$24,IF($B$6="P90",2,IF($B$6="P75",3,IF($B$6="P50",4,IF($B$6="P25",5,IF($B$6="P10",6))))),0)),"ND")</f>
      </c>
      <c r="H669" s="253" t="str">
        <f t="shared" si="91"/>
        <v/>
      </c>
      <c r="I669" s="253" t="str">
        <f>IFERROR(VLOOKUP($A669,'Analisis de Equidad Interna'!$A$11:$K$1010,11,0),"")</f>
        <v/>
      </c>
      <c r="J669" s="253" t="str">
        <f t="shared" si="92"/>
        <v/>
      </c>
      <c r="K669" s="254" t="str">
        <f t="shared" si="93"/>
        <v/>
      </c>
      <c r="L669" s="254" t="str">
        <f t="shared" si="94"/>
        <v/>
      </c>
      <c r="M669" s="254" t="str">
        <f t="shared" si="95"/>
        <v/>
      </c>
      <c r="N669" s="254" t="str">
        <f t="shared" si="96"/>
        <v/>
      </c>
      <c r="O669" s="255"/>
      <c r="P669" s="256">
        <f t="shared" si="97"/>
        <v>0</v>
      </c>
      <c r="Q669" s="251">
        <f t="shared" si="90"/>
        <v>0</v>
      </c>
      <c r="R669" s="268"/>
      <c r="S669" s="269"/>
      <c r="T669" s="251">
        <f t="shared" si="98"/>
        <v>0</v>
      </c>
    </row>
    <row r="670" spans="1:20" s="257" customFormat="1" ht="19" customHeight="1">
      <c r="A670" s="258"/>
      <c r="B670" s="262"/>
      <c r="C670" s="260"/>
      <c r="D670" s="260"/>
      <c r="E670" s="260"/>
      <c r="F670" s="251"/>
      <c r="G670" s="252" t="str">
        <f>IFERROR(IF($E670="","",VLOOKUP($E670,'Data Mercado'!$A$7:$F$24,IF($B$6="P90",2,IF($B$6="P75",3,IF($B$6="P50",4,IF($B$6="P25",5,IF($B$6="P10",6))))),0)),"ND")</f>
      </c>
      <c r="H670" s="253" t="str">
        <f t="shared" si="91"/>
        <v/>
      </c>
      <c r="I670" s="253" t="str">
        <f>IFERROR(VLOOKUP($A670,'Analisis de Equidad Interna'!$A$11:$K$1010,11,0),"")</f>
        <v/>
      </c>
      <c r="J670" s="253" t="str">
        <f t="shared" si="92"/>
        <v/>
      </c>
      <c r="K670" s="254" t="str">
        <f t="shared" si="93"/>
        <v/>
      </c>
      <c r="L670" s="254" t="str">
        <f t="shared" si="94"/>
        <v/>
      </c>
      <c r="M670" s="254" t="str">
        <f t="shared" si="95"/>
        <v/>
      </c>
      <c r="N670" s="254" t="str">
        <f t="shared" si="96"/>
        <v/>
      </c>
      <c r="O670" s="255"/>
      <c r="P670" s="256">
        <f t="shared" si="97"/>
        <v>0</v>
      </c>
      <c r="Q670" s="251">
        <f t="shared" si="90"/>
        <v>0</v>
      </c>
      <c r="R670" s="268"/>
      <c r="S670" s="269"/>
      <c r="T670" s="251">
        <f t="shared" si="98"/>
        <v>0</v>
      </c>
    </row>
    <row r="671" spans="1:20" s="257" customFormat="1" ht="19" customHeight="1">
      <c r="A671" s="258"/>
      <c r="B671" s="262"/>
      <c r="C671" s="260"/>
      <c r="D671" s="260"/>
      <c r="E671" s="260"/>
      <c r="F671" s="251"/>
      <c r="G671" s="252" t="str">
        <f>IFERROR(IF($E671="","",VLOOKUP($E671,'Data Mercado'!$A$7:$F$24,IF($B$6="P90",2,IF($B$6="P75",3,IF($B$6="P50",4,IF($B$6="P25",5,IF($B$6="P10",6))))),0)),"ND")</f>
      </c>
      <c r="H671" s="253" t="str">
        <f t="shared" si="91"/>
        <v/>
      </c>
      <c r="I671" s="253" t="str">
        <f>IFERROR(VLOOKUP($A671,'Analisis de Equidad Interna'!$A$11:$K$1010,11,0),"")</f>
        <v/>
      </c>
      <c r="J671" s="253" t="str">
        <f t="shared" si="92"/>
        <v/>
      </c>
      <c r="K671" s="254" t="str">
        <f t="shared" si="93"/>
        <v/>
      </c>
      <c r="L671" s="254" t="str">
        <f t="shared" si="94"/>
        <v/>
      </c>
      <c r="M671" s="254" t="str">
        <f t="shared" si="95"/>
        <v/>
      </c>
      <c r="N671" s="254" t="str">
        <f t="shared" si="96"/>
        <v/>
      </c>
      <c r="O671" s="255"/>
      <c r="P671" s="256">
        <f t="shared" si="97"/>
        <v>0</v>
      </c>
      <c r="Q671" s="251">
        <f t="shared" si="90"/>
        <v>0</v>
      </c>
      <c r="R671" s="268"/>
      <c r="S671" s="269"/>
      <c r="T671" s="251">
        <f t="shared" si="98"/>
        <v>0</v>
      </c>
    </row>
    <row r="672" spans="1:20" s="257" customFormat="1" ht="19" customHeight="1">
      <c r="A672" s="258"/>
      <c r="B672" s="262"/>
      <c r="C672" s="260"/>
      <c r="D672" s="260"/>
      <c r="E672" s="260"/>
      <c r="F672" s="251"/>
      <c r="G672" s="252" t="str">
        <f>IFERROR(IF($E672="","",VLOOKUP($E672,'Data Mercado'!$A$7:$F$24,IF($B$6="P90",2,IF($B$6="P75",3,IF($B$6="P50",4,IF($B$6="P25",5,IF($B$6="P10",6))))),0)),"ND")</f>
      </c>
      <c r="H672" s="253" t="str">
        <f t="shared" si="91"/>
        <v/>
      </c>
      <c r="I672" s="253" t="str">
        <f>IFERROR(VLOOKUP($A672,'Analisis de Equidad Interna'!$A$11:$K$1010,11,0),"")</f>
        <v/>
      </c>
      <c r="J672" s="253" t="str">
        <f t="shared" si="92"/>
        <v/>
      </c>
      <c r="K672" s="254" t="str">
        <f t="shared" si="93"/>
        <v/>
      </c>
      <c r="L672" s="254" t="str">
        <f t="shared" si="94"/>
        <v/>
      </c>
      <c r="M672" s="254" t="str">
        <f t="shared" si="95"/>
        <v/>
      </c>
      <c r="N672" s="254" t="str">
        <f t="shared" si="96"/>
        <v/>
      </c>
      <c r="O672" s="255"/>
      <c r="P672" s="256">
        <f t="shared" si="97"/>
        <v>0</v>
      </c>
      <c r="Q672" s="251">
        <f t="shared" si="90"/>
        <v>0</v>
      </c>
      <c r="R672" s="268"/>
      <c r="S672" s="269"/>
      <c r="T672" s="251">
        <f t="shared" si="98"/>
        <v>0</v>
      </c>
    </row>
    <row r="673" spans="1:20" s="257" customFormat="1" ht="19" customHeight="1">
      <c r="A673" s="258"/>
      <c r="B673" s="262"/>
      <c r="C673" s="260"/>
      <c r="D673" s="260"/>
      <c r="E673" s="260"/>
      <c r="F673" s="251"/>
      <c r="G673" s="252" t="str">
        <f>IFERROR(IF($E673="","",VLOOKUP($E673,'Data Mercado'!$A$7:$F$24,IF($B$6="P90",2,IF($B$6="P75",3,IF($B$6="P50",4,IF($B$6="P25",5,IF($B$6="P10",6))))),0)),"ND")</f>
      </c>
      <c r="H673" s="253" t="str">
        <f t="shared" si="91"/>
        <v/>
      </c>
      <c r="I673" s="253" t="str">
        <f>IFERROR(VLOOKUP($A673,'Analisis de Equidad Interna'!$A$11:$K$1010,11,0),"")</f>
        <v/>
      </c>
      <c r="J673" s="253" t="str">
        <f t="shared" si="92"/>
        <v/>
      </c>
      <c r="K673" s="254" t="str">
        <f t="shared" si="93"/>
        <v/>
      </c>
      <c r="L673" s="254" t="str">
        <f t="shared" si="94"/>
        <v/>
      </c>
      <c r="M673" s="254" t="str">
        <f t="shared" si="95"/>
        <v/>
      </c>
      <c r="N673" s="254" t="str">
        <f t="shared" si="96"/>
        <v/>
      </c>
      <c r="O673" s="255"/>
      <c r="P673" s="256">
        <f t="shared" si="97"/>
        <v>0</v>
      </c>
      <c r="Q673" s="251">
        <f t="shared" si="90"/>
        <v>0</v>
      </c>
      <c r="R673" s="268"/>
      <c r="S673" s="269"/>
      <c r="T673" s="251">
        <f t="shared" si="98"/>
        <v>0</v>
      </c>
    </row>
    <row r="674" spans="1:20" s="257" customFormat="1" ht="19" customHeight="1">
      <c r="A674" s="258"/>
      <c r="B674" s="262"/>
      <c r="C674" s="260"/>
      <c r="D674" s="260"/>
      <c r="E674" s="260"/>
      <c r="F674" s="251"/>
      <c r="G674" s="252" t="str">
        <f>IFERROR(IF($E674="","",VLOOKUP($E674,'Data Mercado'!$A$7:$F$24,IF($B$6="P90",2,IF($B$6="P75",3,IF($B$6="P50",4,IF($B$6="P25",5,IF($B$6="P10",6))))),0)),"ND")</f>
      </c>
      <c r="H674" s="253" t="str">
        <f t="shared" si="91"/>
        <v/>
      </c>
      <c r="I674" s="253" t="str">
        <f>IFERROR(VLOOKUP($A674,'Analisis de Equidad Interna'!$A$11:$K$1010,11,0),"")</f>
        <v/>
      </c>
      <c r="J674" s="253" t="str">
        <f t="shared" si="92"/>
        <v/>
      </c>
      <c r="K674" s="254" t="str">
        <f t="shared" si="93"/>
        <v/>
      </c>
      <c r="L674" s="254" t="str">
        <f t="shared" si="94"/>
        <v/>
      </c>
      <c r="M674" s="254" t="str">
        <f t="shared" si="95"/>
        <v/>
      </c>
      <c r="N674" s="254" t="str">
        <f t="shared" si="96"/>
        <v/>
      </c>
      <c r="O674" s="255"/>
      <c r="P674" s="256">
        <f t="shared" si="97"/>
        <v>0</v>
      </c>
      <c r="Q674" s="251">
        <f t="shared" si="90"/>
        <v>0</v>
      </c>
      <c r="R674" s="268"/>
      <c r="S674" s="269"/>
      <c r="T674" s="251">
        <f t="shared" si="98"/>
        <v>0</v>
      </c>
    </row>
    <row r="675" spans="1:20" s="257" customFormat="1" ht="19" customHeight="1">
      <c r="A675" s="258"/>
      <c r="B675" s="262"/>
      <c r="C675" s="260"/>
      <c r="D675" s="260"/>
      <c r="E675" s="260"/>
      <c r="F675" s="251"/>
      <c r="G675" s="252" t="str">
        <f>IFERROR(IF($E675="","",VLOOKUP($E675,'Data Mercado'!$A$7:$F$24,IF($B$6="P90",2,IF($B$6="P75",3,IF($B$6="P50",4,IF($B$6="P25",5,IF($B$6="P10",6))))),0)),"ND")</f>
      </c>
      <c r="H675" s="253" t="str">
        <f t="shared" si="91"/>
        <v/>
      </c>
      <c r="I675" s="253" t="str">
        <f>IFERROR(VLOOKUP($A675,'Analisis de Equidad Interna'!$A$11:$K$1010,11,0),"")</f>
        <v/>
      </c>
      <c r="J675" s="253" t="str">
        <f t="shared" si="92"/>
        <v/>
      </c>
      <c r="K675" s="254" t="str">
        <f t="shared" si="93"/>
        <v/>
      </c>
      <c r="L675" s="254" t="str">
        <f t="shared" si="94"/>
        <v/>
      </c>
      <c r="M675" s="254" t="str">
        <f t="shared" si="95"/>
        <v/>
      </c>
      <c r="N675" s="254" t="str">
        <f t="shared" si="96"/>
        <v/>
      </c>
      <c r="O675" s="255"/>
      <c r="P675" s="256">
        <f t="shared" si="97"/>
        <v>0</v>
      </c>
      <c r="Q675" s="251">
        <f t="shared" si="90"/>
        <v>0</v>
      </c>
      <c r="R675" s="268"/>
      <c r="S675" s="269"/>
      <c r="T675" s="251">
        <f t="shared" si="98"/>
        <v>0</v>
      </c>
    </row>
    <row r="676" spans="1:20" s="257" customFormat="1" ht="19" customHeight="1">
      <c r="A676" s="258"/>
      <c r="B676" s="262"/>
      <c r="C676" s="260"/>
      <c r="D676" s="260"/>
      <c r="E676" s="260"/>
      <c r="F676" s="251"/>
      <c r="G676" s="252" t="str">
        <f>IFERROR(IF($E676="","",VLOOKUP($E676,'Data Mercado'!$A$7:$F$24,IF($B$6="P90",2,IF($B$6="P75",3,IF($B$6="P50",4,IF($B$6="P25",5,IF($B$6="P10",6))))),0)),"ND")</f>
      </c>
      <c r="H676" s="253" t="str">
        <f t="shared" si="91"/>
        <v/>
      </c>
      <c r="I676" s="253" t="str">
        <f>IFERROR(VLOOKUP($A676,'Analisis de Equidad Interna'!$A$11:$K$1010,11,0),"")</f>
        <v/>
      </c>
      <c r="J676" s="253" t="str">
        <f t="shared" si="92"/>
        <v/>
      </c>
      <c r="K676" s="254" t="str">
        <f t="shared" si="93"/>
        <v/>
      </c>
      <c r="L676" s="254" t="str">
        <f t="shared" si="94"/>
        <v/>
      </c>
      <c r="M676" s="254" t="str">
        <f t="shared" si="95"/>
        <v/>
      </c>
      <c r="N676" s="254" t="str">
        <f t="shared" si="96"/>
        <v/>
      </c>
      <c r="O676" s="255"/>
      <c r="P676" s="256">
        <f t="shared" si="97"/>
        <v>0</v>
      </c>
      <c r="Q676" s="251">
        <f t="shared" si="90"/>
        <v>0</v>
      </c>
      <c r="R676" s="268"/>
      <c r="S676" s="269"/>
      <c r="T676" s="251">
        <f t="shared" si="98"/>
        <v>0</v>
      </c>
    </row>
    <row r="677" spans="1:20" s="257" customFormat="1" ht="19" customHeight="1">
      <c r="A677" s="258"/>
      <c r="B677" s="262"/>
      <c r="C677" s="260"/>
      <c r="D677" s="260"/>
      <c r="E677" s="260"/>
      <c r="F677" s="251"/>
      <c r="G677" s="252" t="str">
        <f>IFERROR(IF($E677="","",VLOOKUP($E677,'Data Mercado'!$A$7:$F$24,IF($B$6="P90",2,IF($B$6="P75",3,IF($B$6="P50",4,IF($B$6="P25",5,IF($B$6="P10",6))))),0)),"ND")</f>
      </c>
      <c r="H677" s="253" t="str">
        <f t="shared" si="91"/>
        <v/>
      </c>
      <c r="I677" s="253" t="str">
        <f>IFERROR(VLOOKUP($A677,'Analisis de Equidad Interna'!$A$11:$K$1010,11,0),"")</f>
        <v/>
      </c>
      <c r="J677" s="253" t="str">
        <f t="shared" si="92"/>
        <v/>
      </c>
      <c r="K677" s="254" t="str">
        <f t="shared" si="93"/>
        <v/>
      </c>
      <c r="L677" s="254" t="str">
        <f t="shared" si="94"/>
        <v/>
      </c>
      <c r="M677" s="254" t="str">
        <f t="shared" si="95"/>
        <v/>
      </c>
      <c r="N677" s="254" t="str">
        <f t="shared" si="96"/>
        <v/>
      </c>
      <c r="O677" s="255"/>
      <c r="P677" s="256">
        <f t="shared" si="97"/>
        <v>0</v>
      </c>
      <c r="Q677" s="251">
        <f t="shared" si="90"/>
        <v>0</v>
      </c>
      <c r="R677" s="268"/>
      <c r="S677" s="269"/>
      <c r="T677" s="251">
        <f t="shared" si="98"/>
        <v>0</v>
      </c>
    </row>
    <row r="678" spans="1:20" s="257" customFormat="1" ht="19" customHeight="1">
      <c r="A678" s="258"/>
      <c r="B678" s="262"/>
      <c r="C678" s="260"/>
      <c r="D678" s="260"/>
      <c r="E678" s="260"/>
      <c r="F678" s="251"/>
      <c r="G678" s="252" t="str">
        <f>IFERROR(IF($E678="","",VLOOKUP($E678,'Data Mercado'!$A$7:$F$24,IF($B$6="P90",2,IF($B$6="P75",3,IF($B$6="P50",4,IF($B$6="P25",5,IF($B$6="P10",6))))),0)),"ND")</f>
      </c>
      <c r="H678" s="253" t="str">
        <f t="shared" si="91"/>
        <v/>
      </c>
      <c r="I678" s="253" t="str">
        <f>IFERROR(VLOOKUP($A678,'Analisis de Equidad Interna'!$A$11:$K$1010,11,0),"")</f>
        <v/>
      </c>
      <c r="J678" s="253" t="str">
        <f t="shared" si="92"/>
        <v/>
      </c>
      <c r="K678" s="254" t="str">
        <f t="shared" si="93"/>
        <v/>
      </c>
      <c r="L678" s="254" t="str">
        <f t="shared" si="94"/>
        <v/>
      </c>
      <c r="M678" s="254" t="str">
        <f t="shared" si="95"/>
        <v/>
      </c>
      <c r="N678" s="254" t="str">
        <f t="shared" si="96"/>
        <v/>
      </c>
      <c r="O678" s="255"/>
      <c r="P678" s="256">
        <f t="shared" si="97"/>
        <v>0</v>
      </c>
      <c r="Q678" s="251">
        <f t="shared" si="90"/>
        <v>0</v>
      </c>
      <c r="R678" s="268"/>
      <c r="S678" s="269"/>
      <c r="T678" s="251">
        <f t="shared" si="98"/>
        <v>0</v>
      </c>
    </row>
    <row r="679" spans="1:20" s="257" customFormat="1" ht="19" customHeight="1">
      <c r="A679" s="258"/>
      <c r="B679" s="262"/>
      <c r="C679" s="260"/>
      <c r="D679" s="260"/>
      <c r="E679" s="260"/>
      <c r="F679" s="251"/>
      <c r="G679" s="252" t="str">
        <f>IFERROR(IF($E679="","",VLOOKUP($E679,'Data Mercado'!$A$7:$F$24,IF($B$6="P90",2,IF($B$6="P75",3,IF($B$6="P50",4,IF($B$6="P25",5,IF($B$6="P10",6))))),0)),"ND")</f>
      </c>
      <c r="H679" s="253" t="str">
        <f t="shared" si="91"/>
        <v/>
      </c>
      <c r="I679" s="253" t="str">
        <f>IFERROR(VLOOKUP($A679,'Analisis de Equidad Interna'!$A$11:$K$1010,11,0),"")</f>
        <v/>
      </c>
      <c r="J679" s="253" t="str">
        <f t="shared" si="92"/>
        <v/>
      </c>
      <c r="K679" s="254" t="str">
        <f t="shared" si="93"/>
        <v/>
      </c>
      <c r="L679" s="254" t="str">
        <f t="shared" si="94"/>
        <v/>
      </c>
      <c r="M679" s="254" t="str">
        <f t="shared" si="95"/>
        <v/>
      </c>
      <c r="N679" s="254" t="str">
        <f t="shared" si="96"/>
        <v/>
      </c>
      <c r="O679" s="255"/>
      <c r="P679" s="256">
        <f t="shared" si="97"/>
        <v>0</v>
      </c>
      <c r="Q679" s="251">
        <f t="shared" si="90"/>
        <v>0</v>
      </c>
      <c r="R679" s="268"/>
      <c r="S679" s="269"/>
      <c r="T679" s="251">
        <f t="shared" si="98"/>
        <v>0</v>
      </c>
    </row>
    <row r="680" spans="1:20" s="257" customFormat="1" ht="19" customHeight="1">
      <c r="A680" s="258"/>
      <c r="B680" s="262"/>
      <c r="C680" s="260"/>
      <c r="D680" s="260"/>
      <c r="E680" s="260"/>
      <c r="F680" s="251"/>
      <c r="G680" s="252" t="str">
        <f>IFERROR(IF($E680="","",VLOOKUP($E680,'Data Mercado'!$A$7:$F$24,IF($B$6="P90",2,IF($B$6="P75",3,IF($B$6="P50",4,IF($B$6="P25",5,IF($B$6="P10",6))))),0)),"ND")</f>
      </c>
      <c r="H680" s="253" t="str">
        <f t="shared" si="91"/>
        <v/>
      </c>
      <c r="I680" s="253" t="str">
        <f>IFERROR(VLOOKUP($A680,'Analisis de Equidad Interna'!$A$11:$K$1010,11,0),"")</f>
        <v/>
      </c>
      <c r="J680" s="253" t="str">
        <f t="shared" si="92"/>
        <v/>
      </c>
      <c r="K680" s="254" t="str">
        <f t="shared" si="93"/>
        <v/>
      </c>
      <c r="L680" s="254" t="str">
        <f t="shared" si="94"/>
        <v/>
      </c>
      <c r="M680" s="254" t="str">
        <f t="shared" si="95"/>
        <v/>
      </c>
      <c r="N680" s="254" t="str">
        <f t="shared" si="96"/>
        <v/>
      </c>
      <c r="O680" s="255"/>
      <c r="P680" s="256">
        <f t="shared" si="97"/>
        <v>0</v>
      </c>
      <c r="Q680" s="251">
        <f t="shared" si="90"/>
        <v>0</v>
      </c>
      <c r="R680" s="268"/>
      <c r="S680" s="269"/>
      <c r="T680" s="251">
        <f t="shared" si="98"/>
        <v>0</v>
      </c>
    </row>
    <row r="681" spans="1:20" s="257" customFormat="1" ht="19" customHeight="1">
      <c r="A681" s="258"/>
      <c r="B681" s="262"/>
      <c r="C681" s="260"/>
      <c r="D681" s="260"/>
      <c r="E681" s="260"/>
      <c r="F681" s="251"/>
      <c r="G681" s="252" t="str">
        <f>IFERROR(IF($E681="","",VLOOKUP($E681,'Data Mercado'!$A$7:$F$24,IF($B$6="P90",2,IF($B$6="P75",3,IF($B$6="P50",4,IF($B$6="P25",5,IF($B$6="P10",6))))),0)),"ND")</f>
      </c>
      <c r="H681" s="253" t="str">
        <f t="shared" si="91"/>
        <v/>
      </c>
      <c r="I681" s="253" t="str">
        <f>IFERROR(VLOOKUP($A681,'Analisis de Equidad Interna'!$A$11:$K$1010,11,0),"")</f>
        <v/>
      </c>
      <c r="J681" s="253" t="str">
        <f t="shared" si="92"/>
        <v/>
      </c>
      <c r="K681" s="254" t="str">
        <f t="shared" si="93"/>
        <v/>
      </c>
      <c r="L681" s="254" t="str">
        <f t="shared" si="94"/>
        <v/>
      </c>
      <c r="M681" s="254" t="str">
        <f t="shared" si="95"/>
        <v/>
      </c>
      <c r="N681" s="254" t="str">
        <f t="shared" si="96"/>
        <v/>
      </c>
      <c r="O681" s="255"/>
      <c r="P681" s="256">
        <f t="shared" si="97"/>
        <v>0</v>
      </c>
      <c r="Q681" s="251">
        <f t="shared" si="90"/>
        <v>0</v>
      </c>
      <c r="R681" s="268"/>
      <c r="S681" s="269"/>
      <c r="T681" s="251">
        <f t="shared" si="98"/>
        <v>0</v>
      </c>
    </row>
    <row r="682" spans="1:20" s="257" customFormat="1" ht="19" customHeight="1">
      <c r="A682" s="258"/>
      <c r="B682" s="262"/>
      <c r="C682" s="260"/>
      <c r="D682" s="260"/>
      <c r="E682" s="260"/>
      <c r="F682" s="251"/>
      <c r="G682" s="252" t="str">
        <f>IFERROR(IF($E682="","",VLOOKUP($E682,'Data Mercado'!$A$7:$F$24,IF($B$6="P90",2,IF($B$6="P75",3,IF($B$6="P50",4,IF($B$6="P25",5,IF($B$6="P10",6))))),0)),"ND")</f>
      </c>
      <c r="H682" s="253" t="str">
        <f t="shared" si="91"/>
        <v/>
      </c>
      <c r="I682" s="253" t="str">
        <f>IFERROR(VLOOKUP($A682,'Analisis de Equidad Interna'!$A$11:$K$1010,11,0),"")</f>
        <v/>
      </c>
      <c r="J682" s="253" t="str">
        <f t="shared" si="92"/>
        <v/>
      </c>
      <c r="K682" s="254" t="str">
        <f t="shared" si="93"/>
        <v/>
      </c>
      <c r="L682" s="254" t="str">
        <f t="shared" si="94"/>
        <v/>
      </c>
      <c r="M682" s="254" t="str">
        <f t="shared" si="95"/>
        <v/>
      </c>
      <c r="N682" s="254" t="str">
        <f t="shared" si="96"/>
        <v/>
      </c>
      <c r="O682" s="255"/>
      <c r="P682" s="256">
        <f t="shared" si="97"/>
        <v>0</v>
      </c>
      <c r="Q682" s="251">
        <f t="shared" si="90"/>
        <v>0</v>
      </c>
      <c r="R682" s="268"/>
      <c r="S682" s="269"/>
      <c r="T682" s="251">
        <f t="shared" si="98"/>
        <v>0</v>
      </c>
    </row>
    <row r="683" spans="1:20" s="257" customFormat="1" ht="19" customHeight="1">
      <c r="A683" s="258"/>
      <c r="B683" s="262"/>
      <c r="C683" s="260"/>
      <c r="D683" s="260"/>
      <c r="E683" s="260"/>
      <c r="F683" s="251"/>
      <c r="G683" s="252" t="str">
        <f>IFERROR(IF($E683="","",VLOOKUP($E683,'Data Mercado'!$A$7:$F$24,IF($B$6="P90",2,IF($B$6="P75",3,IF($B$6="P50",4,IF($B$6="P25",5,IF($B$6="P10",6))))),0)),"ND")</f>
      </c>
      <c r="H683" s="253" t="str">
        <f t="shared" si="91"/>
        <v/>
      </c>
      <c r="I683" s="253" t="str">
        <f>IFERROR(VLOOKUP($A683,'Analisis de Equidad Interna'!$A$11:$K$1010,11,0),"")</f>
        <v/>
      </c>
      <c r="J683" s="253" t="str">
        <f t="shared" si="92"/>
        <v/>
      </c>
      <c r="K683" s="254" t="str">
        <f t="shared" si="93"/>
        <v/>
      </c>
      <c r="L683" s="254" t="str">
        <f t="shared" si="94"/>
        <v/>
      </c>
      <c r="M683" s="254" t="str">
        <f t="shared" si="95"/>
        <v/>
      </c>
      <c r="N683" s="254" t="str">
        <f t="shared" si="96"/>
        <v/>
      </c>
      <c r="O683" s="255"/>
      <c r="P683" s="256">
        <f t="shared" si="97"/>
        <v>0</v>
      </c>
      <c r="Q683" s="251">
        <f t="shared" si="90"/>
        <v>0</v>
      </c>
      <c r="R683" s="268"/>
      <c r="S683" s="269"/>
      <c r="T683" s="251">
        <f t="shared" si="98"/>
        <v>0</v>
      </c>
    </row>
    <row r="684" spans="1:20" s="257" customFormat="1" ht="19" customHeight="1">
      <c r="A684" s="258"/>
      <c r="B684" s="262"/>
      <c r="C684" s="260"/>
      <c r="D684" s="260"/>
      <c r="E684" s="260"/>
      <c r="F684" s="251"/>
      <c r="G684" s="252" t="str">
        <f>IFERROR(IF($E684="","",VLOOKUP($E684,'Data Mercado'!$A$7:$F$24,IF($B$6="P90",2,IF($B$6="P75",3,IF($B$6="P50",4,IF($B$6="P25",5,IF($B$6="P10",6))))),0)),"ND")</f>
      </c>
      <c r="H684" s="253" t="str">
        <f t="shared" si="91"/>
        <v/>
      </c>
      <c r="I684" s="253" t="str">
        <f>IFERROR(VLOOKUP($A684,'Analisis de Equidad Interna'!$A$11:$K$1010,11,0),"")</f>
        <v/>
      </c>
      <c r="J684" s="253" t="str">
        <f t="shared" si="92"/>
        <v/>
      </c>
      <c r="K684" s="254" t="str">
        <f t="shared" si="93"/>
        <v/>
      </c>
      <c r="L684" s="254" t="str">
        <f t="shared" si="94"/>
        <v/>
      </c>
      <c r="M684" s="254" t="str">
        <f t="shared" si="95"/>
        <v/>
      </c>
      <c r="N684" s="254" t="str">
        <f t="shared" si="96"/>
        <v/>
      </c>
      <c r="O684" s="255"/>
      <c r="P684" s="256">
        <f t="shared" si="97"/>
        <v>0</v>
      </c>
      <c r="Q684" s="251">
        <f t="shared" si="90"/>
        <v>0</v>
      </c>
      <c r="R684" s="268"/>
      <c r="S684" s="269"/>
      <c r="T684" s="251">
        <f t="shared" si="98"/>
        <v>0</v>
      </c>
    </row>
    <row r="685" spans="1:20" s="257" customFormat="1" ht="19" customHeight="1">
      <c r="A685" s="258"/>
      <c r="B685" s="262"/>
      <c r="C685" s="260"/>
      <c r="D685" s="260"/>
      <c r="E685" s="260"/>
      <c r="F685" s="251"/>
      <c r="G685" s="252" t="str">
        <f>IFERROR(IF($E685="","",VLOOKUP($E685,'Data Mercado'!$A$7:$F$24,IF($B$6="P90",2,IF($B$6="P75",3,IF($B$6="P50",4,IF($B$6="P25",5,IF($B$6="P10",6))))),0)),"ND")</f>
      </c>
      <c r="H685" s="253" t="str">
        <f t="shared" si="91"/>
        <v/>
      </c>
      <c r="I685" s="253" t="str">
        <f>IFERROR(VLOOKUP($A685,'Analisis de Equidad Interna'!$A$11:$K$1010,11,0),"")</f>
        <v/>
      </c>
      <c r="J685" s="253" t="str">
        <f t="shared" si="92"/>
        <v/>
      </c>
      <c r="K685" s="254" t="str">
        <f t="shared" si="93"/>
        <v/>
      </c>
      <c r="L685" s="254" t="str">
        <f t="shared" si="94"/>
        <v/>
      </c>
      <c r="M685" s="254" t="str">
        <f t="shared" si="95"/>
        <v/>
      </c>
      <c r="N685" s="254" t="str">
        <f t="shared" si="96"/>
        <v/>
      </c>
      <c r="O685" s="255"/>
      <c r="P685" s="256">
        <f t="shared" si="97"/>
        <v>0</v>
      </c>
      <c r="Q685" s="251">
        <f t="shared" si="90"/>
        <v>0</v>
      </c>
      <c r="R685" s="268"/>
      <c r="S685" s="269"/>
      <c r="T685" s="251">
        <f t="shared" si="98"/>
        <v>0</v>
      </c>
    </row>
    <row r="686" spans="1:20" s="257" customFormat="1" ht="19" customHeight="1">
      <c r="A686" s="258"/>
      <c r="B686" s="262"/>
      <c r="C686" s="260"/>
      <c r="D686" s="260"/>
      <c r="E686" s="260"/>
      <c r="F686" s="251"/>
      <c r="G686" s="252" t="str">
        <f>IFERROR(IF($E686="","",VLOOKUP($E686,'Data Mercado'!$A$7:$F$24,IF($B$6="P90",2,IF($B$6="P75",3,IF($B$6="P50",4,IF($B$6="P25",5,IF($B$6="P10",6))))),0)),"ND")</f>
      </c>
      <c r="H686" s="253" t="str">
        <f t="shared" si="91"/>
        <v/>
      </c>
      <c r="I686" s="253" t="str">
        <f>IFERROR(VLOOKUP($A686,'Analisis de Equidad Interna'!$A$11:$K$1010,11,0),"")</f>
        <v/>
      </c>
      <c r="J686" s="253" t="str">
        <f t="shared" si="92"/>
        <v/>
      </c>
      <c r="K686" s="254" t="str">
        <f t="shared" si="93"/>
        <v/>
      </c>
      <c r="L686" s="254" t="str">
        <f t="shared" si="94"/>
        <v/>
      </c>
      <c r="M686" s="254" t="str">
        <f t="shared" si="95"/>
        <v/>
      </c>
      <c r="N686" s="254" t="str">
        <f t="shared" si="96"/>
        <v/>
      </c>
      <c r="O686" s="255"/>
      <c r="P686" s="256">
        <f t="shared" si="97"/>
        <v>0</v>
      </c>
      <c r="Q686" s="251">
        <f t="shared" si="90"/>
        <v>0</v>
      </c>
      <c r="R686" s="268"/>
      <c r="S686" s="269"/>
      <c r="T686" s="251">
        <f t="shared" si="98"/>
        <v>0</v>
      </c>
    </row>
    <row r="687" spans="1:20" s="257" customFormat="1" ht="19" customHeight="1">
      <c r="A687" s="258"/>
      <c r="B687" s="262"/>
      <c r="C687" s="260"/>
      <c r="D687" s="260"/>
      <c r="E687" s="260"/>
      <c r="F687" s="251"/>
      <c r="G687" s="252" t="str">
        <f>IFERROR(IF($E687="","",VLOOKUP($E687,'Data Mercado'!$A$7:$F$24,IF($B$6="P90",2,IF($B$6="P75",3,IF($B$6="P50",4,IF($B$6="P25",5,IF($B$6="P10",6))))),0)),"ND")</f>
      </c>
      <c r="H687" s="253" t="str">
        <f t="shared" si="91"/>
        <v/>
      </c>
      <c r="I687" s="253" t="str">
        <f>IFERROR(VLOOKUP($A687,'Analisis de Equidad Interna'!$A$11:$K$1010,11,0),"")</f>
        <v/>
      </c>
      <c r="J687" s="253" t="str">
        <f t="shared" si="92"/>
        <v/>
      </c>
      <c r="K687" s="254" t="str">
        <f t="shared" si="93"/>
        <v/>
      </c>
      <c r="L687" s="254" t="str">
        <f t="shared" si="94"/>
        <v/>
      </c>
      <c r="M687" s="254" t="str">
        <f t="shared" si="95"/>
        <v/>
      </c>
      <c r="N687" s="254" t="str">
        <f t="shared" si="96"/>
        <v/>
      </c>
      <c r="O687" s="255"/>
      <c r="P687" s="256">
        <f t="shared" si="97"/>
        <v>0</v>
      </c>
      <c r="Q687" s="251">
        <f t="shared" si="90"/>
        <v>0</v>
      </c>
      <c r="R687" s="268"/>
      <c r="S687" s="269"/>
      <c r="T687" s="251">
        <f t="shared" si="98"/>
        <v>0</v>
      </c>
    </row>
    <row r="688" spans="1:20" s="257" customFormat="1" ht="19" customHeight="1">
      <c r="A688" s="258"/>
      <c r="B688" s="262"/>
      <c r="C688" s="260"/>
      <c r="D688" s="260"/>
      <c r="E688" s="260"/>
      <c r="F688" s="251"/>
      <c r="G688" s="252" t="str">
        <f>IFERROR(IF($E688="","",VLOOKUP($E688,'Data Mercado'!$A$7:$F$24,IF($B$6="P90",2,IF($B$6="P75",3,IF($B$6="P50",4,IF($B$6="P25",5,IF($B$6="P10",6))))),0)),"ND")</f>
      </c>
      <c r="H688" s="253" t="str">
        <f t="shared" si="91"/>
        <v/>
      </c>
      <c r="I688" s="253" t="str">
        <f>IFERROR(VLOOKUP($A688,'Analisis de Equidad Interna'!$A$11:$K$1010,11,0),"")</f>
        <v/>
      </c>
      <c r="J688" s="253" t="str">
        <f t="shared" si="92"/>
        <v/>
      </c>
      <c r="K688" s="254" t="str">
        <f t="shared" si="93"/>
        <v/>
      </c>
      <c r="L688" s="254" t="str">
        <f t="shared" si="94"/>
        <v/>
      </c>
      <c r="M688" s="254" t="str">
        <f t="shared" si="95"/>
        <v/>
      </c>
      <c r="N688" s="254" t="str">
        <f t="shared" si="96"/>
        <v/>
      </c>
      <c r="O688" s="255"/>
      <c r="P688" s="256">
        <f t="shared" si="97"/>
        <v>0</v>
      </c>
      <c r="Q688" s="251">
        <f t="shared" si="90"/>
        <v>0</v>
      </c>
      <c r="R688" s="268"/>
      <c r="S688" s="269"/>
      <c r="T688" s="251">
        <f t="shared" si="98"/>
        <v>0</v>
      </c>
    </row>
    <row r="689" spans="1:20" s="257" customFormat="1" ht="19" customHeight="1">
      <c r="A689" s="258"/>
      <c r="B689" s="262"/>
      <c r="C689" s="260"/>
      <c r="D689" s="260"/>
      <c r="E689" s="260"/>
      <c r="F689" s="251"/>
      <c r="G689" s="252" t="str">
        <f>IFERROR(IF($E689="","",VLOOKUP($E689,'Data Mercado'!$A$7:$F$24,IF($B$6="P90",2,IF($B$6="P75",3,IF($B$6="P50",4,IF($B$6="P25",5,IF($B$6="P10",6))))),0)),"ND")</f>
      </c>
      <c r="H689" s="253" t="str">
        <f t="shared" si="91"/>
        <v/>
      </c>
      <c r="I689" s="253" t="str">
        <f>IFERROR(VLOOKUP($A689,'Analisis de Equidad Interna'!$A$11:$K$1010,11,0),"")</f>
        <v/>
      </c>
      <c r="J689" s="253" t="str">
        <f t="shared" si="92"/>
        <v/>
      </c>
      <c r="K689" s="254" t="str">
        <f t="shared" si="93"/>
        <v/>
      </c>
      <c r="L689" s="254" t="str">
        <f t="shared" si="94"/>
        <v/>
      </c>
      <c r="M689" s="254" t="str">
        <f t="shared" si="95"/>
        <v/>
      </c>
      <c r="N689" s="254" t="str">
        <f t="shared" si="96"/>
        <v/>
      </c>
      <c r="O689" s="255"/>
      <c r="P689" s="256">
        <f t="shared" si="97"/>
        <v>0</v>
      </c>
      <c r="Q689" s="251">
        <f t="shared" si="90"/>
        <v>0</v>
      </c>
      <c r="R689" s="268"/>
      <c r="S689" s="269"/>
      <c r="T689" s="251">
        <f t="shared" si="98"/>
        <v>0</v>
      </c>
    </row>
    <row r="690" spans="1:20" s="257" customFormat="1" ht="19" customHeight="1">
      <c r="A690" s="258"/>
      <c r="B690" s="262"/>
      <c r="C690" s="260"/>
      <c r="D690" s="260"/>
      <c r="E690" s="260"/>
      <c r="F690" s="251"/>
      <c r="G690" s="252" t="str">
        <f>IFERROR(IF($E690="","",VLOOKUP($E690,'Data Mercado'!$A$7:$F$24,IF($B$6="P90",2,IF($B$6="P75",3,IF($B$6="P50",4,IF($B$6="P25",5,IF($B$6="P10",6))))),0)),"ND")</f>
      </c>
      <c r="H690" s="253" t="str">
        <f t="shared" si="91"/>
        <v/>
      </c>
      <c r="I690" s="253" t="str">
        <f>IFERROR(VLOOKUP($A690,'Analisis de Equidad Interna'!$A$11:$K$1010,11,0),"")</f>
        <v/>
      </c>
      <c r="J690" s="253" t="str">
        <f t="shared" si="92"/>
        <v/>
      </c>
      <c r="K690" s="254" t="str">
        <f t="shared" si="93"/>
        <v/>
      </c>
      <c r="L690" s="254" t="str">
        <f t="shared" si="94"/>
        <v/>
      </c>
      <c r="M690" s="254" t="str">
        <f t="shared" si="95"/>
        <v/>
      </c>
      <c r="N690" s="254" t="str">
        <f t="shared" si="96"/>
        <v/>
      </c>
      <c r="O690" s="255"/>
      <c r="P690" s="256">
        <f t="shared" si="97"/>
        <v>0</v>
      </c>
      <c r="Q690" s="251">
        <f t="shared" si="90"/>
        <v>0</v>
      </c>
      <c r="R690" s="268"/>
      <c r="S690" s="269"/>
      <c r="T690" s="251">
        <f t="shared" si="98"/>
        <v>0</v>
      </c>
    </row>
    <row r="691" spans="1:20" s="257" customFormat="1" ht="19" customHeight="1">
      <c r="A691" s="258"/>
      <c r="B691" s="262"/>
      <c r="C691" s="260"/>
      <c r="D691" s="260"/>
      <c r="E691" s="260"/>
      <c r="F691" s="251"/>
      <c r="G691" s="252" t="str">
        <f>IFERROR(IF($E691="","",VLOOKUP($E691,'Data Mercado'!$A$7:$F$24,IF($B$6="P90",2,IF($B$6="P75",3,IF($B$6="P50",4,IF($B$6="P25",5,IF($B$6="P10",6))))),0)),"ND")</f>
      </c>
      <c r="H691" s="253" t="str">
        <f t="shared" si="91"/>
        <v/>
      </c>
      <c r="I691" s="253" t="str">
        <f>IFERROR(VLOOKUP($A691,'Analisis de Equidad Interna'!$A$11:$K$1010,11,0),"")</f>
        <v/>
      </c>
      <c r="J691" s="253" t="str">
        <f t="shared" si="92"/>
        <v/>
      </c>
      <c r="K691" s="254" t="str">
        <f t="shared" si="93"/>
        <v/>
      </c>
      <c r="L691" s="254" t="str">
        <f t="shared" si="94"/>
        <v/>
      </c>
      <c r="M691" s="254" t="str">
        <f t="shared" si="95"/>
        <v/>
      </c>
      <c r="N691" s="254" t="str">
        <f t="shared" si="96"/>
        <v/>
      </c>
      <c r="O691" s="255"/>
      <c r="P691" s="256">
        <f t="shared" si="97"/>
        <v>0</v>
      </c>
      <c r="Q691" s="251">
        <f t="shared" si="90"/>
        <v>0</v>
      </c>
      <c r="R691" s="268"/>
      <c r="S691" s="269"/>
      <c r="T691" s="251">
        <f t="shared" si="98"/>
        <v>0</v>
      </c>
    </row>
    <row r="692" spans="1:20" s="257" customFormat="1" ht="19" customHeight="1">
      <c r="A692" s="258"/>
      <c r="B692" s="262"/>
      <c r="C692" s="260"/>
      <c r="D692" s="260"/>
      <c r="E692" s="260"/>
      <c r="F692" s="251"/>
      <c r="G692" s="252" t="str">
        <f>IFERROR(IF($E692="","",VLOOKUP($E692,'Data Mercado'!$A$7:$F$24,IF($B$6="P90",2,IF($B$6="P75",3,IF($B$6="P50",4,IF($B$6="P25",5,IF($B$6="P10",6))))),0)),"ND")</f>
      </c>
      <c r="H692" s="253" t="str">
        <f t="shared" si="91"/>
        <v/>
      </c>
      <c r="I692" s="253" t="str">
        <f>IFERROR(VLOOKUP($A692,'Analisis de Equidad Interna'!$A$11:$K$1010,11,0),"")</f>
        <v/>
      </c>
      <c r="J692" s="253" t="str">
        <f t="shared" si="92"/>
        <v/>
      </c>
      <c r="K692" s="254" t="str">
        <f t="shared" si="93"/>
        <v/>
      </c>
      <c r="L692" s="254" t="str">
        <f t="shared" si="94"/>
        <v/>
      </c>
      <c r="M692" s="254" t="str">
        <f t="shared" si="95"/>
        <v/>
      </c>
      <c r="N692" s="254" t="str">
        <f t="shared" si="96"/>
        <v/>
      </c>
      <c r="O692" s="255"/>
      <c r="P692" s="256">
        <f t="shared" si="97"/>
        <v>0</v>
      </c>
      <c r="Q692" s="251">
        <f t="shared" si="90"/>
        <v>0</v>
      </c>
      <c r="R692" s="268"/>
      <c r="S692" s="269"/>
      <c r="T692" s="251">
        <f t="shared" si="98"/>
        <v>0</v>
      </c>
    </row>
    <row r="693" spans="1:20" s="257" customFormat="1" ht="19" customHeight="1">
      <c r="A693" s="258"/>
      <c r="B693" s="262"/>
      <c r="C693" s="260"/>
      <c r="D693" s="260"/>
      <c r="E693" s="260"/>
      <c r="F693" s="251"/>
      <c r="G693" s="252" t="str">
        <f>IFERROR(IF($E693="","",VLOOKUP($E693,'Data Mercado'!$A$7:$F$24,IF($B$6="P90",2,IF($B$6="P75",3,IF($B$6="P50",4,IF($B$6="P25",5,IF($B$6="P10",6))))),0)),"ND")</f>
      </c>
      <c r="H693" s="253" t="str">
        <f t="shared" si="91"/>
        <v/>
      </c>
      <c r="I693" s="253" t="str">
        <f>IFERROR(VLOOKUP($A693,'Analisis de Equidad Interna'!$A$11:$K$1010,11,0),"")</f>
        <v/>
      </c>
      <c r="J693" s="253" t="str">
        <f t="shared" si="92"/>
        <v/>
      </c>
      <c r="K693" s="254" t="str">
        <f t="shared" si="93"/>
        <v/>
      </c>
      <c r="L693" s="254" t="str">
        <f t="shared" si="94"/>
        <v/>
      </c>
      <c r="M693" s="254" t="str">
        <f t="shared" si="95"/>
        <v/>
      </c>
      <c r="N693" s="254" t="str">
        <f t="shared" si="96"/>
        <v/>
      </c>
      <c r="O693" s="255"/>
      <c r="P693" s="256">
        <f t="shared" si="97"/>
        <v>0</v>
      </c>
      <c r="Q693" s="251">
        <f t="shared" si="90"/>
        <v>0</v>
      </c>
      <c r="R693" s="268"/>
      <c r="S693" s="269"/>
      <c r="T693" s="251">
        <f t="shared" si="98"/>
        <v>0</v>
      </c>
    </row>
    <row r="694" spans="1:20" s="257" customFormat="1" ht="19" customHeight="1">
      <c r="A694" s="258"/>
      <c r="B694" s="262"/>
      <c r="C694" s="260"/>
      <c r="D694" s="260"/>
      <c r="E694" s="260"/>
      <c r="F694" s="251"/>
      <c r="G694" s="252" t="str">
        <f>IFERROR(IF($E694="","",VLOOKUP($E694,'Data Mercado'!$A$7:$F$24,IF($B$6="P90",2,IF($B$6="P75",3,IF($B$6="P50",4,IF($B$6="P25",5,IF($B$6="P10",6))))),0)),"ND")</f>
      </c>
      <c r="H694" s="253" t="str">
        <f t="shared" si="91"/>
        <v/>
      </c>
      <c r="I694" s="253" t="str">
        <f>IFERROR(VLOOKUP($A694,'Analisis de Equidad Interna'!$A$11:$K$1010,11,0),"")</f>
        <v/>
      </c>
      <c r="J694" s="253" t="str">
        <f t="shared" si="92"/>
        <v/>
      </c>
      <c r="K694" s="254" t="str">
        <f t="shared" si="93"/>
        <v/>
      </c>
      <c r="L694" s="254" t="str">
        <f t="shared" si="94"/>
        <v/>
      </c>
      <c r="M694" s="254" t="str">
        <f t="shared" si="95"/>
        <v/>
      </c>
      <c r="N694" s="254" t="str">
        <f t="shared" si="96"/>
        <v/>
      </c>
      <c r="O694" s="255"/>
      <c r="P694" s="256">
        <f t="shared" si="97"/>
        <v>0</v>
      </c>
      <c r="Q694" s="251">
        <f t="shared" si="90"/>
        <v>0</v>
      </c>
      <c r="R694" s="268"/>
      <c r="S694" s="269"/>
      <c r="T694" s="251">
        <f t="shared" si="98"/>
        <v>0</v>
      </c>
    </row>
    <row r="695" spans="1:20" s="257" customFormat="1" ht="19" customHeight="1">
      <c r="A695" s="258"/>
      <c r="B695" s="262"/>
      <c r="C695" s="260"/>
      <c r="D695" s="260"/>
      <c r="E695" s="260"/>
      <c r="F695" s="251"/>
      <c r="G695" s="252" t="str">
        <f>IFERROR(IF($E695="","",VLOOKUP($E695,'Data Mercado'!$A$7:$F$24,IF($B$6="P90",2,IF($B$6="P75",3,IF($B$6="P50",4,IF($B$6="P25",5,IF($B$6="P10",6))))),0)),"ND")</f>
      </c>
      <c r="H695" s="253" t="str">
        <f t="shared" si="91"/>
        <v/>
      </c>
      <c r="I695" s="253" t="str">
        <f>IFERROR(VLOOKUP($A695,'Analisis de Equidad Interna'!$A$11:$K$1010,11,0),"")</f>
        <v/>
      </c>
      <c r="J695" s="253" t="str">
        <f t="shared" si="92"/>
        <v/>
      </c>
      <c r="K695" s="254" t="str">
        <f t="shared" si="93"/>
        <v/>
      </c>
      <c r="L695" s="254" t="str">
        <f t="shared" si="94"/>
        <v/>
      </c>
      <c r="M695" s="254" t="str">
        <f t="shared" si="95"/>
        <v/>
      </c>
      <c r="N695" s="254" t="str">
        <f t="shared" si="96"/>
        <v/>
      </c>
      <c r="O695" s="255"/>
      <c r="P695" s="256">
        <f t="shared" si="97"/>
        <v>0</v>
      </c>
      <c r="Q695" s="251">
        <f t="shared" si="90"/>
        <v>0</v>
      </c>
      <c r="R695" s="268"/>
      <c r="S695" s="269"/>
      <c r="T695" s="251">
        <f t="shared" si="98"/>
        <v>0</v>
      </c>
    </row>
    <row r="696" spans="1:20" s="257" customFormat="1" ht="19" customHeight="1">
      <c r="A696" s="258"/>
      <c r="B696" s="262"/>
      <c r="C696" s="260"/>
      <c r="D696" s="260"/>
      <c r="E696" s="260"/>
      <c r="F696" s="251"/>
      <c r="G696" s="252" t="str">
        <f>IFERROR(IF($E696="","",VLOOKUP($E696,'Data Mercado'!$A$7:$F$24,IF($B$6="P90",2,IF($B$6="P75",3,IF($B$6="P50",4,IF($B$6="P25",5,IF($B$6="P10",6))))),0)),"ND")</f>
      </c>
      <c r="H696" s="253" t="str">
        <f t="shared" si="91"/>
        <v/>
      </c>
      <c r="I696" s="253" t="str">
        <f>IFERROR(VLOOKUP($A696,'Analisis de Equidad Interna'!$A$11:$K$1010,11,0),"")</f>
        <v/>
      </c>
      <c r="J696" s="253" t="str">
        <f t="shared" si="92"/>
        <v/>
      </c>
      <c r="K696" s="254" t="str">
        <f t="shared" si="93"/>
        <v/>
      </c>
      <c r="L696" s="254" t="str">
        <f t="shared" si="94"/>
        <v/>
      </c>
      <c r="M696" s="254" t="str">
        <f t="shared" si="95"/>
        <v/>
      </c>
      <c r="N696" s="254" t="str">
        <f t="shared" si="96"/>
        <v/>
      </c>
      <c r="O696" s="255"/>
      <c r="P696" s="256">
        <f t="shared" si="97"/>
        <v>0</v>
      </c>
      <c r="Q696" s="251">
        <f t="shared" si="90"/>
        <v>0</v>
      </c>
      <c r="R696" s="268"/>
      <c r="S696" s="269"/>
      <c r="T696" s="251">
        <f t="shared" si="98"/>
        <v>0</v>
      </c>
    </row>
    <row r="697" spans="1:20" s="257" customFormat="1" ht="19" customHeight="1">
      <c r="A697" s="258"/>
      <c r="B697" s="262"/>
      <c r="C697" s="260"/>
      <c r="D697" s="260"/>
      <c r="E697" s="260"/>
      <c r="F697" s="251"/>
      <c r="G697" s="252" t="str">
        <f>IFERROR(IF($E697="","",VLOOKUP($E697,'Data Mercado'!$A$7:$F$24,IF($B$6="P90",2,IF($B$6="P75",3,IF($B$6="P50",4,IF($B$6="P25",5,IF($B$6="P10",6))))),0)),"ND")</f>
      </c>
      <c r="H697" s="253" t="str">
        <f t="shared" si="91"/>
        <v/>
      </c>
      <c r="I697" s="253" t="str">
        <f>IFERROR(VLOOKUP($A697,'Analisis de Equidad Interna'!$A$11:$K$1010,11,0),"")</f>
        <v/>
      </c>
      <c r="J697" s="253" t="str">
        <f t="shared" si="92"/>
        <v/>
      </c>
      <c r="K697" s="254" t="str">
        <f t="shared" si="93"/>
        <v/>
      </c>
      <c r="L697" s="254" t="str">
        <f t="shared" si="94"/>
        <v/>
      </c>
      <c r="M697" s="254" t="str">
        <f t="shared" si="95"/>
        <v/>
      </c>
      <c r="N697" s="254" t="str">
        <f t="shared" si="96"/>
        <v/>
      </c>
      <c r="O697" s="255"/>
      <c r="P697" s="256">
        <f t="shared" si="97"/>
        <v>0</v>
      </c>
      <c r="Q697" s="251">
        <f t="shared" si="90"/>
        <v>0</v>
      </c>
      <c r="R697" s="268"/>
      <c r="S697" s="269"/>
      <c r="T697" s="251">
        <f t="shared" si="98"/>
        <v>0</v>
      </c>
    </row>
    <row r="698" spans="1:20" s="257" customFormat="1" ht="19" customHeight="1">
      <c r="A698" s="258"/>
      <c r="B698" s="262"/>
      <c r="C698" s="260"/>
      <c r="D698" s="260"/>
      <c r="E698" s="260"/>
      <c r="F698" s="251"/>
      <c r="G698" s="252" t="str">
        <f>IFERROR(IF($E698="","",VLOOKUP($E698,'Data Mercado'!$A$7:$F$24,IF($B$6="P90",2,IF($B$6="P75",3,IF($B$6="P50",4,IF($B$6="P25",5,IF($B$6="P10",6))))),0)),"ND")</f>
      </c>
      <c r="H698" s="253" t="str">
        <f t="shared" si="91"/>
        <v/>
      </c>
      <c r="I698" s="253" t="str">
        <f>IFERROR(VLOOKUP($A698,'Analisis de Equidad Interna'!$A$11:$K$1010,11,0),"")</f>
        <v/>
      </c>
      <c r="J698" s="253" t="str">
        <f t="shared" si="92"/>
        <v/>
      </c>
      <c r="K698" s="254" t="str">
        <f t="shared" si="93"/>
        <v/>
      </c>
      <c r="L698" s="254" t="str">
        <f t="shared" si="94"/>
        <v/>
      </c>
      <c r="M698" s="254" t="str">
        <f t="shared" si="95"/>
        <v/>
      </c>
      <c r="N698" s="254" t="str">
        <f t="shared" si="96"/>
        <v/>
      </c>
      <c r="O698" s="255"/>
      <c r="P698" s="256">
        <f t="shared" si="97"/>
        <v>0</v>
      </c>
      <c r="Q698" s="251">
        <f t="shared" si="90"/>
        <v>0</v>
      </c>
      <c r="R698" s="268"/>
      <c r="S698" s="269"/>
      <c r="T698" s="251">
        <f t="shared" si="98"/>
        <v>0</v>
      </c>
    </row>
    <row r="699" spans="1:20" s="257" customFormat="1" ht="19" customHeight="1">
      <c r="A699" s="258"/>
      <c r="B699" s="262"/>
      <c r="C699" s="260"/>
      <c r="D699" s="260"/>
      <c r="E699" s="260"/>
      <c r="F699" s="251"/>
      <c r="G699" s="252" t="str">
        <f>IFERROR(IF($E699="","",VLOOKUP($E699,'Data Mercado'!$A$7:$F$24,IF($B$6="P90",2,IF($B$6="P75",3,IF($B$6="P50",4,IF($B$6="P25",5,IF($B$6="P10",6))))),0)),"ND")</f>
      </c>
      <c r="H699" s="253" t="str">
        <f t="shared" si="91"/>
        <v/>
      </c>
      <c r="I699" s="253" t="str">
        <f>IFERROR(VLOOKUP($A699,'Analisis de Equidad Interna'!$A$11:$K$1010,11,0),"")</f>
        <v/>
      </c>
      <c r="J699" s="253" t="str">
        <f t="shared" si="92"/>
        <v/>
      </c>
      <c r="K699" s="254" t="str">
        <f t="shared" si="93"/>
        <v/>
      </c>
      <c r="L699" s="254" t="str">
        <f t="shared" si="94"/>
        <v/>
      </c>
      <c r="M699" s="254" t="str">
        <f t="shared" si="95"/>
        <v/>
      </c>
      <c r="N699" s="254" t="str">
        <f t="shared" si="96"/>
        <v/>
      </c>
      <c r="O699" s="255"/>
      <c r="P699" s="256">
        <f t="shared" si="97"/>
        <v>0</v>
      </c>
      <c r="Q699" s="251">
        <f t="shared" si="90"/>
        <v>0</v>
      </c>
      <c r="R699" s="268"/>
      <c r="S699" s="269"/>
      <c r="T699" s="251">
        <f t="shared" si="98"/>
        <v>0</v>
      </c>
    </row>
    <row r="700" spans="1:20" s="257" customFormat="1" ht="19" customHeight="1">
      <c r="A700" s="258"/>
      <c r="B700" s="262"/>
      <c r="C700" s="260"/>
      <c r="D700" s="260"/>
      <c r="E700" s="260"/>
      <c r="F700" s="251"/>
      <c r="G700" s="252" t="str">
        <f>IFERROR(IF($E700="","",VLOOKUP($E700,'Data Mercado'!$A$7:$F$24,IF($B$6="P90",2,IF($B$6="P75",3,IF($B$6="P50",4,IF($B$6="P25",5,IF($B$6="P10",6))))),0)),"ND")</f>
      </c>
      <c r="H700" s="253" t="str">
        <f t="shared" si="91"/>
        <v/>
      </c>
      <c r="I700" s="253" t="str">
        <f>IFERROR(VLOOKUP($A700,'Analisis de Equidad Interna'!$A$11:$K$1010,11,0),"")</f>
        <v/>
      </c>
      <c r="J700" s="253" t="str">
        <f t="shared" si="92"/>
        <v/>
      </c>
      <c r="K700" s="254" t="str">
        <f t="shared" si="93"/>
        <v/>
      </c>
      <c r="L700" s="254" t="str">
        <f t="shared" si="94"/>
        <v/>
      </c>
      <c r="M700" s="254" t="str">
        <f t="shared" si="95"/>
        <v/>
      </c>
      <c r="N700" s="254" t="str">
        <f t="shared" si="96"/>
        <v/>
      </c>
      <c r="O700" s="255"/>
      <c r="P700" s="256">
        <f t="shared" si="97"/>
        <v>0</v>
      </c>
      <c r="Q700" s="251">
        <f t="shared" si="90"/>
        <v>0</v>
      </c>
      <c r="R700" s="268"/>
      <c r="S700" s="269"/>
      <c r="T700" s="251">
        <f t="shared" si="98"/>
        <v>0</v>
      </c>
    </row>
    <row r="701" spans="1:20" s="257" customFormat="1" ht="19" customHeight="1">
      <c r="A701" s="258"/>
      <c r="B701" s="262"/>
      <c r="C701" s="260"/>
      <c r="D701" s="260"/>
      <c r="E701" s="260"/>
      <c r="F701" s="251"/>
      <c r="G701" s="252" t="str">
        <f>IFERROR(IF($E701="","",VLOOKUP($E701,'Data Mercado'!$A$7:$F$24,IF($B$6="P90",2,IF($B$6="P75",3,IF($B$6="P50",4,IF($B$6="P25",5,IF($B$6="P10",6))))),0)),"ND")</f>
      </c>
      <c r="H701" s="253" t="str">
        <f t="shared" si="91"/>
        <v/>
      </c>
      <c r="I701" s="253" t="str">
        <f>IFERROR(VLOOKUP($A701,'Analisis de Equidad Interna'!$A$11:$K$1010,11,0),"")</f>
        <v/>
      </c>
      <c r="J701" s="253" t="str">
        <f t="shared" si="92"/>
        <v/>
      </c>
      <c r="K701" s="254" t="str">
        <f t="shared" si="93"/>
        <v/>
      </c>
      <c r="L701" s="254" t="str">
        <f t="shared" si="94"/>
        <v/>
      </c>
      <c r="M701" s="254" t="str">
        <f t="shared" si="95"/>
        <v/>
      </c>
      <c r="N701" s="254" t="str">
        <f t="shared" si="96"/>
        <v/>
      </c>
      <c r="O701" s="255"/>
      <c r="P701" s="256">
        <f t="shared" si="97"/>
        <v>0</v>
      </c>
      <c r="Q701" s="251">
        <f t="shared" si="90"/>
        <v>0</v>
      </c>
      <c r="R701" s="268"/>
      <c r="S701" s="269"/>
      <c r="T701" s="251">
        <f t="shared" si="98"/>
        <v>0</v>
      </c>
    </row>
    <row r="702" spans="1:20" s="257" customFormat="1" ht="19" customHeight="1">
      <c r="A702" s="258"/>
      <c r="B702" s="262"/>
      <c r="C702" s="260"/>
      <c r="D702" s="260"/>
      <c r="E702" s="260"/>
      <c r="F702" s="251"/>
      <c r="G702" s="252" t="str">
        <f>IFERROR(IF($E702="","",VLOOKUP($E702,'Data Mercado'!$A$7:$F$24,IF($B$6="P90",2,IF($B$6="P75",3,IF($B$6="P50",4,IF($B$6="P25",5,IF($B$6="P10",6))))),0)),"ND")</f>
      </c>
      <c r="H702" s="253" t="str">
        <f t="shared" si="91"/>
        <v/>
      </c>
      <c r="I702" s="253" t="str">
        <f>IFERROR(VLOOKUP($A702,'Analisis de Equidad Interna'!$A$11:$K$1010,11,0),"")</f>
        <v/>
      </c>
      <c r="J702" s="253" t="str">
        <f t="shared" si="92"/>
        <v/>
      </c>
      <c r="K702" s="254" t="str">
        <f t="shared" si="93"/>
        <v/>
      </c>
      <c r="L702" s="254" t="str">
        <f t="shared" si="94"/>
        <v/>
      </c>
      <c r="M702" s="254" t="str">
        <f t="shared" si="95"/>
        <v/>
      </c>
      <c r="N702" s="254" t="str">
        <f t="shared" si="96"/>
        <v/>
      </c>
      <c r="O702" s="255"/>
      <c r="P702" s="256">
        <f t="shared" si="97"/>
        <v>0</v>
      </c>
      <c r="Q702" s="251">
        <f t="shared" si="90"/>
        <v>0</v>
      </c>
      <c r="R702" s="268"/>
      <c r="S702" s="269"/>
      <c r="T702" s="251">
        <f t="shared" si="98"/>
        <v>0</v>
      </c>
    </row>
    <row r="703" spans="1:20" s="257" customFormat="1" ht="19" customHeight="1">
      <c r="A703" s="258"/>
      <c r="B703" s="262"/>
      <c r="C703" s="260"/>
      <c r="D703" s="260"/>
      <c r="E703" s="260"/>
      <c r="F703" s="251"/>
      <c r="G703" s="252" t="str">
        <f>IFERROR(IF($E703="","",VLOOKUP($E703,'Data Mercado'!$A$7:$F$24,IF($B$6="P90",2,IF($B$6="P75",3,IF($B$6="P50",4,IF($B$6="P25",5,IF($B$6="P10",6))))),0)),"ND")</f>
      </c>
      <c r="H703" s="253" t="str">
        <f t="shared" si="91"/>
        <v/>
      </c>
      <c r="I703" s="253" t="str">
        <f>IFERROR(VLOOKUP($A703,'Analisis de Equidad Interna'!$A$11:$K$1010,11,0),"")</f>
        <v/>
      </c>
      <c r="J703" s="253" t="str">
        <f t="shared" si="92"/>
        <v/>
      </c>
      <c r="K703" s="254" t="str">
        <f t="shared" si="93"/>
        <v/>
      </c>
      <c r="L703" s="254" t="str">
        <f t="shared" si="94"/>
        <v/>
      </c>
      <c r="M703" s="254" t="str">
        <f t="shared" si="95"/>
        <v/>
      </c>
      <c r="N703" s="254" t="str">
        <f t="shared" si="96"/>
        <v/>
      </c>
      <c r="O703" s="255"/>
      <c r="P703" s="256">
        <f t="shared" si="97"/>
        <v>0</v>
      </c>
      <c r="Q703" s="251">
        <f t="shared" si="90"/>
        <v>0</v>
      </c>
      <c r="R703" s="268"/>
      <c r="S703" s="269"/>
      <c r="T703" s="251">
        <f t="shared" si="98"/>
        <v>0</v>
      </c>
    </row>
    <row r="704" spans="1:20" s="257" customFormat="1" ht="19" customHeight="1">
      <c r="A704" s="258"/>
      <c r="B704" s="262"/>
      <c r="C704" s="260"/>
      <c r="D704" s="260"/>
      <c r="E704" s="260"/>
      <c r="F704" s="251"/>
      <c r="G704" s="252" t="str">
        <f>IFERROR(IF($E704="","",VLOOKUP($E704,'Data Mercado'!$A$7:$F$24,IF($B$6="P90",2,IF($B$6="P75",3,IF($B$6="P50",4,IF($B$6="P25",5,IF($B$6="P10",6))))),0)),"ND")</f>
      </c>
      <c r="H704" s="253" t="str">
        <f t="shared" si="91"/>
        <v/>
      </c>
      <c r="I704" s="253" t="str">
        <f>IFERROR(VLOOKUP($A704,'Analisis de Equidad Interna'!$A$11:$K$1010,11,0),"")</f>
        <v/>
      </c>
      <c r="J704" s="253" t="str">
        <f t="shared" si="92"/>
        <v/>
      </c>
      <c r="K704" s="254" t="str">
        <f t="shared" si="93"/>
        <v/>
      </c>
      <c r="L704" s="254" t="str">
        <f t="shared" si="94"/>
        <v/>
      </c>
      <c r="M704" s="254" t="str">
        <f t="shared" si="95"/>
        <v/>
      </c>
      <c r="N704" s="254" t="str">
        <f t="shared" si="96"/>
        <v/>
      </c>
      <c r="O704" s="255"/>
      <c r="P704" s="256">
        <f t="shared" si="97"/>
        <v>0</v>
      </c>
      <c r="Q704" s="251">
        <f t="shared" si="90"/>
        <v>0</v>
      </c>
      <c r="R704" s="268"/>
      <c r="S704" s="269"/>
      <c r="T704" s="251">
        <f t="shared" si="98"/>
        <v>0</v>
      </c>
    </row>
    <row r="705" spans="1:20" s="257" customFormat="1" ht="19" customHeight="1">
      <c r="A705" s="258"/>
      <c r="B705" s="262"/>
      <c r="C705" s="260"/>
      <c r="D705" s="260"/>
      <c r="E705" s="260"/>
      <c r="F705" s="251"/>
      <c r="G705" s="252" t="str">
        <f>IFERROR(IF($E705="","",VLOOKUP($E705,'Data Mercado'!$A$7:$F$24,IF($B$6="P90",2,IF($B$6="P75",3,IF($B$6="P50",4,IF($B$6="P25",5,IF($B$6="P10",6))))),0)),"ND")</f>
      </c>
      <c r="H705" s="253" t="str">
        <f t="shared" si="91"/>
        <v/>
      </c>
      <c r="I705" s="253" t="str">
        <f>IFERROR(VLOOKUP($A705,'Analisis de Equidad Interna'!$A$11:$K$1010,11,0),"")</f>
        <v/>
      </c>
      <c r="J705" s="253" t="str">
        <f t="shared" si="92"/>
        <v/>
      </c>
      <c r="K705" s="254" t="str">
        <f t="shared" si="93"/>
        <v/>
      </c>
      <c r="L705" s="254" t="str">
        <f t="shared" si="94"/>
        <v/>
      </c>
      <c r="M705" s="254" t="str">
        <f t="shared" si="95"/>
        <v/>
      </c>
      <c r="N705" s="254" t="str">
        <f t="shared" si="96"/>
        <v/>
      </c>
      <c r="O705" s="255"/>
      <c r="P705" s="256">
        <f t="shared" si="97"/>
        <v>0</v>
      </c>
      <c r="Q705" s="251">
        <f t="shared" si="90"/>
        <v>0</v>
      </c>
      <c r="R705" s="268"/>
      <c r="S705" s="269"/>
      <c r="T705" s="251">
        <f t="shared" si="98"/>
        <v>0</v>
      </c>
    </row>
    <row r="706" spans="1:20" s="257" customFormat="1" ht="19" customHeight="1">
      <c r="A706" s="258"/>
      <c r="B706" s="262"/>
      <c r="C706" s="260"/>
      <c r="D706" s="260"/>
      <c r="E706" s="260"/>
      <c r="F706" s="251"/>
      <c r="G706" s="252" t="str">
        <f>IFERROR(IF($E706="","",VLOOKUP($E706,'Data Mercado'!$A$7:$F$24,IF($B$6="P90",2,IF($B$6="P75",3,IF($B$6="P50",4,IF($B$6="P25",5,IF($B$6="P10",6))))),0)),"ND")</f>
      </c>
      <c r="H706" s="253" t="str">
        <f t="shared" si="91"/>
        <v/>
      </c>
      <c r="I706" s="253" t="str">
        <f>IFERROR(VLOOKUP($A706,'Analisis de Equidad Interna'!$A$11:$K$1010,11,0),"")</f>
        <v/>
      </c>
      <c r="J706" s="253" t="str">
        <f t="shared" si="92"/>
        <v/>
      </c>
      <c r="K706" s="254" t="str">
        <f t="shared" si="93"/>
        <v/>
      </c>
      <c r="L706" s="254" t="str">
        <f t="shared" si="94"/>
        <v/>
      </c>
      <c r="M706" s="254" t="str">
        <f t="shared" si="95"/>
        <v/>
      </c>
      <c r="N706" s="254" t="str">
        <f t="shared" si="96"/>
        <v/>
      </c>
      <c r="O706" s="255"/>
      <c r="P706" s="256">
        <f t="shared" si="97"/>
        <v>0</v>
      </c>
      <c r="Q706" s="251">
        <f t="shared" si="90"/>
        <v>0</v>
      </c>
      <c r="R706" s="268"/>
      <c r="S706" s="269"/>
      <c r="T706" s="251">
        <f t="shared" si="98"/>
        <v>0</v>
      </c>
    </row>
    <row r="707" spans="1:20" s="257" customFormat="1" ht="19" customHeight="1">
      <c r="A707" s="258"/>
      <c r="B707" s="262"/>
      <c r="C707" s="260"/>
      <c r="D707" s="260"/>
      <c r="E707" s="260"/>
      <c r="F707" s="251"/>
      <c r="G707" s="252" t="str">
        <f>IFERROR(IF($E707="","",VLOOKUP($E707,'Data Mercado'!$A$7:$F$24,IF($B$6="P90",2,IF($B$6="P75",3,IF($B$6="P50",4,IF($B$6="P25",5,IF($B$6="P10",6))))),0)),"ND")</f>
      </c>
      <c r="H707" s="253" t="str">
        <f t="shared" si="91"/>
        <v/>
      </c>
      <c r="I707" s="253" t="str">
        <f>IFERROR(VLOOKUP($A707,'Analisis de Equidad Interna'!$A$11:$K$1010,11,0),"")</f>
        <v/>
      </c>
      <c r="J707" s="253" t="str">
        <f t="shared" si="92"/>
        <v/>
      </c>
      <c r="K707" s="254" t="str">
        <f t="shared" si="93"/>
        <v/>
      </c>
      <c r="L707" s="254" t="str">
        <f t="shared" si="94"/>
        <v/>
      </c>
      <c r="M707" s="254" t="str">
        <f t="shared" si="95"/>
        <v/>
      </c>
      <c r="N707" s="254" t="str">
        <f t="shared" si="96"/>
        <v/>
      </c>
      <c r="O707" s="255"/>
      <c r="P707" s="256">
        <f t="shared" si="97"/>
        <v>0</v>
      </c>
      <c r="Q707" s="251">
        <f t="shared" si="90"/>
        <v>0</v>
      </c>
      <c r="R707" s="268"/>
      <c r="S707" s="269"/>
      <c r="T707" s="251">
        <f t="shared" si="98"/>
        <v>0</v>
      </c>
    </row>
    <row r="708" spans="1:20" s="257" customFormat="1" ht="19" customHeight="1">
      <c r="A708" s="258"/>
      <c r="B708" s="262"/>
      <c r="C708" s="260"/>
      <c r="D708" s="260"/>
      <c r="E708" s="260"/>
      <c r="F708" s="251"/>
      <c r="G708" s="252" t="str">
        <f>IFERROR(IF($E708="","",VLOOKUP($E708,'Data Mercado'!$A$7:$F$24,IF($B$6="P90",2,IF($B$6="P75",3,IF($B$6="P50",4,IF($B$6="P25",5,IF($B$6="P10",6))))),0)),"ND")</f>
      </c>
      <c r="H708" s="253" t="str">
        <f t="shared" si="91"/>
        <v/>
      </c>
      <c r="I708" s="253" t="str">
        <f>IFERROR(VLOOKUP($A708,'Analisis de Equidad Interna'!$A$11:$K$1010,11,0),"")</f>
        <v/>
      </c>
      <c r="J708" s="253" t="str">
        <f t="shared" si="92"/>
        <v/>
      </c>
      <c r="K708" s="254" t="str">
        <f t="shared" si="93"/>
        <v/>
      </c>
      <c r="L708" s="254" t="str">
        <f t="shared" si="94"/>
        <v/>
      </c>
      <c r="M708" s="254" t="str">
        <f t="shared" si="95"/>
        <v/>
      </c>
      <c r="N708" s="254" t="str">
        <f t="shared" si="96"/>
        <v/>
      </c>
      <c r="O708" s="255"/>
      <c r="P708" s="256">
        <f t="shared" si="97"/>
        <v>0</v>
      </c>
      <c r="Q708" s="251">
        <f t="shared" si="90"/>
        <v>0</v>
      </c>
      <c r="R708" s="268"/>
      <c r="S708" s="269"/>
      <c r="T708" s="251">
        <f t="shared" si="98"/>
        <v>0</v>
      </c>
    </row>
    <row r="709" spans="1:20" s="257" customFormat="1" ht="19" customHeight="1">
      <c r="A709" s="258"/>
      <c r="B709" s="262"/>
      <c r="C709" s="260"/>
      <c r="D709" s="260"/>
      <c r="E709" s="260"/>
      <c r="F709" s="251"/>
      <c r="G709" s="252" t="str">
        <f>IFERROR(IF($E709="","",VLOOKUP($E709,'Data Mercado'!$A$7:$F$24,IF($B$6="P90",2,IF($B$6="P75",3,IF($B$6="P50",4,IF($B$6="P25",5,IF($B$6="P10",6))))),0)),"ND")</f>
      </c>
      <c r="H709" s="253" t="str">
        <f t="shared" si="91"/>
        <v/>
      </c>
      <c r="I709" s="253" t="str">
        <f>IFERROR(VLOOKUP($A709,'Analisis de Equidad Interna'!$A$11:$K$1010,11,0),"")</f>
        <v/>
      </c>
      <c r="J709" s="253" t="str">
        <f t="shared" si="92"/>
        <v/>
      </c>
      <c r="K709" s="254" t="str">
        <f t="shared" si="93"/>
        <v/>
      </c>
      <c r="L709" s="254" t="str">
        <f t="shared" si="94"/>
        <v/>
      </c>
      <c r="M709" s="254" t="str">
        <f t="shared" si="95"/>
        <v/>
      </c>
      <c r="N709" s="254" t="str">
        <f t="shared" si="96"/>
        <v/>
      </c>
      <c r="O709" s="255"/>
      <c r="P709" s="256">
        <f t="shared" si="97"/>
        <v>0</v>
      </c>
      <c r="Q709" s="251">
        <f t="shared" si="90"/>
        <v>0</v>
      </c>
      <c r="R709" s="268"/>
      <c r="S709" s="269"/>
      <c r="T709" s="251">
        <f t="shared" si="98"/>
        <v>0</v>
      </c>
    </row>
    <row r="710" spans="1:20" s="257" customFormat="1" ht="19" customHeight="1">
      <c r="A710" s="258"/>
      <c r="B710" s="262"/>
      <c r="C710" s="260"/>
      <c r="D710" s="260"/>
      <c r="E710" s="260"/>
      <c r="F710" s="251"/>
      <c r="G710" s="252" t="str">
        <f>IFERROR(IF($E710="","",VLOOKUP($E710,'Data Mercado'!$A$7:$F$24,IF($B$6="P90",2,IF($B$6="P75",3,IF($B$6="P50",4,IF($B$6="P25",5,IF($B$6="P10",6))))),0)),"ND")</f>
      </c>
      <c r="H710" s="253" t="str">
        <f t="shared" si="91"/>
        <v/>
      </c>
      <c r="I710" s="253" t="str">
        <f>IFERROR(VLOOKUP($A710,'Analisis de Equidad Interna'!$A$11:$K$1010,11,0),"")</f>
        <v/>
      </c>
      <c r="J710" s="253" t="str">
        <f t="shared" si="92"/>
        <v/>
      </c>
      <c r="K710" s="254" t="str">
        <f t="shared" si="93"/>
        <v/>
      </c>
      <c r="L710" s="254" t="str">
        <f t="shared" si="94"/>
        <v/>
      </c>
      <c r="M710" s="254" t="str">
        <f t="shared" si="95"/>
        <v/>
      </c>
      <c r="N710" s="254" t="str">
        <f t="shared" si="96"/>
        <v/>
      </c>
      <c r="O710" s="255"/>
      <c r="P710" s="256">
        <f t="shared" si="97"/>
        <v>0</v>
      </c>
      <c r="Q710" s="251">
        <f t="shared" si="90"/>
        <v>0</v>
      </c>
      <c r="R710" s="268"/>
      <c r="S710" s="269"/>
      <c r="T710" s="251">
        <f t="shared" si="98"/>
        <v>0</v>
      </c>
    </row>
    <row r="711" spans="1:20" s="257" customFormat="1" ht="19" customHeight="1">
      <c r="A711" s="258"/>
      <c r="B711" s="262"/>
      <c r="C711" s="260"/>
      <c r="D711" s="260"/>
      <c r="E711" s="260"/>
      <c r="F711" s="251"/>
      <c r="G711" s="252" t="str">
        <f>IFERROR(IF($E711="","",VLOOKUP($E711,'Data Mercado'!$A$7:$F$24,IF($B$6="P90",2,IF($B$6="P75",3,IF($B$6="P50",4,IF($B$6="P25",5,IF($B$6="P10",6))))),0)),"ND")</f>
      </c>
      <c r="H711" s="253" t="str">
        <f t="shared" si="91"/>
        <v/>
      </c>
      <c r="I711" s="253" t="str">
        <f>IFERROR(VLOOKUP($A711,'Analisis de Equidad Interna'!$A$11:$K$1010,11,0),"")</f>
        <v/>
      </c>
      <c r="J711" s="253" t="str">
        <f t="shared" si="92"/>
        <v/>
      </c>
      <c r="K711" s="254" t="str">
        <f t="shared" si="93"/>
        <v/>
      </c>
      <c r="L711" s="254" t="str">
        <f t="shared" si="94"/>
        <v/>
      </c>
      <c r="M711" s="254" t="str">
        <f t="shared" si="95"/>
        <v/>
      </c>
      <c r="N711" s="254" t="str">
        <f t="shared" si="96"/>
        <v/>
      </c>
      <c r="O711" s="255"/>
      <c r="P711" s="256">
        <f t="shared" si="97"/>
        <v>0</v>
      </c>
      <c r="Q711" s="251">
        <f t="shared" si="90"/>
        <v>0</v>
      </c>
      <c r="R711" s="268"/>
      <c r="S711" s="269"/>
      <c r="T711" s="251">
        <f t="shared" si="98"/>
        <v>0</v>
      </c>
    </row>
    <row r="712" spans="1:20" s="257" customFormat="1" ht="19" customHeight="1">
      <c r="A712" s="258"/>
      <c r="B712" s="262"/>
      <c r="C712" s="260"/>
      <c r="D712" s="260"/>
      <c r="E712" s="260"/>
      <c r="F712" s="251"/>
      <c r="G712" s="252" t="str">
        <f>IFERROR(IF($E712="","",VLOOKUP($E712,'Data Mercado'!$A$7:$F$24,IF($B$6="P90",2,IF($B$6="P75",3,IF($B$6="P50",4,IF($B$6="P25",5,IF($B$6="P10",6))))),0)),"ND")</f>
      </c>
      <c r="H712" s="253" t="str">
        <f t="shared" si="91"/>
        <v/>
      </c>
      <c r="I712" s="253" t="str">
        <f>IFERROR(VLOOKUP($A712,'Analisis de Equidad Interna'!$A$11:$K$1010,11,0),"")</f>
        <v/>
      </c>
      <c r="J712" s="253" t="str">
        <f t="shared" si="92"/>
        <v/>
      </c>
      <c r="K712" s="254" t="str">
        <f t="shared" si="93"/>
        <v/>
      </c>
      <c r="L712" s="254" t="str">
        <f t="shared" si="94"/>
        <v/>
      </c>
      <c r="M712" s="254" t="str">
        <f t="shared" si="95"/>
        <v/>
      </c>
      <c r="N712" s="254" t="str">
        <f t="shared" si="96"/>
        <v/>
      </c>
      <c r="O712" s="255"/>
      <c r="P712" s="256">
        <f t="shared" si="97"/>
        <v>0</v>
      </c>
      <c r="Q712" s="251">
        <f t="shared" si="90"/>
        <v>0</v>
      </c>
      <c r="R712" s="268"/>
      <c r="S712" s="269"/>
      <c r="T712" s="251">
        <f t="shared" si="98"/>
        <v>0</v>
      </c>
    </row>
    <row r="713" spans="1:20" s="257" customFormat="1" ht="19" customHeight="1">
      <c r="A713" s="258"/>
      <c r="B713" s="262"/>
      <c r="C713" s="260"/>
      <c r="D713" s="260"/>
      <c r="E713" s="260"/>
      <c r="F713" s="251"/>
      <c r="G713" s="252" t="str">
        <f>IFERROR(IF($E713="","",VLOOKUP($E713,'Data Mercado'!$A$7:$F$24,IF($B$6="P90",2,IF($B$6="P75",3,IF($B$6="P50",4,IF($B$6="P25",5,IF($B$6="P10",6))))),0)),"ND")</f>
      </c>
      <c r="H713" s="253" t="str">
        <f t="shared" si="91"/>
        <v/>
      </c>
      <c r="I713" s="253" t="str">
        <f>IFERROR(VLOOKUP($A713,'Analisis de Equidad Interna'!$A$11:$K$1010,11,0),"")</f>
        <v/>
      </c>
      <c r="J713" s="253" t="str">
        <f t="shared" si="92"/>
        <v/>
      </c>
      <c r="K713" s="254" t="str">
        <f t="shared" si="93"/>
        <v/>
      </c>
      <c r="L713" s="254" t="str">
        <f t="shared" si="94"/>
        <v/>
      </c>
      <c r="M713" s="254" t="str">
        <f t="shared" si="95"/>
        <v/>
      </c>
      <c r="N713" s="254" t="str">
        <f t="shared" si="96"/>
        <v/>
      </c>
      <c r="O713" s="255"/>
      <c r="P713" s="256">
        <f t="shared" si="97"/>
        <v>0</v>
      </c>
      <c r="Q713" s="251">
        <f t="shared" si="90"/>
        <v>0</v>
      </c>
      <c r="R713" s="268"/>
      <c r="S713" s="269"/>
      <c r="T713" s="251">
        <f t="shared" si="98"/>
        <v>0</v>
      </c>
    </row>
    <row r="714" spans="1:20" s="257" customFormat="1" ht="19" customHeight="1">
      <c r="A714" s="258"/>
      <c r="B714" s="262"/>
      <c r="C714" s="260"/>
      <c r="D714" s="260"/>
      <c r="E714" s="260"/>
      <c r="F714" s="251"/>
      <c r="G714" s="252" t="str">
        <f>IFERROR(IF($E714="","",VLOOKUP($E714,'Data Mercado'!$A$7:$F$24,IF($B$6="P90",2,IF($B$6="P75",3,IF($B$6="P50",4,IF($B$6="P25",5,IF($B$6="P10",6))))),0)),"ND")</f>
      </c>
      <c r="H714" s="253" t="str">
        <f t="shared" si="91"/>
        <v/>
      </c>
      <c r="I714" s="253" t="str">
        <f>IFERROR(VLOOKUP($A714,'Analisis de Equidad Interna'!$A$11:$K$1010,11,0),"")</f>
        <v/>
      </c>
      <c r="J714" s="253" t="str">
        <f t="shared" si="92"/>
        <v/>
      </c>
      <c r="K714" s="254" t="str">
        <f t="shared" si="93"/>
        <v/>
      </c>
      <c r="L714" s="254" t="str">
        <f t="shared" si="94"/>
        <v/>
      </c>
      <c r="M714" s="254" t="str">
        <f t="shared" si="95"/>
        <v/>
      </c>
      <c r="N714" s="254" t="str">
        <f t="shared" si="96"/>
        <v/>
      </c>
      <c r="O714" s="255"/>
      <c r="P714" s="256">
        <f t="shared" si="97"/>
        <v>0</v>
      </c>
      <c r="Q714" s="251">
        <f t="shared" si="90"/>
        <v>0</v>
      </c>
      <c r="R714" s="268"/>
      <c r="S714" s="269"/>
      <c r="T714" s="251">
        <f t="shared" si="98"/>
        <v>0</v>
      </c>
    </row>
    <row r="715" spans="1:20" s="257" customFormat="1" ht="19" customHeight="1">
      <c r="A715" s="258"/>
      <c r="B715" s="262"/>
      <c r="C715" s="260"/>
      <c r="D715" s="260"/>
      <c r="E715" s="260"/>
      <c r="F715" s="251"/>
      <c r="G715" s="252" t="str">
        <f>IFERROR(IF($E715="","",VLOOKUP($E715,'Data Mercado'!$A$7:$F$24,IF($B$6="P90",2,IF($B$6="P75",3,IF($B$6="P50",4,IF($B$6="P25",5,IF($B$6="P10",6))))),0)),"ND")</f>
      </c>
      <c r="H715" s="253" t="str">
        <f t="shared" si="91"/>
        <v/>
      </c>
      <c r="I715" s="253" t="str">
        <f>IFERROR(VLOOKUP($A715,'Analisis de Equidad Interna'!$A$11:$K$1010,11,0),"")</f>
        <v/>
      </c>
      <c r="J715" s="253" t="str">
        <f t="shared" si="92"/>
        <v/>
      </c>
      <c r="K715" s="254" t="str">
        <f t="shared" si="93"/>
        <v/>
      </c>
      <c r="L715" s="254" t="str">
        <f t="shared" si="94"/>
        <v/>
      </c>
      <c r="M715" s="254" t="str">
        <f t="shared" si="95"/>
        <v/>
      </c>
      <c r="N715" s="254" t="str">
        <f t="shared" si="96"/>
        <v/>
      </c>
      <c r="O715" s="255"/>
      <c r="P715" s="256">
        <f t="shared" si="97"/>
        <v>0</v>
      </c>
      <c r="Q715" s="251">
        <f t="shared" si="90"/>
        <v>0</v>
      </c>
      <c r="R715" s="268"/>
      <c r="S715" s="269"/>
      <c r="T715" s="251">
        <f t="shared" si="98"/>
        <v>0</v>
      </c>
    </row>
    <row r="716" spans="1:20" s="257" customFormat="1" ht="19" customHeight="1">
      <c r="A716" s="258"/>
      <c r="B716" s="262"/>
      <c r="C716" s="260"/>
      <c r="D716" s="260"/>
      <c r="E716" s="260"/>
      <c r="F716" s="251"/>
      <c r="G716" s="252" t="str">
        <f>IFERROR(IF($E716="","",VLOOKUP($E716,'Data Mercado'!$A$7:$F$24,IF($B$6="P90",2,IF($B$6="P75",3,IF($B$6="P50",4,IF($B$6="P25",5,IF($B$6="P10",6))))),0)),"ND")</f>
      </c>
      <c r="H716" s="253" t="str">
        <f t="shared" si="91"/>
        <v/>
      </c>
      <c r="I716" s="253" t="str">
        <f>IFERROR(VLOOKUP($A716,'Analisis de Equidad Interna'!$A$11:$K$1010,11,0),"")</f>
        <v/>
      </c>
      <c r="J716" s="253" t="str">
        <f t="shared" si="92"/>
        <v/>
      </c>
      <c r="K716" s="254" t="str">
        <f t="shared" si="93"/>
        <v/>
      </c>
      <c r="L716" s="254" t="str">
        <f t="shared" si="94"/>
        <v/>
      </c>
      <c r="M716" s="254" t="str">
        <f t="shared" si="95"/>
        <v/>
      </c>
      <c r="N716" s="254" t="str">
        <f t="shared" si="96"/>
        <v/>
      </c>
      <c r="O716" s="255"/>
      <c r="P716" s="256">
        <f t="shared" si="97"/>
        <v>0</v>
      </c>
      <c r="Q716" s="251">
        <f t="shared" si="90"/>
        <v>0</v>
      </c>
      <c r="R716" s="268"/>
      <c r="S716" s="269"/>
      <c r="T716" s="251">
        <f t="shared" si="98"/>
        <v>0</v>
      </c>
    </row>
    <row r="717" spans="1:20" s="257" customFormat="1" ht="19" customHeight="1">
      <c r="A717" s="258"/>
      <c r="B717" s="262"/>
      <c r="C717" s="260"/>
      <c r="D717" s="260"/>
      <c r="E717" s="260"/>
      <c r="F717" s="251"/>
      <c r="G717" s="252" t="str">
        <f>IFERROR(IF($E717="","",VLOOKUP($E717,'Data Mercado'!$A$7:$F$24,IF($B$6="P90",2,IF($B$6="P75",3,IF($B$6="P50",4,IF($B$6="P25",5,IF($B$6="P10",6))))),0)),"ND")</f>
      </c>
      <c r="H717" s="253" t="str">
        <f t="shared" si="91"/>
        <v/>
      </c>
      <c r="I717" s="253" t="str">
        <f>IFERROR(VLOOKUP($A717,'Analisis de Equidad Interna'!$A$11:$K$1010,11,0),"")</f>
        <v/>
      </c>
      <c r="J717" s="253" t="str">
        <f t="shared" si="92"/>
        <v/>
      </c>
      <c r="K717" s="254" t="str">
        <f t="shared" si="93"/>
        <v/>
      </c>
      <c r="L717" s="254" t="str">
        <f t="shared" si="94"/>
        <v/>
      </c>
      <c r="M717" s="254" t="str">
        <f t="shared" si="95"/>
        <v/>
      </c>
      <c r="N717" s="254" t="str">
        <f t="shared" si="96"/>
        <v/>
      </c>
      <c r="O717" s="255"/>
      <c r="P717" s="256">
        <f t="shared" si="97"/>
        <v>0</v>
      </c>
      <c r="Q717" s="251">
        <f t="shared" si="90"/>
        <v>0</v>
      </c>
      <c r="R717" s="268"/>
      <c r="S717" s="269"/>
      <c r="T717" s="251">
        <f t="shared" si="98"/>
        <v>0</v>
      </c>
    </row>
    <row r="718" spans="1:20" s="257" customFormat="1" ht="19" customHeight="1">
      <c r="A718" s="258"/>
      <c r="B718" s="262"/>
      <c r="C718" s="260"/>
      <c r="D718" s="260"/>
      <c r="E718" s="260"/>
      <c r="F718" s="251"/>
      <c r="G718" s="252" t="str">
        <f>IFERROR(IF($E718="","",VLOOKUP($E718,'Data Mercado'!$A$7:$F$24,IF($B$6="P90",2,IF($B$6="P75",3,IF($B$6="P50",4,IF($B$6="P25",5,IF($B$6="P10",6))))),0)),"ND")</f>
      </c>
      <c r="H718" s="253" t="str">
        <f t="shared" si="91"/>
        <v/>
      </c>
      <c r="I718" s="253" t="str">
        <f>IFERROR(VLOOKUP($A718,'Analisis de Equidad Interna'!$A$11:$K$1010,11,0),"")</f>
        <v/>
      </c>
      <c r="J718" s="253" t="str">
        <f t="shared" si="92"/>
        <v/>
      </c>
      <c r="K718" s="254" t="str">
        <f t="shared" si="93"/>
        <v/>
      </c>
      <c r="L718" s="254" t="str">
        <f t="shared" si="94"/>
        <v/>
      </c>
      <c r="M718" s="254" t="str">
        <f t="shared" si="95"/>
        <v/>
      </c>
      <c r="N718" s="254" t="str">
        <f t="shared" si="96"/>
        <v/>
      </c>
      <c r="O718" s="255"/>
      <c r="P718" s="256">
        <f t="shared" si="97"/>
        <v>0</v>
      </c>
      <c r="Q718" s="251">
        <f t="shared" si="90"/>
        <v>0</v>
      </c>
      <c r="R718" s="268"/>
      <c r="S718" s="269"/>
      <c r="T718" s="251">
        <f t="shared" si="98"/>
        <v>0</v>
      </c>
    </row>
    <row r="719" spans="1:20" s="257" customFormat="1" ht="19" customHeight="1">
      <c r="A719" s="258"/>
      <c r="B719" s="262"/>
      <c r="C719" s="260"/>
      <c r="D719" s="260"/>
      <c r="E719" s="260"/>
      <c r="F719" s="251"/>
      <c r="G719" s="252" t="str">
        <f>IFERROR(IF($E719="","",VLOOKUP($E719,'Data Mercado'!$A$7:$F$24,IF($B$6="P90",2,IF($B$6="P75",3,IF($B$6="P50",4,IF($B$6="P25",5,IF($B$6="P10",6))))),0)),"ND")</f>
      </c>
      <c r="H719" s="253" t="str">
        <f t="shared" si="91"/>
        <v/>
      </c>
      <c r="I719" s="253" t="str">
        <f>IFERROR(VLOOKUP($A719,'Analisis de Equidad Interna'!$A$11:$K$1010,11,0),"")</f>
        <v/>
      </c>
      <c r="J719" s="253" t="str">
        <f t="shared" si="92"/>
        <v/>
      </c>
      <c r="K719" s="254" t="str">
        <f t="shared" si="93"/>
        <v/>
      </c>
      <c r="L719" s="254" t="str">
        <f t="shared" si="94"/>
        <v/>
      </c>
      <c r="M719" s="254" t="str">
        <f t="shared" si="95"/>
        <v/>
      </c>
      <c r="N719" s="254" t="str">
        <f t="shared" si="96"/>
        <v/>
      </c>
      <c r="O719" s="255"/>
      <c r="P719" s="256">
        <f t="shared" si="97"/>
        <v>0</v>
      </c>
      <c r="Q719" s="251">
        <f t="shared" ref="Q719:Q782" si="99">IF($B$7="Porcentajes", F719 * P719, IF($T$1=0, 0, ((F719 * P719) / $T$1) * $C$7))</f>
        <v>0</v>
      </c>
      <c r="R719" s="268"/>
      <c r="S719" s="269"/>
      <c r="T719" s="251">
        <f t="shared" si="98"/>
        <v>0</v>
      </c>
    </row>
    <row r="720" spans="1:20" s="257" customFormat="1" ht="19" customHeight="1">
      <c r="A720" s="258"/>
      <c r="B720" s="262"/>
      <c r="C720" s="260"/>
      <c r="D720" s="260"/>
      <c r="E720" s="260"/>
      <c r="F720" s="251"/>
      <c r="G720" s="252" t="str">
        <f>IFERROR(IF($E720="","",VLOOKUP($E720,'Data Mercado'!$A$7:$F$24,IF($B$6="P90",2,IF($B$6="P75",3,IF($B$6="P50",4,IF($B$6="P25",5,IF($B$6="P10",6))))),0)),"ND")</f>
      </c>
      <c r="H720" s="253" t="str">
        <f>IFERROR(IF(AND($F720&lt;&gt;"",$G720&lt;&gt;""),$F720/$G720,""),"")</f>
      </c>
      <c r="I720" s="253" t="str">
        <f>IFERROR(VLOOKUP($A720,'Analisis de Equidad Interna'!$A$11:$K$1010,11,0),"")</f>
        <v/>
      </c>
      <c r="J720" s="253" t="str">
        <f t="shared" ref="J720:J783" si="101">IF(AND($H720&lt;&gt;"",$I720&lt;&gt;""),$H720*$I720,"")</f>
        <v/>
      </c>
      <c r="K720" s="254" t="str">
        <f t="shared" ref="K720:K783" si="102">IF(J720="","",0%)</f>
        <v/>
      </c>
      <c r="L720" s="254" t="str">
        <f t="shared" ref="L720:L783" si="103">IF(J720="","",IF($J720&gt;1.2, 0, IF($J720&gt;=1.1, $B$8*(1/3), IF($J720&gt;=1, ($B$8 + (($B$9-$B$8)/4)*1)*(1/3), IF($J720&gt;=0.9, ($B$8 + (($B$9-$B$8)/4)*2)*(1/3), IF($J720&gt;=0.8, ($B$8 + (($B$9-$B$8)/4)*3)*(1/3), $B$9*(1/3)))))))</f>
        <v/>
      </c>
      <c r="M720" s="254" t="str">
        <f t="shared" ref="M720:M783" si="104">IF(J720="","",IF($J720&gt;1.2, 0, IF($J720&gt;=1.1, $B$8*(2/3), IF($J720&gt;=1, ($B$8 + (($B$9-$B$8)/4)*1)*(2/3), IF($J720&gt;=0.9, ($B$8 + (($B$9-$B$8)/4)*2)*(2/3), IF($J720&gt;=0.8, ($B$8 + (($B$9-$B$8)/4)*3)*(2/3), $B$9*(2/3)))))))</f>
        <v/>
      </c>
      <c r="N720" s="254" t="str">
        <f t="shared" ref="N720:N783" si="105">IF(J720="","",IF($J720&gt;1.2, 0, IF($J720&gt;=1.1, $B$8, IF($J720&gt;=1, $B$8 + (($B$9-$B$8)/4)*1, IF($J720&gt;=0.9, $B$8 + (($B$9-$B$8)/4)*2, IF($J720&gt;=0.8, $B$8 + (($B$9-$B$8)/4)*3, $B$9))))))</f>
        <v/>
      </c>
      <c r="O720" s="255"/>
      <c r="P720" s="256">
        <f t="shared" ref="P720:P783" si="106">IF(O720=1, K720, IF(O720=2, L720, IF(O720=3, M720, IF(O720=4, N720, 0))))</f>
        <v>0</v>
      </c>
      <c r="Q720" s="251">
        <f t="shared" si="99"/>
        <v>0</v>
      </c>
      <c r="R720" s="268"/>
      <c r="S720" s="269"/>
      <c r="T720" s="251">
        <f t="shared" ref="T720:T783" si="107">IF($R720="Manual",$F720*(1+$S720),$F720+$Q720)</f>
        <v>0</v>
      </c>
    </row>
    <row r="721" spans="1:20" s="257" customFormat="1" ht="19" customHeight="1">
      <c r="A721" s="258"/>
      <c r="B721" s="262"/>
      <c r="C721" s="260"/>
      <c r="D721" s="260"/>
      <c r="E721" s="260"/>
      <c r="F721" s="251"/>
      <c r="G721" s="252" t="str">
        <f>IFERROR(IF($E721="","",VLOOKUP($E721,'Data Mercado'!$A$7:$F$24,IF($B$6="P90",2,IF($B$6="P75",3,IF($B$6="P50",4,IF($B$6="P25",5,IF($B$6="P10",6))))),0)),"ND")</f>
      </c>
      <c r="H721" s="253" t="str">
        <f t="shared" si="100"/>
        <v/>
      </c>
      <c r="I721" s="253" t="str">
        <f>IFERROR(VLOOKUP($A721,'Analisis de Equidad Interna'!$A$11:$K$1010,11,0),"")</f>
        <v/>
      </c>
      <c r="J721" s="253" t="str">
        <f t="shared" si="101"/>
        <v/>
      </c>
      <c r="K721" s="254" t="str">
        <f t="shared" si="102"/>
        <v/>
      </c>
      <c r="L721" s="254" t="str">
        <f t="shared" si="103"/>
        <v/>
      </c>
      <c r="M721" s="254" t="str">
        <f t="shared" si="104"/>
        <v/>
      </c>
      <c r="N721" s="254" t="str">
        <f t="shared" si="105"/>
        <v/>
      </c>
      <c r="O721" s="255"/>
      <c r="P721" s="256">
        <f t="shared" si="106"/>
        <v>0</v>
      </c>
      <c r="Q721" s="251">
        <f t="shared" si="99"/>
        <v>0</v>
      </c>
      <c r="R721" s="268"/>
      <c r="S721" s="269"/>
      <c r="T721" s="251">
        <f t="shared" si="107"/>
        <v>0</v>
      </c>
    </row>
    <row r="722" spans="1:20" s="257" customFormat="1" ht="19" customHeight="1">
      <c r="A722" s="258"/>
      <c r="B722" s="262"/>
      <c r="C722" s="260"/>
      <c r="D722" s="260"/>
      <c r="E722" s="260"/>
      <c r="F722" s="251"/>
      <c r="G722" s="252" t="str">
        <f>IFERROR(IF($E722="","",VLOOKUP($E722,'Data Mercado'!$A$7:$F$24,IF($B$6="P90",2,IF($B$6="P75",3,IF($B$6="P50",4,IF($B$6="P25",5,IF($B$6="P10",6))))),0)),"ND")</f>
      </c>
      <c r="H722" s="253" t="str">
        <f t="shared" si="100"/>
        <v/>
      </c>
      <c r="I722" s="253" t="str">
        <f>IFERROR(VLOOKUP($A722,'Analisis de Equidad Interna'!$A$11:$K$1010,11,0),"")</f>
        <v/>
      </c>
      <c r="J722" s="253" t="str">
        <f t="shared" si="101"/>
        <v/>
      </c>
      <c r="K722" s="254" t="str">
        <f t="shared" si="102"/>
        <v/>
      </c>
      <c r="L722" s="254" t="str">
        <f t="shared" si="103"/>
        <v/>
      </c>
      <c r="M722" s="254" t="str">
        <f t="shared" si="104"/>
        <v/>
      </c>
      <c r="N722" s="254" t="str">
        <f t="shared" si="105"/>
        <v/>
      </c>
      <c r="O722" s="255"/>
      <c r="P722" s="256">
        <f t="shared" si="106"/>
        <v>0</v>
      </c>
      <c r="Q722" s="251">
        <f t="shared" si="99"/>
        <v>0</v>
      </c>
      <c r="R722" s="268"/>
      <c r="S722" s="269"/>
      <c r="T722" s="251">
        <f t="shared" si="107"/>
        <v>0</v>
      </c>
    </row>
    <row r="723" spans="1:20" s="257" customFormat="1" ht="19" customHeight="1">
      <c r="A723" s="258"/>
      <c r="B723" s="262"/>
      <c r="C723" s="260"/>
      <c r="D723" s="260"/>
      <c r="E723" s="260"/>
      <c r="F723" s="251"/>
      <c r="G723" s="252" t="str">
        <f>IFERROR(IF($E723="","",VLOOKUP($E723,'Data Mercado'!$A$7:$F$24,IF($B$6="P90",2,IF($B$6="P75",3,IF($B$6="P50",4,IF($B$6="P25",5,IF($B$6="P10",6))))),0)),"ND")</f>
      </c>
      <c r="H723" s="253" t="str">
        <f t="shared" si="100"/>
        <v/>
      </c>
      <c r="I723" s="253" t="str">
        <f>IFERROR(VLOOKUP($A723,'Analisis de Equidad Interna'!$A$11:$K$1010,11,0),"")</f>
        <v/>
      </c>
      <c r="J723" s="253" t="str">
        <f t="shared" si="101"/>
        <v/>
      </c>
      <c r="K723" s="254" t="str">
        <f t="shared" si="102"/>
        <v/>
      </c>
      <c r="L723" s="254" t="str">
        <f t="shared" si="103"/>
        <v/>
      </c>
      <c r="M723" s="254" t="str">
        <f t="shared" si="104"/>
        <v/>
      </c>
      <c r="N723" s="254" t="str">
        <f t="shared" si="105"/>
        <v/>
      </c>
      <c r="O723" s="255"/>
      <c r="P723" s="256">
        <f t="shared" si="106"/>
        <v>0</v>
      </c>
      <c r="Q723" s="251">
        <f t="shared" si="99"/>
        <v>0</v>
      </c>
      <c r="R723" s="268"/>
      <c r="S723" s="269"/>
      <c r="T723" s="251">
        <f t="shared" si="107"/>
        <v>0</v>
      </c>
    </row>
    <row r="724" spans="1:20" s="257" customFormat="1" ht="19" customHeight="1">
      <c r="A724" s="258"/>
      <c r="B724" s="262"/>
      <c r="C724" s="260"/>
      <c r="D724" s="260"/>
      <c r="E724" s="260"/>
      <c r="F724" s="251"/>
      <c r="G724" s="252" t="str">
        <f>IFERROR(IF($E724="","",VLOOKUP($E724,'Data Mercado'!$A$7:$F$24,IF($B$6="P90",2,IF($B$6="P75",3,IF($B$6="P50",4,IF($B$6="P25",5,IF($B$6="P10",6))))),0)),"ND")</f>
      </c>
      <c r="H724" s="253" t="str">
        <f t="shared" si="100"/>
        <v/>
      </c>
      <c r="I724" s="253" t="str">
        <f>IFERROR(VLOOKUP($A724,'Analisis de Equidad Interna'!$A$11:$K$1010,11,0),"")</f>
        <v/>
      </c>
      <c r="J724" s="253" t="str">
        <f t="shared" si="101"/>
        <v/>
      </c>
      <c r="K724" s="254" t="str">
        <f t="shared" si="102"/>
        <v/>
      </c>
      <c r="L724" s="254" t="str">
        <f t="shared" si="103"/>
        <v/>
      </c>
      <c r="M724" s="254" t="str">
        <f t="shared" si="104"/>
        <v/>
      </c>
      <c r="N724" s="254" t="str">
        <f t="shared" si="105"/>
        <v/>
      </c>
      <c r="O724" s="255"/>
      <c r="P724" s="256">
        <f t="shared" si="106"/>
        <v>0</v>
      </c>
      <c r="Q724" s="251">
        <f t="shared" si="99"/>
        <v>0</v>
      </c>
      <c r="R724" s="268"/>
      <c r="S724" s="269"/>
      <c r="T724" s="251">
        <f t="shared" si="107"/>
        <v>0</v>
      </c>
    </row>
    <row r="725" spans="1:20" s="257" customFormat="1" ht="19" customHeight="1">
      <c r="A725" s="258"/>
      <c r="B725" s="262"/>
      <c r="C725" s="260"/>
      <c r="D725" s="260"/>
      <c r="E725" s="260"/>
      <c r="F725" s="251"/>
      <c r="G725" s="252" t="str">
        <f>IFERROR(IF($E725="","",VLOOKUP($E725,'Data Mercado'!$A$7:$F$24,IF($B$6="P90",2,IF($B$6="P75",3,IF($B$6="P50",4,IF($B$6="P25",5,IF($B$6="P10",6))))),0)),"ND")</f>
      </c>
      <c r="H725" s="253" t="str">
        <f t="shared" si="100"/>
        <v/>
      </c>
      <c r="I725" s="253" t="str">
        <f>IFERROR(VLOOKUP($A725,'Analisis de Equidad Interna'!$A$11:$K$1010,11,0),"")</f>
        <v/>
      </c>
      <c r="J725" s="253" t="str">
        <f t="shared" si="101"/>
        <v/>
      </c>
      <c r="K725" s="254" t="str">
        <f t="shared" si="102"/>
        <v/>
      </c>
      <c r="L725" s="254" t="str">
        <f t="shared" si="103"/>
        <v/>
      </c>
      <c r="M725" s="254" t="str">
        <f t="shared" si="104"/>
        <v/>
      </c>
      <c r="N725" s="254" t="str">
        <f t="shared" si="105"/>
        <v/>
      </c>
      <c r="O725" s="255"/>
      <c r="P725" s="256">
        <f t="shared" si="106"/>
        <v>0</v>
      </c>
      <c r="Q725" s="251">
        <f t="shared" si="99"/>
        <v>0</v>
      </c>
      <c r="R725" s="268"/>
      <c r="S725" s="269"/>
      <c r="T725" s="251">
        <f t="shared" si="107"/>
        <v>0</v>
      </c>
    </row>
    <row r="726" spans="1:20" s="257" customFormat="1" ht="19" customHeight="1">
      <c r="A726" s="258"/>
      <c r="B726" s="262"/>
      <c r="C726" s="260"/>
      <c r="D726" s="260"/>
      <c r="E726" s="260"/>
      <c r="F726" s="251"/>
      <c r="G726" s="252" t="str">
        <f>IFERROR(IF($E726="","",VLOOKUP($E726,'Data Mercado'!$A$7:$F$24,IF($B$6="P90",2,IF($B$6="P75",3,IF($B$6="P50",4,IF($B$6="P25",5,IF($B$6="P10",6))))),0)),"ND")</f>
      </c>
      <c r="H726" s="253" t="str">
        <f t="shared" si="100"/>
        <v/>
      </c>
      <c r="I726" s="253" t="str">
        <f>IFERROR(VLOOKUP($A726,'Analisis de Equidad Interna'!$A$11:$K$1010,11,0),"")</f>
        <v/>
      </c>
      <c r="J726" s="253" t="str">
        <f t="shared" si="101"/>
        <v/>
      </c>
      <c r="K726" s="254" t="str">
        <f t="shared" si="102"/>
        <v/>
      </c>
      <c r="L726" s="254" t="str">
        <f t="shared" si="103"/>
        <v/>
      </c>
      <c r="M726" s="254" t="str">
        <f t="shared" si="104"/>
        <v/>
      </c>
      <c r="N726" s="254" t="str">
        <f t="shared" si="105"/>
        <v/>
      </c>
      <c r="O726" s="255"/>
      <c r="P726" s="256">
        <f t="shared" si="106"/>
        <v>0</v>
      </c>
      <c r="Q726" s="251">
        <f t="shared" si="99"/>
        <v>0</v>
      </c>
      <c r="R726" s="268"/>
      <c r="S726" s="269"/>
      <c r="T726" s="251">
        <f t="shared" si="107"/>
        <v>0</v>
      </c>
    </row>
    <row r="727" spans="1:20" s="257" customFormat="1" ht="19" customHeight="1">
      <c r="A727" s="258"/>
      <c r="B727" s="262"/>
      <c r="C727" s="260"/>
      <c r="D727" s="260"/>
      <c r="E727" s="260"/>
      <c r="F727" s="251"/>
      <c r="G727" s="252" t="str">
        <f>IFERROR(IF($E727="","",VLOOKUP($E727,'Data Mercado'!$A$7:$F$24,IF($B$6="P90",2,IF($B$6="P75",3,IF($B$6="P50",4,IF($B$6="P25",5,IF($B$6="P10",6))))),0)),"ND")</f>
      </c>
      <c r="H727" s="253" t="str">
        <f t="shared" si="100"/>
        <v/>
      </c>
      <c r="I727" s="253" t="str">
        <f>IFERROR(VLOOKUP($A727,'Analisis de Equidad Interna'!$A$11:$K$1010,11,0),"")</f>
        <v/>
      </c>
      <c r="J727" s="253" t="str">
        <f t="shared" si="101"/>
        <v/>
      </c>
      <c r="K727" s="254" t="str">
        <f t="shared" si="102"/>
        <v/>
      </c>
      <c r="L727" s="254" t="str">
        <f t="shared" si="103"/>
        <v/>
      </c>
      <c r="M727" s="254" t="str">
        <f t="shared" si="104"/>
        <v/>
      </c>
      <c r="N727" s="254" t="str">
        <f t="shared" si="105"/>
        <v/>
      </c>
      <c r="O727" s="255"/>
      <c r="P727" s="256">
        <f t="shared" si="106"/>
        <v>0</v>
      </c>
      <c r="Q727" s="251">
        <f t="shared" si="99"/>
        <v>0</v>
      </c>
      <c r="R727" s="268"/>
      <c r="S727" s="269"/>
      <c r="T727" s="251">
        <f t="shared" si="107"/>
        <v>0</v>
      </c>
    </row>
    <row r="728" spans="1:20" s="257" customFormat="1" ht="19" customHeight="1">
      <c r="A728" s="258"/>
      <c r="B728" s="262"/>
      <c r="C728" s="260"/>
      <c r="D728" s="260"/>
      <c r="E728" s="260"/>
      <c r="F728" s="251"/>
      <c r="G728" s="252" t="str">
        <f>IFERROR(IF($E728="","",VLOOKUP($E728,'Data Mercado'!$A$7:$F$24,IF($B$6="P90",2,IF($B$6="P75",3,IF($B$6="P50",4,IF($B$6="P25",5,IF($B$6="P10",6))))),0)),"ND")</f>
      </c>
      <c r="H728" s="253" t="str">
        <f t="shared" si="100"/>
        <v/>
      </c>
      <c r="I728" s="253" t="str">
        <f>IFERROR(VLOOKUP($A728,'Analisis de Equidad Interna'!$A$11:$K$1010,11,0),"")</f>
        <v/>
      </c>
      <c r="J728" s="253" t="str">
        <f t="shared" si="101"/>
        <v/>
      </c>
      <c r="K728" s="254" t="str">
        <f t="shared" si="102"/>
        <v/>
      </c>
      <c r="L728" s="254" t="str">
        <f t="shared" si="103"/>
        <v/>
      </c>
      <c r="M728" s="254" t="str">
        <f t="shared" si="104"/>
        <v/>
      </c>
      <c r="N728" s="254" t="str">
        <f t="shared" si="105"/>
        <v/>
      </c>
      <c r="O728" s="255"/>
      <c r="P728" s="256">
        <f t="shared" si="106"/>
        <v>0</v>
      </c>
      <c r="Q728" s="251">
        <f t="shared" si="99"/>
        <v>0</v>
      </c>
      <c r="R728" s="268"/>
      <c r="S728" s="269"/>
      <c r="T728" s="251">
        <f t="shared" si="107"/>
        <v>0</v>
      </c>
    </row>
    <row r="729" spans="1:20" s="257" customFormat="1" ht="19" customHeight="1">
      <c r="A729" s="258"/>
      <c r="B729" s="262"/>
      <c r="C729" s="260"/>
      <c r="D729" s="260"/>
      <c r="E729" s="260"/>
      <c r="F729" s="251"/>
      <c r="G729" s="252" t="str">
        <f>IFERROR(IF($E729="","",VLOOKUP($E729,'Data Mercado'!$A$7:$F$24,IF($B$6="P90",2,IF($B$6="P75",3,IF($B$6="P50",4,IF($B$6="P25",5,IF($B$6="P10",6))))),0)),"ND")</f>
      </c>
      <c r="H729" s="253" t="str">
        <f t="shared" si="100"/>
        <v/>
      </c>
      <c r="I729" s="253" t="str">
        <f>IFERROR(VLOOKUP($A729,'Analisis de Equidad Interna'!$A$11:$K$1010,11,0),"")</f>
        <v/>
      </c>
      <c r="J729" s="253" t="str">
        <f t="shared" si="101"/>
        <v/>
      </c>
      <c r="K729" s="254" t="str">
        <f t="shared" si="102"/>
        <v/>
      </c>
      <c r="L729" s="254" t="str">
        <f t="shared" si="103"/>
        <v/>
      </c>
      <c r="M729" s="254" t="str">
        <f t="shared" si="104"/>
        <v/>
      </c>
      <c r="N729" s="254" t="str">
        <f t="shared" si="105"/>
        <v/>
      </c>
      <c r="O729" s="255"/>
      <c r="P729" s="256">
        <f t="shared" si="106"/>
        <v>0</v>
      </c>
      <c r="Q729" s="251">
        <f t="shared" si="99"/>
        <v>0</v>
      </c>
      <c r="R729" s="268"/>
      <c r="S729" s="269"/>
      <c r="T729" s="251">
        <f t="shared" si="107"/>
        <v>0</v>
      </c>
    </row>
    <row r="730" spans="1:20" s="257" customFormat="1" ht="19" customHeight="1">
      <c r="A730" s="258"/>
      <c r="B730" s="262"/>
      <c r="C730" s="260"/>
      <c r="D730" s="260"/>
      <c r="E730" s="260"/>
      <c r="F730" s="251"/>
      <c r="G730" s="252" t="str">
        <f>IFERROR(IF($E730="","",VLOOKUP($E730,'Data Mercado'!$A$7:$F$24,IF($B$6="P90",2,IF($B$6="P75",3,IF($B$6="P50",4,IF($B$6="P25",5,IF($B$6="P10",6))))),0)),"ND")</f>
      </c>
      <c r="H730" s="253" t="str">
        <f t="shared" si="100"/>
        <v/>
      </c>
      <c r="I730" s="253" t="str">
        <f>IFERROR(VLOOKUP($A730,'Analisis de Equidad Interna'!$A$11:$K$1010,11,0),"")</f>
        <v/>
      </c>
      <c r="J730" s="253" t="str">
        <f t="shared" si="101"/>
        <v/>
      </c>
      <c r="K730" s="254" t="str">
        <f t="shared" si="102"/>
        <v/>
      </c>
      <c r="L730" s="254" t="str">
        <f t="shared" si="103"/>
        <v/>
      </c>
      <c r="M730" s="254" t="str">
        <f t="shared" si="104"/>
        <v/>
      </c>
      <c r="N730" s="254" t="str">
        <f t="shared" si="105"/>
        <v/>
      </c>
      <c r="O730" s="255"/>
      <c r="P730" s="256">
        <f t="shared" si="106"/>
        <v>0</v>
      </c>
      <c r="Q730" s="251">
        <f t="shared" si="99"/>
        <v>0</v>
      </c>
      <c r="R730" s="268"/>
      <c r="S730" s="269"/>
      <c r="T730" s="251">
        <f t="shared" si="107"/>
        <v>0</v>
      </c>
    </row>
    <row r="731" spans="1:20" s="257" customFormat="1" ht="19" customHeight="1">
      <c r="A731" s="258"/>
      <c r="B731" s="262"/>
      <c r="C731" s="260"/>
      <c r="D731" s="260"/>
      <c r="E731" s="260"/>
      <c r="F731" s="251"/>
      <c r="G731" s="252" t="str">
        <f>IFERROR(IF($E731="","",VLOOKUP($E731,'Data Mercado'!$A$7:$F$24,IF($B$6="P90",2,IF($B$6="P75",3,IF($B$6="P50",4,IF($B$6="P25",5,IF($B$6="P10",6))))),0)),"ND")</f>
      </c>
      <c r="H731" s="253" t="str">
        <f t="shared" si="100"/>
        <v/>
      </c>
      <c r="I731" s="253" t="str">
        <f>IFERROR(VLOOKUP($A731,'Analisis de Equidad Interna'!$A$11:$K$1010,11,0),"")</f>
        <v/>
      </c>
      <c r="J731" s="253" t="str">
        <f t="shared" si="101"/>
        <v/>
      </c>
      <c r="K731" s="254" t="str">
        <f t="shared" si="102"/>
        <v/>
      </c>
      <c r="L731" s="254" t="str">
        <f t="shared" si="103"/>
        <v/>
      </c>
      <c r="M731" s="254" t="str">
        <f t="shared" si="104"/>
        <v/>
      </c>
      <c r="N731" s="254" t="str">
        <f t="shared" si="105"/>
        <v/>
      </c>
      <c r="O731" s="255"/>
      <c r="P731" s="256">
        <f t="shared" si="106"/>
        <v>0</v>
      </c>
      <c r="Q731" s="251">
        <f t="shared" si="99"/>
        <v>0</v>
      </c>
      <c r="R731" s="268"/>
      <c r="S731" s="269"/>
      <c r="T731" s="251">
        <f t="shared" si="107"/>
        <v>0</v>
      </c>
    </row>
    <row r="732" spans="1:20" s="257" customFormat="1" ht="19" customHeight="1">
      <c r="A732" s="258"/>
      <c r="B732" s="262"/>
      <c r="C732" s="260"/>
      <c r="D732" s="260"/>
      <c r="E732" s="260"/>
      <c r="F732" s="251"/>
      <c r="G732" s="252" t="str">
        <f>IFERROR(IF($E732="","",VLOOKUP($E732,'Data Mercado'!$A$7:$F$24,IF($B$6="P90",2,IF($B$6="P75",3,IF($B$6="P50",4,IF($B$6="P25",5,IF($B$6="P10",6))))),0)),"ND")</f>
      </c>
      <c r="H732" s="253" t="str">
        <f t="shared" si="100"/>
        <v/>
      </c>
      <c r="I732" s="253" t="str">
        <f>IFERROR(VLOOKUP($A732,'Analisis de Equidad Interna'!$A$11:$K$1010,11,0),"")</f>
        <v/>
      </c>
      <c r="J732" s="253" t="str">
        <f t="shared" si="101"/>
        <v/>
      </c>
      <c r="K732" s="254" t="str">
        <f t="shared" si="102"/>
        <v/>
      </c>
      <c r="L732" s="254" t="str">
        <f t="shared" si="103"/>
        <v/>
      </c>
      <c r="M732" s="254" t="str">
        <f t="shared" si="104"/>
        <v/>
      </c>
      <c r="N732" s="254" t="str">
        <f t="shared" si="105"/>
        <v/>
      </c>
      <c r="O732" s="255"/>
      <c r="P732" s="256">
        <f t="shared" si="106"/>
        <v>0</v>
      </c>
      <c r="Q732" s="251">
        <f t="shared" si="99"/>
        <v>0</v>
      </c>
      <c r="R732" s="268"/>
      <c r="S732" s="269"/>
      <c r="T732" s="251">
        <f t="shared" si="107"/>
        <v>0</v>
      </c>
    </row>
    <row r="733" spans="1:20" s="257" customFormat="1" ht="19" customHeight="1">
      <c r="A733" s="258"/>
      <c r="B733" s="262"/>
      <c r="C733" s="260"/>
      <c r="D733" s="260"/>
      <c r="E733" s="260"/>
      <c r="F733" s="251"/>
      <c r="G733" s="252" t="str">
        <f>IFERROR(IF($E733="","",VLOOKUP($E733,'Data Mercado'!$A$7:$F$24,IF($B$6="P90",2,IF($B$6="P75",3,IF($B$6="P50",4,IF($B$6="P25",5,IF($B$6="P10",6))))),0)),"ND")</f>
      </c>
      <c r="H733" s="253" t="str">
        <f t="shared" si="100"/>
        <v/>
      </c>
      <c r="I733" s="253" t="str">
        <f>IFERROR(VLOOKUP($A733,'Analisis de Equidad Interna'!$A$11:$K$1010,11,0),"")</f>
        <v/>
      </c>
      <c r="J733" s="253" t="str">
        <f t="shared" si="101"/>
        <v/>
      </c>
      <c r="K733" s="254" t="str">
        <f t="shared" si="102"/>
        <v/>
      </c>
      <c r="L733" s="254" t="str">
        <f t="shared" si="103"/>
        <v/>
      </c>
      <c r="M733" s="254" t="str">
        <f t="shared" si="104"/>
        <v/>
      </c>
      <c r="N733" s="254" t="str">
        <f t="shared" si="105"/>
        <v/>
      </c>
      <c r="O733" s="255"/>
      <c r="P733" s="256">
        <f t="shared" si="106"/>
        <v>0</v>
      </c>
      <c r="Q733" s="251">
        <f t="shared" si="99"/>
        <v>0</v>
      </c>
      <c r="R733" s="268"/>
      <c r="S733" s="269"/>
      <c r="T733" s="251">
        <f t="shared" si="107"/>
        <v>0</v>
      </c>
    </row>
    <row r="734" spans="1:20" s="257" customFormat="1" ht="19" customHeight="1">
      <c r="A734" s="258"/>
      <c r="B734" s="262"/>
      <c r="C734" s="260"/>
      <c r="D734" s="260"/>
      <c r="E734" s="260"/>
      <c r="F734" s="251"/>
      <c r="G734" s="252" t="str">
        <f>IFERROR(IF($E734="","",VLOOKUP($E734,'Data Mercado'!$A$7:$F$24,IF($B$6="P90",2,IF($B$6="P75",3,IF($B$6="P50",4,IF($B$6="P25",5,IF($B$6="P10",6))))),0)),"ND")</f>
      </c>
      <c r="H734" s="253" t="str">
        <f t="shared" si="100"/>
        <v/>
      </c>
      <c r="I734" s="253" t="str">
        <f>IFERROR(VLOOKUP($A734,'Analisis de Equidad Interna'!$A$11:$K$1010,11,0),"")</f>
        <v/>
      </c>
      <c r="J734" s="253" t="str">
        <f t="shared" si="101"/>
        <v/>
      </c>
      <c r="K734" s="254" t="str">
        <f t="shared" si="102"/>
        <v/>
      </c>
      <c r="L734" s="254" t="str">
        <f t="shared" si="103"/>
        <v/>
      </c>
      <c r="M734" s="254" t="str">
        <f t="shared" si="104"/>
        <v/>
      </c>
      <c r="N734" s="254" t="str">
        <f t="shared" si="105"/>
        <v/>
      </c>
      <c r="O734" s="255"/>
      <c r="P734" s="256">
        <f t="shared" si="106"/>
        <v>0</v>
      </c>
      <c r="Q734" s="251">
        <f t="shared" si="99"/>
        <v>0</v>
      </c>
      <c r="R734" s="268"/>
      <c r="S734" s="269"/>
      <c r="T734" s="251">
        <f t="shared" si="107"/>
        <v>0</v>
      </c>
    </row>
    <row r="735" spans="1:20" s="257" customFormat="1" ht="19" customHeight="1">
      <c r="A735" s="258"/>
      <c r="B735" s="262"/>
      <c r="C735" s="260"/>
      <c r="D735" s="260"/>
      <c r="E735" s="260"/>
      <c r="F735" s="251"/>
      <c r="G735" s="252" t="str">
        <f>IFERROR(IF($E735="","",VLOOKUP($E735,'Data Mercado'!$A$7:$F$24,IF($B$6="P90",2,IF($B$6="P75",3,IF($B$6="P50",4,IF($B$6="P25",5,IF($B$6="P10",6))))),0)),"ND")</f>
      </c>
      <c r="H735" s="253" t="str">
        <f t="shared" si="100"/>
        <v/>
      </c>
      <c r="I735" s="253" t="str">
        <f>IFERROR(VLOOKUP($A735,'Analisis de Equidad Interna'!$A$11:$K$1010,11,0),"")</f>
        <v/>
      </c>
      <c r="J735" s="253" t="str">
        <f t="shared" si="101"/>
        <v/>
      </c>
      <c r="K735" s="254" t="str">
        <f t="shared" si="102"/>
        <v/>
      </c>
      <c r="L735" s="254" t="str">
        <f t="shared" si="103"/>
        <v/>
      </c>
      <c r="M735" s="254" t="str">
        <f t="shared" si="104"/>
        <v/>
      </c>
      <c r="N735" s="254" t="str">
        <f t="shared" si="105"/>
        <v/>
      </c>
      <c r="O735" s="255"/>
      <c r="P735" s="256">
        <f t="shared" si="106"/>
        <v>0</v>
      </c>
      <c r="Q735" s="251">
        <f t="shared" si="99"/>
        <v>0</v>
      </c>
      <c r="R735" s="268"/>
      <c r="S735" s="269"/>
      <c r="T735" s="251">
        <f t="shared" si="107"/>
        <v>0</v>
      </c>
    </row>
    <row r="736" spans="1:20" s="257" customFormat="1" ht="19" customHeight="1">
      <c r="A736" s="258"/>
      <c r="B736" s="262"/>
      <c r="C736" s="260"/>
      <c r="D736" s="260"/>
      <c r="E736" s="260"/>
      <c r="F736" s="251"/>
      <c r="G736" s="252" t="str">
        <f>IFERROR(IF($E736="","",VLOOKUP($E736,'Data Mercado'!$A$7:$F$24,IF($B$6="P90",2,IF($B$6="P75",3,IF($B$6="P50",4,IF($B$6="P25",5,IF($B$6="P10",6))))),0)),"ND")</f>
      </c>
      <c r="H736" s="253" t="str">
        <f t="shared" si="100"/>
        <v/>
      </c>
      <c r="I736" s="253" t="str">
        <f>IFERROR(VLOOKUP($A736,'Analisis de Equidad Interna'!$A$11:$K$1010,11,0),"")</f>
        <v/>
      </c>
      <c r="J736" s="253" t="str">
        <f t="shared" si="101"/>
        <v/>
      </c>
      <c r="K736" s="254" t="str">
        <f t="shared" si="102"/>
        <v/>
      </c>
      <c r="L736" s="254" t="str">
        <f t="shared" si="103"/>
        <v/>
      </c>
      <c r="M736" s="254" t="str">
        <f t="shared" si="104"/>
        <v/>
      </c>
      <c r="N736" s="254" t="str">
        <f t="shared" si="105"/>
        <v/>
      </c>
      <c r="O736" s="255"/>
      <c r="P736" s="256">
        <f t="shared" si="106"/>
        <v>0</v>
      </c>
      <c r="Q736" s="251">
        <f t="shared" si="99"/>
        <v>0</v>
      </c>
      <c r="R736" s="268"/>
      <c r="S736" s="269"/>
      <c r="T736" s="251">
        <f t="shared" si="107"/>
        <v>0</v>
      </c>
    </row>
    <row r="737" spans="1:20" s="257" customFormat="1" ht="19" customHeight="1">
      <c r="A737" s="258"/>
      <c r="B737" s="262"/>
      <c r="C737" s="260"/>
      <c r="D737" s="260"/>
      <c r="E737" s="260"/>
      <c r="F737" s="251"/>
      <c r="G737" s="252" t="str">
        <f>IFERROR(IF($E737="","",VLOOKUP($E737,'Data Mercado'!$A$7:$F$24,IF($B$6="P90",2,IF($B$6="P75",3,IF($B$6="P50",4,IF($B$6="P25",5,IF($B$6="P10",6))))),0)),"ND")</f>
      </c>
      <c r="H737" s="253" t="str">
        <f t="shared" si="100"/>
        <v/>
      </c>
      <c r="I737" s="253" t="str">
        <f>IFERROR(VLOOKUP($A737,'Analisis de Equidad Interna'!$A$11:$K$1010,11,0),"")</f>
        <v/>
      </c>
      <c r="J737" s="253" t="str">
        <f t="shared" si="101"/>
        <v/>
      </c>
      <c r="K737" s="254" t="str">
        <f t="shared" si="102"/>
        <v/>
      </c>
      <c r="L737" s="254" t="str">
        <f t="shared" si="103"/>
        <v/>
      </c>
      <c r="M737" s="254" t="str">
        <f t="shared" si="104"/>
        <v/>
      </c>
      <c r="N737" s="254" t="str">
        <f t="shared" si="105"/>
        <v/>
      </c>
      <c r="O737" s="255"/>
      <c r="P737" s="256">
        <f t="shared" si="106"/>
        <v>0</v>
      </c>
      <c r="Q737" s="251">
        <f t="shared" si="99"/>
        <v>0</v>
      </c>
      <c r="R737" s="268"/>
      <c r="S737" s="269"/>
      <c r="T737" s="251">
        <f t="shared" si="107"/>
        <v>0</v>
      </c>
    </row>
    <row r="738" spans="1:20" s="257" customFormat="1" ht="19" customHeight="1">
      <c r="A738" s="258"/>
      <c r="B738" s="262"/>
      <c r="C738" s="260"/>
      <c r="D738" s="260"/>
      <c r="E738" s="260"/>
      <c r="F738" s="251"/>
      <c r="G738" s="252" t="str">
        <f>IFERROR(IF($E738="","",VLOOKUP($E738,'Data Mercado'!$A$7:$F$24,IF($B$6="P90",2,IF($B$6="P75",3,IF($B$6="P50",4,IF($B$6="P25",5,IF($B$6="P10",6))))),0)),"ND")</f>
      </c>
      <c r="H738" s="253" t="str">
        <f t="shared" si="100"/>
        <v/>
      </c>
      <c r="I738" s="253" t="str">
        <f>IFERROR(VLOOKUP($A738,'Analisis de Equidad Interna'!$A$11:$K$1010,11,0),"")</f>
        <v/>
      </c>
      <c r="J738" s="253" t="str">
        <f t="shared" si="101"/>
        <v/>
      </c>
      <c r="K738" s="254" t="str">
        <f t="shared" si="102"/>
        <v/>
      </c>
      <c r="L738" s="254" t="str">
        <f t="shared" si="103"/>
        <v/>
      </c>
      <c r="M738" s="254" t="str">
        <f t="shared" si="104"/>
        <v/>
      </c>
      <c r="N738" s="254" t="str">
        <f t="shared" si="105"/>
        <v/>
      </c>
      <c r="O738" s="255"/>
      <c r="P738" s="256">
        <f t="shared" si="106"/>
        <v>0</v>
      </c>
      <c r="Q738" s="251">
        <f t="shared" si="99"/>
        <v>0</v>
      </c>
      <c r="R738" s="268"/>
      <c r="S738" s="269"/>
      <c r="T738" s="251">
        <f t="shared" si="107"/>
        <v>0</v>
      </c>
    </row>
    <row r="739" spans="1:20" s="257" customFormat="1" ht="19" customHeight="1">
      <c r="A739" s="258"/>
      <c r="B739" s="262"/>
      <c r="C739" s="260"/>
      <c r="D739" s="260"/>
      <c r="E739" s="260"/>
      <c r="F739" s="251"/>
      <c r="G739" s="252" t="str">
        <f>IFERROR(IF($E739="","",VLOOKUP($E739,'Data Mercado'!$A$7:$F$24,IF($B$6="P90",2,IF($B$6="P75",3,IF($B$6="P50",4,IF($B$6="P25",5,IF($B$6="P10",6))))),0)),"ND")</f>
      </c>
      <c r="H739" s="253" t="str">
        <f t="shared" si="100"/>
        <v/>
      </c>
      <c r="I739" s="253" t="str">
        <f>IFERROR(VLOOKUP($A739,'Analisis de Equidad Interna'!$A$11:$K$1010,11,0),"")</f>
        <v/>
      </c>
      <c r="J739" s="253" t="str">
        <f t="shared" si="101"/>
        <v/>
      </c>
      <c r="K739" s="254" t="str">
        <f t="shared" si="102"/>
        <v/>
      </c>
      <c r="L739" s="254" t="str">
        <f t="shared" si="103"/>
        <v/>
      </c>
      <c r="M739" s="254" t="str">
        <f t="shared" si="104"/>
        <v/>
      </c>
      <c r="N739" s="254" t="str">
        <f t="shared" si="105"/>
        <v/>
      </c>
      <c r="O739" s="255"/>
      <c r="P739" s="256">
        <f t="shared" si="106"/>
        <v>0</v>
      </c>
      <c r="Q739" s="251">
        <f t="shared" si="99"/>
        <v>0</v>
      </c>
      <c r="R739" s="268"/>
      <c r="S739" s="269"/>
      <c r="T739" s="251">
        <f t="shared" si="107"/>
        <v>0</v>
      </c>
    </row>
    <row r="740" spans="1:20" s="257" customFormat="1" ht="19" customHeight="1">
      <c r="A740" s="258"/>
      <c r="B740" s="262"/>
      <c r="C740" s="260"/>
      <c r="D740" s="260"/>
      <c r="E740" s="260"/>
      <c r="F740" s="251"/>
      <c r="G740" s="252" t="str">
        <f>IFERROR(IF($E740="","",VLOOKUP($E740,'Data Mercado'!$A$7:$F$24,IF($B$6="P90",2,IF($B$6="P75",3,IF($B$6="P50",4,IF($B$6="P25",5,IF($B$6="P10",6))))),0)),"ND")</f>
      </c>
      <c r="H740" s="253" t="str">
        <f t="shared" si="100"/>
        <v/>
      </c>
      <c r="I740" s="253" t="str">
        <f>IFERROR(VLOOKUP($A740,'Analisis de Equidad Interna'!$A$11:$K$1010,11,0),"")</f>
        <v/>
      </c>
      <c r="J740" s="253" t="str">
        <f t="shared" si="101"/>
        <v/>
      </c>
      <c r="K740" s="254" t="str">
        <f t="shared" si="102"/>
        <v/>
      </c>
      <c r="L740" s="254" t="str">
        <f t="shared" si="103"/>
        <v/>
      </c>
      <c r="M740" s="254" t="str">
        <f t="shared" si="104"/>
        <v/>
      </c>
      <c r="N740" s="254" t="str">
        <f t="shared" si="105"/>
        <v/>
      </c>
      <c r="O740" s="255"/>
      <c r="P740" s="256">
        <f t="shared" si="106"/>
        <v>0</v>
      </c>
      <c r="Q740" s="251">
        <f t="shared" si="99"/>
        <v>0</v>
      </c>
      <c r="R740" s="268"/>
      <c r="S740" s="269"/>
      <c r="T740" s="251">
        <f t="shared" si="107"/>
        <v>0</v>
      </c>
    </row>
    <row r="741" spans="1:20" s="257" customFormat="1" ht="19" customHeight="1">
      <c r="A741" s="258"/>
      <c r="B741" s="262"/>
      <c r="C741" s="260"/>
      <c r="D741" s="260"/>
      <c r="E741" s="260"/>
      <c r="F741" s="251"/>
      <c r="G741" s="252" t="str">
        <f>IFERROR(IF($E741="","",VLOOKUP($E741,'Data Mercado'!$A$7:$F$24,IF($B$6="P90",2,IF($B$6="P75",3,IF($B$6="P50",4,IF($B$6="P25",5,IF($B$6="P10",6))))),0)),"ND")</f>
      </c>
      <c r="H741" s="253" t="str">
        <f t="shared" si="100"/>
        <v/>
      </c>
      <c r="I741" s="253" t="str">
        <f>IFERROR(VLOOKUP($A741,'Analisis de Equidad Interna'!$A$11:$K$1010,11,0),"")</f>
        <v/>
      </c>
      <c r="J741" s="253" t="str">
        <f t="shared" si="101"/>
        <v/>
      </c>
      <c r="K741" s="254" t="str">
        <f t="shared" si="102"/>
        <v/>
      </c>
      <c r="L741" s="254" t="str">
        <f t="shared" si="103"/>
        <v/>
      </c>
      <c r="M741" s="254" t="str">
        <f t="shared" si="104"/>
        <v/>
      </c>
      <c r="N741" s="254" t="str">
        <f t="shared" si="105"/>
        <v/>
      </c>
      <c r="O741" s="255"/>
      <c r="P741" s="256">
        <f t="shared" si="106"/>
        <v>0</v>
      </c>
      <c r="Q741" s="251">
        <f t="shared" si="99"/>
        <v>0</v>
      </c>
      <c r="R741" s="268"/>
      <c r="S741" s="269"/>
      <c r="T741" s="251">
        <f t="shared" si="107"/>
        <v>0</v>
      </c>
    </row>
    <row r="742" spans="1:20" s="257" customFormat="1" ht="19" customHeight="1">
      <c r="A742" s="258"/>
      <c r="B742" s="262"/>
      <c r="C742" s="260"/>
      <c r="D742" s="260"/>
      <c r="E742" s="260"/>
      <c r="F742" s="251"/>
      <c r="G742" s="252" t="str">
        <f>IFERROR(IF($E742="","",VLOOKUP($E742,'Data Mercado'!$A$7:$F$24,IF($B$6="P90",2,IF($B$6="P75",3,IF($B$6="P50",4,IF($B$6="P25",5,IF($B$6="P10",6))))),0)),"ND")</f>
      </c>
      <c r="H742" s="253" t="str">
        <f t="shared" si="100"/>
        <v/>
      </c>
      <c r="I742" s="253" t="str">
        <f>IFERROR(VLOOKUP($A742,'Analisis de Equidad Interna'!$A$11:$K$1010,11,0),"")</f>
        <v/>
      </c>
      <c r="J742" s="253" t="str">
        <f t="shared" si="101"/>
        <v/>
      </c>
      <c r="K742" s="254" t="str">
        <f t="shared" si="102"/>
        <v/>
      </c>
      <c r="L742" s="254" t="str">
        <f t="shared" si="103"/>
        <v/>
      </c>
      <c r="M742" s="254" t="str">
        <f t="shared" si="104"/>
        <v/>
      </c>
      <c r="N742" s="254" t="str">
        <f t="shared" si="105"/>
        <v/>
      </c>
      <c r="O742" s="255"/>
      <c r="P742" s="256">
        <f t="shared" si="106"/>
        <v>0</v>
      </c>
      <c r="Q742" s="251">
        <f t="shared" si="99"/>
        <v>0</v>
      </c>
      <c r="R742" s="268"/>
      <c r="S742" s="269"/>
      <c r="T742" s="251">
        <f t="shared" si="107"/>
        <v>0</v>
      </c>
    </row>
    <row r="743" spans="1:20" s="257" customFormat="1" ht="19" customHeight="1">
      <c r="A743" s="258"/>
      <c r="B743" s="262"/>
      <c r="C743" s="260"/>
      <c r="D743" s="260"/>
      <c r="E743" s="260"/>
      <c r="F743" s="251"/>
      <c r="G743" s="252" t="str">
        <f>IFERROR(IF($E743="","",VLOOKUP($E743,'Data Mercado'!$A$7:$F$24,IF($B$6="P90",2,IF($B$6="P75",3,IF($B$6="P50",4,IF($B$6="P25",5,IF($B$6="P10",6))))),0)),"ND")</f>
      </c>
      <c r="H743" s="253" t="str">
        <f t="shared" si="100"/>
        <v/>
      </c>
      <c r="I743" s="253" t="str">
        <f>IFERROR(VLOOKUP($A743,'Analisis de Equidad Interna'!$A$11:$K$1010,11,0),"")</f>
        <v/>
      </c>
      <c r="J743" s="253" t="str">
        <f t="shared" si="101"/>
        <v/>
      </c>
      <c r="K743" s="254" t="str">
        <f t="shared" si="102"/>
        <v/>
      </c>
      <c r="L743" s="254" t="str">
        <f t="shared" si="103"/>
        <v/>
      </c>
      <c r="M743" s="254" t="str">
        <f t="shared" si="104"/>
        <v/>
      </c>
      <c r="N743" s="254" t="str">
        <f t="shared" si="105"/>
        <v/>
      </c>
      <c r="O743" s="255"/>
      <c r="P743" s="256">
        <f t="shared" si="106"/>
        <v>0</v>
      </c>
      <c r="Q743" s="251">
        <f t="shared" si="99"/>
        <v>0</v>
      </c>
      <c r="R743" s="268"/>
      <c r="S743" s="269"/>
      <c r="T743" s="251">
        <f t="shared" si="107"/>
        <v>0</v>
      </c>
    </row>
    <row r="744" spans="1:20" s="257" customFormat="1" ht="19" customHeight="1">
      <c r="A744" s="258"/>
      <c r="B744" s="262"/>
      <c r="C744" s="260"/>
      <c r="D744" s="260"/>
      <c r="E744" s="260"/>
      <c r="F744" s="251"/>
      <c r="G744" s="252" t="str">
        <f>IFERROR(IF($E744="","",VLOOKUP($E744,'Data Mercado'!$A$7:$F$24,IF($B$6="P90",2,IF($B$6="P75",3,IF($B$6="P50",4,IF($B$6="P25",5,IF($B$6="P10",6))))),0)),"ND")</f>
      </c>
      <c r="H744" s="253" t="str">
        <f t="shared" si="100"/>
        <v/>
      </c>
      <c r="I744" s="253" t="str">
        <f>IFERROR(VLOOKUP($A744,'Analisis de Equidad Interna'!$A$11:$K$1010,11,0),"")</f>
        <v/>
      </c>
      <c r="J744" s="253" t="str">
        <f t="shared" si="101"/>
        <v/>
      </c>
      <c r="K744" s="254" t="str">
        <f t="shared" si="102"/>
        <v/>
      </c>
      <c r="L744" s="254" t="str">
        <f t="shared" si="103"/>
        <v/>
      </c>
      <c r="M744" s="254" t="str">
        <f t="shared" si="104"/>
        <v/>
      </c>
      <c r="N744" s="254" t="str">
        <f t="shared" si="105"/>
        <v/>
      </c>
      <c r="O744" s="255"/>
      <c r="P744" s="256">
        <f t="shared" si="106"/>
        <v>0</v>
      </c>
      <c r="Q744" s="251">
        <f t="shared" si="99"/>
        <v>0</v>
      </c>
      <c r="R744" s="268"/>
      <c r="S744" s="269"/>
      <c r="T744" s="251">
        <f t="shared" si="107"/>
        <v>0</v>
      </c>
    </row>
    <row r="745" spans="1:20" s="257" customFormat="1" ht="19" customHeight="1">
      <c r="A745" s="258"/>
      <c r="B745" s="262"/>
      <c r="C745" s="260"/>
      <c r="D745" s="260"/>
      <c r="E745" s="260"/>
      <c r="F745" s="251"/>
      <c r="G745" s="252" t="str">
        <f>IFERROR(IF($E745="","",VLOOKUP($E745,'Data Mercado'!$A$7:$F$24,IF($B$6="P90",2,IF($B$6="P75",3,IF($B$6="P50",4,IF($B$6="P25",5,IF($B$6="P10",6))))),0)),"ND")</f>
      </c>
      <c r="H745" s="253" t="str">
        <f t="shared" si="100"/>
        <v/>
      </c>
      <c r="I745" s="253" t="str">
        <f>IFERROR(VLOOKUP($A745,'Analisis de Equidad Interna'!$A$11:$K$1010,11,0),"")</f>
        <v/>
      </c>
      <c r="J745" s="253" t="str">
        <f t="shared" si="101"/>
        <v/>
      </c>
      <c r="K745" s="254" t="str">
        <f t="shared" si="102"/>
        <v/>
      </c>
      <c r="L745" s="254" t="str">
        <f t="shared" si="103"/>
        <v/>
      </c>
      <c r="M745" s="254" t="str">
        <f t="shared" si="104"/>
        <v/>
      </c>
      <c r="N745" s="254" t="str">
        <f t="shared" si="105"/>
        <v/>
      </c>
      <c r="O745" s="255"/>
      <c r="P745" s="256">
        <f t="shared" si="106"/>
        <v>0</v>
      </c>
      <c r="Q745" s="251">
        <f t="shared" si="99"/>
        <v>0</v>
      </c>
      <c r="R745" s="268"/>
      <c r="S745" s="269"/>
      <c r="T745" s="251">
        <f t="shared" si="107"/>
        <v>0</v>
      </c>
    </row>
    <row r="746" spans="1:20" s="257" customFormat="1" ht="19" customHeight="1">
      <c r="A746" s="258"/>
      <c r="B746" s="262"/>
      <c r="C746" s="260"/>
      <c r="D746" s="260"/>
      <c r="E746" s="260"/>
      <c r="F746" s="251"/>
      <c r="G746" s="252" t="str">
        <f>IFERROR(IF($E746="","",VLOOKUP($E746,'Data Mercado'!$A$7:$F$24,IF($B$6="P90",2,IF($B$6="P75",3,IF($B$6="P50",4,IF($B$6="P25",5,IF($B$6="P10",6))))),0)),"ND")</f>
      </c>
      <c r="H746" s="253" t="str">
        <f t="shared" si="100"/>
        <v/>
      </c>
      <c r="I746" s="253" t="str">
        <f>IFERROR(VLOOKUP($A746,'Analisis de Equidad Interna'!$A$11:$K$1010,11,0),"")</f>
        <v/>
      </c>
      <c r="J746" s="253" t="str">
        <f t="shared" si="101"/>
        <v/>
      </c>
      <c r="K746" s="254" t="str">
        <f t="shared" si="102"/>
        <v/>
      </c>
      <c r="L746" s="254" t="str">
        <f t="shared" si="103"/>
        <v/>
      </c>
      <c r="M746" s="254" t="str">
        <f t="shared" si="104"/>
        <v/>
      </c>
      <c r="N746" s="254" t="str">
        <f t="shared" si="105"/>
        <v/>
      </c>
      <c r="O746" s="255"/>
      <c r="P746" s="256">
        <f t="shared" si="106"/>
        <v>0</v>
      </c>
      <c r="Q746" s="251">
        <f t="shared" si="99"/>
        <v>0</v>
      </c>
      <c r="R746" s="268"/>
      <c r="S746" s="269"/>
      <c r="T746" s="251">
        <f t="shared" si="107"/>
        <v>0</v>
      </c>
    </row>
    <row r="747" spans="1:20" s="257" customFormat="1" ht="19" customHeight="1">
      <c r="A747" s="258"/>
      <c r="B747" s="262"/>
      <c r="C747" s="260"/>
      <c r="D747" s="260"/>
      <c r="E747" s="260"/>
      <c r="F747" s="251"/>
      <c r="G747" s="252" t="str">
        <f>IFERROR(IF($E747="","",VLOOKUP($E747,'Data Mercado'!$A$7:$F$24,IF($B$6="P90",2,IF($B$6="P75",3,IF($B$6="P50",4,IF($B$6="P25",5,IF($B$6="P10",6))))),0)),"ND")</f>
      </c>
      <c r="H747" s="253" t="str">
        <f t="shared" si="100"/>
        <v/>
      </c>
      <c r="I747" s="253" t="str">
        <f>IFERROR(VLOOKUP($A747,'Analisis de Equidad Interna'!$A$11:$K$1010,11,0),"")</f>
        <v/>
      </c>
      <c r="J747" s="253" t="str">
        <f t="shared" si="101"/>
        <v/>
      </c>
      <c r="K747" s="254" t="str">
        <f t="shared" si="102"/>
        <v/>
      </c>
      <c r="L747" s="254" t="str">
        <f t="shared" si="103"/>
        <v/>
      </c>
      <c r="M747" s="254" t="str">
        <f t="shared" si="104"/>
        <v/>
      </c>
      <c r="N747" s="254" t="str">
        <f t="shared" si="105"/>
        <v/>
      </c>
      <c r="O747" s="255"/>
      <c r="P747" s="256">
        <f t="shared" si="106"/>
        <v>0</v>
      </c>
      <c r="Q747" s="251">
        <f t="shared" si="99"/>
        <v>0</v>
      </c>
      <c r="R747" s="268"/>
      <c r="S747" s="269"/>
      <c r="T747" s="251">
        <f t="shared" si="107"/>
        <v>0</v>
      </c>
    </row>
    <row r="748" spans="1:20" s="257" customFormat="1" ht="19" customHeight="1">
      <c r="A748" s="258"/>
      <c r="B748" s="262"/>
      <c r="C748" s="260"/>
      <c r="D748" s="260"/>
      <c r="E748" s="260"/>
      <c r="F748" s="251"/>
      <c r="G748" s="252" t="str">
        <f>IFERROR(IF($E748="","",VLOOKUP($E748,'Data Mercado'!$A$7:$F$24,IF($B$6="P90",2,IF($B$6="P75",3,IF($B$6="P50",4,IF($B$6="P25",5,IF($B$6="P10",6))))),0)),"ND")</f>
      </c>
      <c r="H748" s="253" t="str">
        <f t="shared" si="100"/>
        <v/>
      </c>
      <c r="I748" s="253" t="str">
        <f>IFERROR(VLOOKUP($A748,'Analisis de Equidad Interna'!$A$11:$K$1010,11,0),"")</f>
        <v/>
      </c>
      <c r="J748" s="253" t="str">
        <f t="shared" si="101"/>
        <v/>
      </c>
      <c r="K748" s="254" t="str">
        <f t="shared" si="102"/>
        <v/>
      </c>
      <c r="L748" s="254" t="str">
        <f t="shared" si="103"/>
        <v/>
      </c>
      <c r="M748" s="254" t="str">
        <f t="shared" si="104"/>
        <v/>
      </c>
      <c r="N748" s="254" t="str">
        <f t="shared" si="105"/>
        <v/>
      </c>
      <c r="O748" s="255"/>
      <c r="P748" s="256">
        <f t="shared" si="106"/>
        <v>0</v>
      </c>
      <c r="Q748" s="251">
        <f t="shared" si="99"/>
        <v>0</v>
      </c>
      <c r="R748" s="268"/>
      <c r="S748" s="269"/>
      <c r="T748" s="251">
        <f t="shared" si="107"/>
        <v>0</v>
      </c>
    </row>
    <row r="749" spans="1:20" s="257" customFormat="1" ht="19" customHeight="1">
      <c r="A749" s="258"/>
      <c r="B749" s="262"/>
      <c r="C749" s="260"/>
      <c r="D749" s="260"/>
      <c r="E749" s="260"/>
      <c r="F749" s="251"/>
      <c r="G749" s="252" t="str">
        <f>IFERROR(IF($E749="","",VLOOKUP($E749,'Data Mercado'!$A$7:$F$24,IF($B$6="P90",2,IF($B$6="P75",3,IF($B$6="P50",4,IF($B$6="P25",5,IF($B$6="P10",6))))),0)),"ND")</f>
      </c>
      <c r="H749" s="253" t="str">
        <f t="shared" si="100"/>
        <v/>
      </c>
      <c r="I749" s="253" t="str">
        <f>IFERROR(VLOOKUP($A749,'Analisis de Equidad Interna'!$A$11:$K$1010,11,0),"")</f>
        <v/>
      </c>
      <c r="J749" s="253" t="str">
        <f t="shared" si="101"/>
        <v/>
      </c>
      <c r="K749" s="254" t="str">
        <f t="shared" si="102"/>
        <v/>
      </c>
      <c r="L749" s="254" t="str">
        <f t="shared" si="103"/>
        <v/>
      </c>
      <c r="M749" s="254" t="str">
        <f t="shared" si="104"/>
        <v/>
      </c>
      <c r="N749" s="254" t="str">
        <f t="shared" si="105"/>
        <v/>
      </c>
      <c r="O749" s="255"/>
      <c r="P749" s="256">
        <f t="shared" si="106"/>
        <v>0</v>
      </c>
      <c r="Q749" s="251">
        <f t="shared" si="99"/>
        <v>0</v>
      </c>
      <c r="R749" s="268"/>
      <c r="S749" s="269"/>
      <c r="T749" s="251">
        <f t="shared" si="107"/>
        <v>0</v>
      </c>
    </row>
    <row r="750" spans="1:20" s="257" customFormat="1" ht="19" customHeight="1">
      <c r="A750" s="258"/>
      <c r="B750" s="262"/>
      <c r="C750" s="260"/>
      <c r="D750" s="260"/>
      <c r="E750" s="260"/>
      <c r="F750" s="251"/>
      <c r="G750" s="252" t="str">
        <f>IFERROR(IF($E750="","",VLOOKUP($E750,'Data Mercado'!$A$7:$F$24,IF($B$6="P90",2,IF($B$6="P75",3,IF($B$6="P50",4,IF($B$6="P25",5,IF($B$6="P10",6))))),0)),"ND")</f>
      </c>
      <c r="H750" s="253" t="str">
        <f t="shared" si="100"/>
        <v/>
      </c>
      <c r="I750" s="253" t="str">
        <f>IFERROR(VLOOKUP($A750,'Analisis de Equidad Interna'!$A$11:$K$1010,11,0),"")</f>
        <v/>
      </c>
      <c r="J750" s="253" t="str">
        <f t="shared" si="101"/>
        <v/>
      </c>
      <c r="K750" s="254" t="str">
        <f t="shared" si="102"/>
        <v/>
      </c>
      <c r="L750" s="254" t="str">
        <f t="shared" si="103"/>
        <v/>
      </c>
      <c r="M750" s="254" t="str">
        <f t="shared" si="104"/>
        <v/>
      </c>
      <c r="N750" s="254" t="str">
        <f t="shared" si="105"/>
        <v/>
      </c>
      <c r="O750" s="255"/>
      <c r="P750" s="256">
        <f t="shared" si="106"/>
        <v>0</v>
      </c>
      <c r="Q750" s="251">
        <f t="shared" si="99"/>
        <v>0</v>
      </c>
      <c r="R750" s="268"/>
      <c r="S750" s="269"/>
      <c r="T750" s="251">
        <f t="shared" si="107"/>
        <v>0</v>
      </c>
    </row>
    <row r="751" spans="1:20" s="257" customFormat="1" ht="19" customHeight="1">
      <c r="A751" s="258"/>
      <c r="B751" s="262"/>
      <c r="C751" s="260"/>
      <c r="D751" s="260"/>
      <c r="E751" s="260"/>
      <c r="F751" s="251"/>
      <c r="G751" s="252" t="str">
        <f>IFERROR(IF($E751="","",VLOOKUP($E751,'Data Mercado'!$A$7:$F$24,IF($B$6="P90",2,IF($B$6="P75",3,IF($B$6="P50",4,IF($B$6="P25",5,IF($B$6="P10",6))))),0)),"ND")</f>
      </c>
      <c r="H751" s="253" t="str">
        <f t="shared" si="100"/>
        <v/>
      </c>
      <c r="I751" s="253" t="str">
        <f>IFERROR(VLOOKUP($A751,'Analisis de Equidad Interna'!$A$11:$K$1010,11,0),"")</f>
        <v/>
      </c>
      <c r="J751" s="253" t="str">
        <f t="shared" si="101"/>
        <v/>
      </c>
      <c r="K751" s="254" t="str">
        <f t="shared" si="102"/>
        <v/>
      </c>
      <c r="L751" s="254" t="str">
        <f t="shared" si="103"/>
        <v/>
      </c>
      <c r="M751" s="254" t="str">
        <f t="shared" si="104"/>
        <v/>
      </c>
      <c r="N751" s="254" t="str">
        <f t="shared" si="105"/>
        <v/>
      </c>
      <c r="O751" s="255"/>
      <c r="P751" s="256">
        <f t="shared" si="106"/>
        <v>0</v>
      </c>
      <c r="Q751" s="251">
        <f t="shared" si="99"/>
        <v>0</v>
      </c>
      <c r="R751" s="268"/>
      <c r="S751" s="269"/>
      <c r="T751" s="251">
        <f t="shared" si="107"/>
        <v>0</v>
      </c>
    </row>
    <row r="752" spans="1:20" s="257" customFormat="1" ht="19" customHeight="1">
      <c r="A752" s="258"/>
      <c r="B752" s="262"/>
      <c r="C752" s="260"/>
      <c r="D752" s="260"/>
      <c r="E752" s="260"/>
      <c r="F752" s="251"/>
      <c r="G752" s="252" t="str">
        <f>IFERROR(IF($E752="","",VLOOKUP($E752,'Data Mercado'!$A$7:$F$24,IF($B$6="P90",2,IF($B$6="P75",3,IF($B$6="P50",4,IF($B$6="P25",5,IF($B$6="P10",6))))),0)),"ND")</f>
      </c>
      <c r="H752" s="253" t="str">
        <f t="shared" si="100"/>
        <v/>
      </c>
      <c r="I752" s="253" t="str">
        <f>IFERROR(VLOOKUP($A752,'Analisis de Equidad Interna'!$A$11:$K$1010,11,0),"")</f>
        <v/>
      </c>
      <c r="J752" s="253" t="str">
        <f t="shared" si="101"/>
        <v/>
      </c>
      <c r="K752" s="254" t="str">
        <f t="shared" si="102"/>
        <v/>
      </c>
      <c r="L752" s="254" t="str">
        <f t="shared" si="103"/>
        <v/>
      </c>
      <c r="M752" s="254" t="str">
        <f t="shared" si="104"/>
        <v/>
      </c>
      <c r="N752" s="254" t="str">
        <f t="shared" si="105"/>
        <v/>
      </c>
      <c r="O752" s="255"/>
      <c r="P752" s="256">
        <f t="shared" si="106"/>
        <v>0</v>
      </c>
      <c r="Q752" s="251">
        <f t="shared" si="99"/>
        <v>0</v>
      </c>
      <c r="R752" s="268"/>
      <c r="S752" s="269"/>
      <c r="T752" s="251">
        <f t="shared" si="107"/>
        <v>0</v>
      </c>
    </row>
    <row r="753" spans="1:20" s="257" customFormat="1" ht="19" customHeight="1">
      <c r="A753" s="258"/>
      <c r="B753" s="262"/>
      <c r="C753" s="260"/>
      <c r="D753" s="260"/>
      <c r="E753" s="260"/>
      <c r="F753" s="251"/>
      <c r="G753" s="252" t="str">
        <f>IFERROR(IF($E753="","",VLOOKUP($E753,'Data Mercado'!$A$7:$F$24,IF($B$6="P90",2,IF($B$6="P75",3,IF($B$6="P50",4,IF($B$6="P25",5,IF($B$6="P10",6))))),0)),"ND")</f>
      </c>
      <c r="H753" s="253" t="str">
        <f t="shared" si="100"/>
        <v/>
      </c>
      <c r="I753" s="253" t="str">
        <f>IFERROR(VLOOKUP($A753,'Analisis de Equidad Interna'!$A$11:$K$1010,11,0),"")</f>
        <v/>
      </c>
      <c r="J753" s="253" t="str">
        <f t="shared" si="101"/>
        <v/>
      </c>
      <c r="K753" s="254" t="str">
        <f t="shared" si="102"/>
        <v/>
      </c>
      <c r="L753" s="254" t="str">
        <f t="shared" si="103"/>
        <v/>
      </c>
      <c r="M753" s="254" t="str">
        <f t="shared" si="104"/>
        <v/>
      </c>
      <c r="N753" s="254" t="str">
        <f t="shared" si="105"/>
        <v/>
      </c>
      <c r="O753" s="255"/>
      <c r="P753" s="256">
        <f t="shared" si="106"/>
        <v>0</v>
      </c>
      <c r="Q753" s="251">
        <f t="shared" si="99"/>
        <v>0</v>
      </c>
      <c r="R753" s="268"/>
      <c r="S753" s="269"/>
      <c r="T753" s="251">
        <f t="shared" si="107"/>
        <v>0</v>
      </c>
    </row>
    <row r="754" spans="1:20" s="257" customFormat="1" ht="19" customHeight="1">
      <c r="A754" s="258"/>
      <c r="B754" s="262"/>
      <c r="C754" s="260"/>
      <c r="D754" s="260"/>
      <c r="E754" s="260"/>
      <c r="F754" s="251"/>
      <c r="G754" s="252" t="str">
        <f>IFERROR(IF($E754="","",VLOOKUP($E754,'Data Mercado'!$A$7:$F$24,IF($B$6="P90",2,IF($B$6="P75",3,IF($B$6="P50",4,IF($B$6="P25",5,IF($B$6="P10",6))))),0)),"ND")</f>
      </c>
      <c r="H754" s="253" t="str">
        <f t="shared" si="100"/>
        <v/>
      </c>
      <c r="I754" s="253" t="str">
        <f>IFERROR(VLOOKUP($A754,'Analisis de Equidad Interna'!$A$11:$K$1010,11,0),"")</f>
        <v/>
      </c>
      <c r="J754" s="253" t="str">
        <f t="shared" si="101"/>
        <v/>
      </c>
      <c r="K754" s="254" t="str">
        <f t="shared" si="102"/>
        <v/>
      </c>
      <c r="L754" s="254" t="str">
        <f t="shared" si="103"/>
        <v/>
      </c>
      <c r="M754" s="254" t="str">
        <f t="shared" si="104"/>
        <v/>
      </c>
      <c r="N754" s="254" t="str">
        <f t="shared" si="105"/>
        <v/>
      </c>
      <c r="O754" s="255"/>
      <c r="P754" s="256">
        <f t="shared" si="106"/>
        <v>0</v>
      </c>
      <c r="Q754" s="251">
        <f t="shared" si="99"/>
        <v>0</v>
      </c>
      <c r="R754" s="268"/>
      <c r="S754" s="269"/>
      <c r="T754" s="251">
        <f t="shared" si="107"/>
        <v>0</v>
      </c>
    </row>
    <row r="755" spans="1:20" s="257" customFormat="1" ht="19" customHeight="1">
      <c r="A755" s="258"/>
      <c r="B755" s="262"/>
      <c r="C755" s="260"/>
      <c r="D755" s="260"/>
      <c r="E755" s="260"/>
      <c r="F755" s="251"/>
      <c r="G755" s="252" t="str">
        <f>IFERROR(IF($E755="","",VLOOKUP($E755,'Data Mercado'!$A$7:$F$24,IF($B$6="P90",2,IF($B$6="P75",3,IF($B$6="P50",4,IF($B$6="P25",5,IF($B$6="P10",6))))),0)),"ND")</f>
      </c>
      <c r="H755" s="253" t="str">
        <f t="shared" si="100"/>
        <v/>
      </c>
      <c r="I755" s="253" t="str">
        <f>IFERROR(VLOOKUP($A755,'Analisis de Equidad Interna'!$A$11:$K$1010,11,0),"")</f>
        <v/>
      </c>
      <c r="J755" s="253" t="str">
        <f t="shared" si="101"/>
        <v/>
      </c>
      <c r="K755" s="254" t="str">
        <f t="shared" si="102"/>
        <v/>
      </c>
      <c r="L755" s="254" t="str">
        <f t="shared" si="103"/>
        <v/>
      </c>
      <c r="M755" s="254" t="str">
        <f t="shared" si="104"/>
        <v/>
      </c>
      <c r="N755" s="254" t="str">
        <f t="shared" si="105"/>
        <v/>
      </c>
      <c r="O755" s="255"/>
      <c r="P755" s="256">
        <f t="shared" si="106"/>
        <v>0</v>
      </c>
      <c r="Q755" s="251">
        <f t="shared" si="99"/>
        <v>0</v>
      </c>
      <c r="R755" s="268"/>
      <c r="S755" s="269"/>
      <c r="T755" s="251">
        <f t="shared" si="107"/>
        <v>0</v>
      </c>
    </row>
    <row r="756" spans="1:20" s="257" customFormat="1" ht="19" customHeight="1">
      <c r="A756" s="258"/>
      <c r="B756" s="262"/>
      <c r="C756" s="260"/>
      <c r="D756" s="260"/>
      <c r="E756" s="260"/>
      <c r="F756" s="251"/>
      <c r="G756" s="252" t="str">
        <f>IFERROR(IF($E756="","",VLOOKUP($E756,'Data Mercado'!$A$7:$F$24,IF($B$6="P90",2,IF($B$6="P75",3,IF($B$6="P50",4,IF($B$6="P25",5,IF($B$6="P10",6))))),0)),"ND")</f>
      </c>
      <c r="H756" s="253" t="str">
        <f t="shared" si="100"/>
        <v/>
      </c>
      <c r="I756" s="253" t="str">
        <f>IFERROR(VLOOKUP($A756,'Analisis de Equidad Interna'!$A$11:$K$1010,11,0),"")</f>
        <v/>
      </c>
      <c r="J756" s="253" t="str">
        <f t="shared" si="101"/>
        <v/>
      </c>
      <c r="K756" s="254" t="str">
        <f t="shared" si="102"/>
        <v/>
      </c>
      <c r="L756" s="254" t="str">
        <f t="shared" si="103"/>
        <v/>
      </c>
      <c r="M756" s="254" t="str">
        <f t="shared" si="104"/>
        <v/>
      </c>
      <c r="N756" s="254" t="str">
        <f t="shared" si="105"/>
        <v/>
      </c>
      <c r="O756" s="255"/>
      <c r="P756" s="256">
        <f t="shared" si="106"/>
        <v>0</v>
      </c>
      <c r="Q756" s="251">
        <f t="shared" si="99"/>
        <v>0</v>
      </c>
      <c r="R756" s="268"/>
      <c r="S756" s="269"/>
      <c r="T756" s="251">
        <f t="shared" si="107"/>
        <v>0</v>
      </c>
    </row>
    <row r="757" spans="1:20" s="257" customFormat="1" ht="19" customHeight="1">
      <c r="A757" s="258"/>
      <c r="B757" s="262"/>
      <c r="C757" s="260"/>
      <c r="D757" s="260"/>
      <c r="E757" s="260"/>
      <c r="F757" s="251"/>
      <c r="G757" s="252" t="str">
        <f>IFERROR(IF($E757="","",VLOOKUP($E757,'Data Mercado'!$A$7:$F$24,IF($B$6="P90",2,IF($B$6="P75",3,IF($B$6="P50",4,IF($B$6="P25",5,IF($B$6="P10",6))))),0)),"ND")</f>
      </c>
      <c r="H757" s="253" t="str">
        <f t="shared" si="100"/>
        <v/>
      </c>
      <c r="I757" s="253" t="str">
        <f>IFERROR(VLOOKUP($A757,'Analisis de Equidad Interna'!$A$11:$K$1010,11,0),"")</f>
        <v/>
      </c>
      <c r="J757" s="253" t="str">
        <f t="shared" si="101"/>
        <v/>
      </c>
      <c r="K757" s="254" t="str">
        <f t="shared" si="102"/>
        <v/>
      </c>
      <c r="L757" s="254" t="str">
        <f t="shared" si="103"/>
        <v/>
      </c>
      <c r="M757" s="254" t="str">
        <f t="shared" si="104"/>
        <v/>
      </c>
      <c r="N757" s="254" t="str">
        <f t="shared" si="105"/>
        <v/>
      </c>
      <c r="O757" s="255"/>
      <c r="P757" s="256">
        <f t="shared" si="106"/>
        <v>0</v>
      </c>
      <c r="Q757" s="251">
        <f t="shared" si="99"/>
        <v>0</v>
      </c>
      <c r="R757" s="268"/>
      <c r="S757" s="269"/>
      <c r="T757" s="251">
        <f t="shared" si="107"/>
        <v>0</v>
      </c>
    </row>
    <row r="758" spans="1:20" s="257" customFormat="1" ht="19" customHeight="1">
      <c r="A758" s="258"/>
      <c r="B758" s="262"/>
      <c r="C758" s="260"/>
      <c r="D758" s="260"/>
      <c r="E758" s="260"/>
      <c r="F758" s="251"/>
      <c r="G758" s="252" t="str">
        <f>IFERROR(IF($E758="","",VLOOKUP($E758,'Data Mercado'!$A$7:$F$24,IF($B$6="P90",2,IF($B$6="P75",3,IF($B$6="P50",4,IF($B$6="P25",5,IF($B$6="P10",6))))),0)),"ND")</f>
      </c>
      <c r="H758" s="253" t="str">
        <f t="shared" si="100"/>
        <v/>
      </c>
      <c r="I758" s="253" t="str">
        <f>IFERROR(VLOOKUP($A758,'Analisis de Equidad Interna'!$A$11:$K$1010,11,0),"")</f>
        <v/>
      </c>
      <c r="J758" s="253" t="str">
        <f t="shared" si="101"/>
        <v/>
      </c>
      <c r="K758" s="254" t="str">
        <f t="shared" si="102"/>
        <v/>
      </c>
      <c r="L758" s="254" t="str">
        <f t="shared" si="103"/>
        <v/>
      </c>
      <c r="M758" s="254" t="str">
        <f t="shared" si="104"/>
        <v/>
      </c>
      <c r="N758" s="254" t="str">
        <f t="shared" si="105"/>
        <v/>
      </c>
      <c r="O758" s="255"/>
      <c r="P758" s="256">
        <f t="shared" si="106"/>
        <v>0</v>
      </c>
      <c r="Q758" s="251">
        <f t="shared" si="99"/>
        <v>0</v>
      </c>
      <c r="R758" s="268"/>
      <c r="S758" s="269"/>
      <c r="T758" s="251">
        <f t="shared" si="107"/>
        <v>0</v>
      </c>
    </row>
    <row r="759" spans="1:20" s="257" customFormat="1" ht="19" customHeight="1">
      <c r="A759" s="258"/>
      <c r="B759" s="262"/>
      <c r="C759" s="260"/>
      <c r="D759" s="260"/>
      <c r="E759" s="260"/>
      <c r="F759" s="251"/>
      <c r="G759" s="252" t="str">
        <f>IFERROR(IF($E759="","",VLOOKUP($E759,'Data Mercado'!$A$7:$F$24,IF($B$6="P90",2,IF($B$6="P75",3,IF($B$6="P50",4,IF($B$6="P25",5,IF($B$6="P10",6))))),0)),"ND")</f>
      </c>
      <c r="H759" s="253" t="str">
        <f t="shared" si="100"/>
        <v/>
      </c>
      <c r="I759" s="253" t="str">
        <f>IFERROR(VLOOKUP($A759,'Analisis de Equidad Interna'!$A$11:$K$1010,11,0),"")</f>
        <v/>
      </c>
      <c r="J759" s="253" t="str">
        <f t="shared" si="101"/>
        <v/>
      </c>
      <c r="K759" s="254" t="str">
        <f t="shared" si="102"/>
        <v/>
      </c>
      <c r="L759" s="254" t="str">
        <f t="shared" si="103"/>
        <v/>
      </c>
      <c r="M759" s="254" t="str">
        <f t="shared" si="104"/>
        <v/>
      </c>
      <c r="N759" s="254" t="str">
        <f t="shared" si="105"/>
        <v/>
      </c>
      <c r="O759" s="255"/>
      <c r="P759" s="256">
        <f t="shared" si="106"/>
        <v>0</v>
      </c>
      <c r="Q759" s="251">
        <f t="shared" si="99"/>
        <v>0</v>
      </c>
      <c r="R759" s="268"/>
      <c r="S759" s="269"/>
      <c r="T759" s="251">
        <f t="shared" si="107"/>
        <v>0</v>
      </c>
    </row>
    <row r="760" spans="1:20" s="257" customFormat="1" ht="19" customHeight="1">
      <c r="A760" s="258"/>
      <c r="B760" s="262"/>
      <c r="C760" s="260"/>
      <c r="D760" s="260"/>
      <c r="E760" s="260"/>
      <c r="F760" s="251"/>
      <c r="G760" s="252" t="str">
        <f>IFERROR(IF($E760="","",VLOOKUP($E760,'Data Mercado'!$A$7:$F$24,IF($B$6="P90",2,IF($B$6="P75",3,IF($B$6="P50",4,IF($B$6="P25",5,IF($B$6="P10",6))))),0)),"ND")</f>
      </c>
      <c r="H760" s="253" t="str">
        <f t="shared" si="100"/>
        <v/>
      </c>
      <c r="I760" s="253" t="str">
        <f>IFERROR(VLOOKUP($A760,'Analisis de Equidad Interna'!$A$11:$K$1010,11,0),"")</f>
        <v/>
      </c>
      <c r="J760" s="253" t="str">
        <f t="shared" si="101"/>
        <v/>
      </c>
      <c r="K760" s="254" t="str">
        <f t="shared" si="102"/>
        <v/>
      </c>
      <c r="L760" s="254" t="str">
        <f t="shared" si="103"/>
        <v/>
      </c>
      <c r="M760" s="254" t="str">
        <f t="shared" si="104"/>
        <v/>
      </c>
      <c r="N760" s="254" t="str">
        <f t="shared" si="105"/>
        <v/>
      </c>
      <c r="O760" s="255"/>
      <c r="P760" s="256">
        <f t="shared" si="106"/>
        <v>0</v>
      </c>
      <c r="Q760" s="251">
        <f t="shared" si="99"/>
        <v>0</v>
      </c>
      <c r="R760" s="268"/>
      <c r="S760" s="269"/>
      <c r="T760" s="251">
        <f t="shared" si="107"/>
        <v>0</v>
      </c>
    </row>
    <row r="761" spans="1:20" s="257" customFormat="1" ht="19" customHeight="1">
      <c r="A761" s="258"/>
      <c r="B761" s="262"/>
      <c r="C761" s="260"/>
      <c r="D761" s="260"/>
      <c r="E761" s="260"/>
      <c r="F761" s="251"/>
      <c r="G761" s="252" t="str">
        <f>IFERROR(IF($E761="","",VLOOKUP($E761,'Data Mercado'!$A$7:$F$24,IF($B$6="P90",2,IF($B$6="P75",3,IF($B$6="P50",4,IF($B$6="P25",5,IF($B$6="P10",6))))),0)),"ND")</f>
      </c>
      <c r="H761" s="253" t="str">
        <f t="shared" si="100"/>
        <v/>
      </c>
      <c r="I761" s="253" t="str">
        <f>IFERROR(VLOOKUP($A761,'Analisis de Equidad Interna'!$A$11:$K$1010,11,0),"")</f>
        <v/>
      </c>
      <c r="J761" s="253" t="str">
        <f t="shared" si="101"/>
        <v/>
      </c>
      <c r="K761" s="254" t="str">
        <f t="shared" si="102"/>
        <v/>
      </c>
      <c r="L761" s="254" t="str">
        <f t="shared" si="103"/>
        <v/>
      </c>
      <c r="M761" s="254" t="str">
        <f t="shared" si="104"/>
        <v/>
      </c>
      <c r="N761" s="254" t="str">
        <f t="shared" si="105"/>
        <v/>
      </c>
      <c r="O761" s="255"/>
      <c r="P761" s="256">
        <f t="shared" si="106"/>
        <v>0</v>
      </c>
      <c r="Q761" s="251">
        <f t="shared" si="99"/>
        <v>0</v>
      </c>
      <c r="R761" s="268"/>
      <c r="S761" s="269"/>
      <c r="T761" s="251">
        <f t="shared" si="107"/>
        <v>0</v>
      </c>
    </row>
    <row r="762" spans="1:20" s="257" customFormat="1" ht="19" customHeight="1">
      <c r="A762" s="258"/>
      <c r="B762" s="262"/>
      <c r="C762" s="260"/>
      <c r="D762" s="260"/>
      <c r="E762" s="260"/>
      <c r="F762" s="251"/>
      <c r="G762" s="252" t="str">
        <f>IFERROR(IF($E762="","",VLOOKUP($E762,'Data Mercado'!$A$7:$F$24,IF($B$6="P90",2,IF($B$6="P75",3,IF($B$6="P50",4,IF($B$6="P25",5,IF($B$6="P10",6))))),0)),"ND")</f>
      </c>
      <c r="H762" s="253" t="str">
        <f t="shared" si="100"/>
        <v/>
      </c>
      <c r="I762" s="253" t="str">
        <f>IFERROR(VLOOKUP($A762,'Analisis de Equidad Interna'!$A$11:$K$1010,11,0),"")</f>
        <v/>
      </c>
      <c r="J762" s="253" t="str">
        <f t="shared" si="101"/>
        <v/>
      </c>
      <c r="K762" s="254" t="str">
        <f t="shared" si="102"/>
        <v/>
      </c>
      <c r="L762" s="254" t="str">
        <f t="shared" si="103"/>
        <v/>
      </c>
      <c r="M762" s="254" t="str">
        <f t="shared" si="104"/>
        <v/>
      </c>
      <c r="N762" s="254" t="str">
        <f t="shared" si="105"/>
        <v/>
      </c>
      <c r="O762" s="255"/>
      <c r="P762" s="256">
        <f t="shared" si="106"/>
        <v>0</v>
      </c>
      <c r="Q762" s="251">
        <f t="shared" si="99"/>
        <v>0</v>
      </c>
      <c r="R762" s="268"/>
      <c r="S762" s="269"/>
      <c r="T762" s="251">
        <f t="shared" si="107"/>
        <v>0</v>
      </c>
    </row>
    <row r="763" spans="1:20" s="257" customFormat="1" ht="19" customHeight="1">
      <c r="A763" s="258"/>
      <c r="B763" s="262"/>
      <c r="C763" s="260"/>
      <c r="D763" s="260"/>
      <c r="E763" s="260"/>
      <c r="F763" s="251"/>
      <c r="G763" s="252" t="str">
        <f>IFERROR(IF($E763="","",VLOOKUP($E763,'Data Mercado'!$A$7:$F$24,IF($B$6="P90",2,IF($B$6="P75",3,IF($B$6="P50",4,IF($B$6="P25",5,IF($B$6="P10",6))))),0)),"ND")</f>
      </c>
      <c r="H763" s="253" t="str">
        <f t="shared" si="100"/>
        <v/>
      </c>
      <c r="I763" s="253" t="str">
        <f>IFERROR(VLOOKUP($A763,'Analisis de Equidad Interna'!$A$11:$K$1010,11,0),"")</f>
        <v/>
      </c>
      <c r="J763" s="253" t="str">
        <f t="shared" si="101"/>
        <v/>
      </c>
      <c r="K763" s="254" t="str">
        <f t="shared" si="102"/>
        <v/>
      </c>
      <c r="L763" s="254" t="str">
        <f t="shared" si="103"/>
        <v/>
      </c>
      <c r="M763" s="254" t="str">
        <f t="shared" si="104"/>
        <v/>
      </c>
      <c r="N763" s="254" t="str">
        <f t="shared" si="105"/>
        <v/>
      </c>
      <c r="O763" s="255"/>
      <c r="P763" s="256">
        <f t="shared" si="106"/>
        <v>0</v>
      </c>
      <c r="Q763" s="251">
        <f t="shared" si="99"/>
        <v>0</v>
      </c>
      <c r="R763" s="268"/>
      <c r="S763" s="269"/>
      <c r="T763" s="251">
        <f t="shared" si="107"/>
        <v>0</v>
      </c>
    </row>
    <row r="764" spans="1:20" s="257" customFormat="1" ht="19" customHeight="1">
      <c r="A764" s="258"/>
      <c r="B764" s="262"/>
      <c r="C764" s="260"/>
      <c r="D764" s="260"/>
      <c r="E764" s="260"/>
      <c r="F764" s="251"/>
      <c r="G764" s="252" t="str">
        <f>IFERROR(IF($E764="","",VLOOKUP($E764,'Data Mercado'!$A$7:$F$24,IF($B$6="P90",2,IF($B$6="P75",3,IF($B$6="P50",4,IF($B$6="P25",5,IF($B$6="P10",6))))),0)),"ND")</f>
      </c>
      <c r="H764" s="253" t="str">
        <f t="shared" si="100"/>
        <v/>
      </c>
      <c r="I764" s="253" t="str">
        <f>IFERROR(VLOOKUP($A764,'Analisis de Equidad Interna'!$A$11:$K$1010,11,0),"")</f>
        <v/>
      </c>
      <c r="J764" s="253" t="str">
        <f t="shared" si="101"/>
        <v/>
      </c>
      <c r="K764" s="254" t="str">
        <f t="shared" si="102"/>
        <v/>
      </c>
      <c r="L764" s="254" t="str">
        <f t="shared" si="103"/>
        <v/>
      </c>
      <c r="M764" s="254" t="str">
        <f t="shared" si="104"/>
        <v/>
      </c>
      <c r="N764" s="254" t="str">
        <f t="shared" si="105"/>
        <v/>
      </c>
      <c r="O764" s="255"/>
      <c r="P764" s="256">
        <f t="shared" si="106"/>
        <v>0</v>
      </c>
      <c r="Q764" s="251">
        <f t="shared" si="99"/>
        <v>0</v>
      </c>
      <c r="R764" s="268"/>
      <c r="S764" s="269"/>
      <c r="T764" s="251">
        <f t="shared" si="107"/>
        <v>0</v>
      </c>
    </row>
    <row r="765" spans="1:20" s="257" customFormat="1" ht="19" customHeight="1">
      <c r="A765" s="258"/>
      <c r="B765" s="262"/>
      <c r="C765" s="260"/>
      <c r="D765" s="260"/>
      <c r="E765" s="260"/>
      <c r="F765" s="251"/>
      <c r="G765" s="252" t="str">
        <f>IFERROR(IF($E765="","",VLOOKUP($E765,'Data Mercado'!$A$7:$F$24,IF($B$6="P90",2,IF($B$6="P75",3,IF($B$6="P50",4,IF($B$6="P25",5,IF($B$6="P10",6))))),0)),"ND")</f>
      </c>
      <c r="H765" s="253" t="str">
        <f t="shared" si="100"/>
        <v/>
      </c>
      <c r="I765" s="253" t="str">
        <f>IFERROR(VLOOKUP($A765,'Analisis de Equidad Interna'!$A$11:$K$1010,11,0),"")</f>
        <v/>
      </c>
      <c r="J765" s="253" t="str">
        <f t="shared" si="101"/>
        <v/>
      </c>
      <c r="K765" s="254" t="str">
        <f t="shared" si="102"/>
        <v/>
      </c>
      <c r="L765" s="254" t="str">
        <f t="shared" si="103"/>
        <v/>
      </c>
      <c r="M765" s="254" t="str">
        <f t="shared" si="104"/>
        <v/>
      </c>
      <c r="N765" s="254" t="str">
        <f t="shared" si="105"/>
        <v/>
      </c>
      <c r="O765" s="255"/>
      <c r="P765" s="256">
        <f t="shared" si="106"/>
        <v>0</v>
      </c>
      <c r="Q765" s="251">
        <f t="shared" si="99"/>
        <v>0</v>
      </c>
      <c r="R765" s="268"/>
      <c r="S765" s="269"/>
      <c r="T765" s="251">
        <f t="shared" si="107"/>
        <v>0</v>
      </c>
    </row>
    <row r="766" spans="1:20" s="257" customFormat="1" ht="19" customHeight="1">
      <c r="A766" s="258"/>
      <c r="B766" s="262"/>
      <c r="C766" s="260"/>
      <c r="D766" s="260"/>
      <c r="E766" s="260"/>
      <c r="F766" s="251"/>
      <c r="G766" s="252" t="str">
        <f>IFERROR(IF($E766="","",VLOOKUP($E766,'Data Mercado'!$A$7:$F$24,IF($B$6="P90",2,IF($B$6="P75",3,IF($B$6="P50",4,IF($B$6="P25",5,IF($B$6="P10",6))))),0)),"ND")</f>
      </c>
      <c r="H766" s="253" t="str">
        <f t="shared" si="100"/>
        <v/>
      </c>
      <c r="I766" s="253" t="str">
        <f>IFERROR(VLOOKUP($A766,'Analisis de Equidad Interna'!$A$11:$K$1010,11,0),"")</f>
        <v/>
      </c>
      <c r="J766" s="253" t="str">
        <f t="shared" si="101"/>
        <v/>
      </c>
      <c r="K766" s="254" t="str">
        <f t="shared" si="102"/>
        <v/>
      </c>
      <c r="L766" s="254" t="str">
        <f t="shared" si="103"/>
        <v/>
      </c>
      <c r="M766" s="254" t="str">
        <f t="shared" si="104"/>
        <v/>
      </c>
      <c r="N766" s="254" t="str">
        <f t="shared" si="105"/>
        <v/>
      </c>
      <c r="O766" s="255"/>
      <c r="P766" s="256">
        <f t="shared" si="106"/>
        <v>0</v>
      </c>
      <c r="Q766" s="251">
        <f t="shared" si="99"/>
        <v>0</v>
      </c>
      <c r="R766" s="268"/>
      <c r="S766" s="269"/>
      <c r="T766" s="251">
        <f t="shared" si="107"/>
        <v>0</v>
      </c>
    </row>
    <row r="767" spans="1:20" s="257" customFormat="1" ht="19" customHeight="1">
      <c r="A767" s="258"/>
      <c r="B767" s="262"/>
      <c r="C767" s="260"/>
      <c r="D767" s="260"/>
      <c r="E767" s="260"/>
      <c r="F767" s="251"/>
      <c r="G767" s="252" t="str">
        <f>IFERROR(IF($E767="","",VLOOKUP($E767,'Data Mercado'!$A$7:$F$24,IF($B$6="P90",2,IF($B$6="P75",3,IF($B$6="P50",4,IF($B$6="P25",5,IF($B$6="P10",6))))),0)),"ND")</f>
      </c>
      <c r="H767" s="253" t="str">
        <f t="shared" si="100"/>
        <v/>
      </c>
      <c r="I767" s="253" t="str">
        <f>IFERROR(VLOOKUP($A767,'Analisis de Equidad Interna'!$A$11:$K$1010,11,0),"")</f>
        <v/>
      </c>
      <c r="J767" s="253" t="str">
        <f t="shared" si="101"/>
        <v/>
      </c>
      <c r="K767" s="254" t="str">
        <f t="shared" si="102"/>
        <v/>
      </c>
      <c r="L767" s="254" t="str">
        <f t="shared" si="103"/>
        <v/>
      </c>
      <c r="M767" s="254" t="str">
        <f t="shared" si="104"/>
        <v/>
      </c>
      <c r="N767" s="254" t="str">
        <f t="shared" si="105"/>
        <v/>
      </c>
      <c r="O767" s="255"/>
      <c r="P767" s="256">
        <f t="shared" si="106"/>
        <v>0</v>
      </c>
      <c r="Q767" s="251">
        <f t="shared" si="99"/>
        <v>0</v>
      </c>
      <c r="R767" s="268"/>
      <c r="S767" s="269"/>
      <c r="T767" s="251">
        <f t="shared" si="107"/>
        <v>0</v>
      </c>
    </row>
    <row r="768" spans="1:20" s="257" customFormat="1" ht="19" customHeight="1">
      <c r="A768" s="258"/>
      <c r="B768" s="262"/>
      <c r="C768" s="260"/>
      <c r="D768" s="260"/>
      <c r="E768" s="260"/>
      <c r="F768" s="251"/>
      <c r="G768" s="252" t="str">
        <f>IFERROR(IF($E768="","",VLOOKUP($E768,'Data Mercado'!$A$7:$F$24,IF($B$6="P90",2,IF($B$6="P75",3,IF($B$6="P50",4,IF($B$6="P25",5,IF($B$6="P10",6))))),0)),"ND")</f>
      </c>
      <c r="H768" s="253" t="str">
        <f t="shared" si="100"/>
        <v/>
      </c>
      <c r="I768" s="253" t="str">
        <f>IFERROR(VLOOKUP($A768,'Analisis de Equidad Interna'!$A$11:$K$1010,11,0),"")</f>
        <v/>
      </c>
      <c r="J768" s="253" t="str">
        <f t="shared" si="101"/>
        <v/>
      </c>
      <c r="K768" s="254" t="str">
        <f t="shared" si="102"/>
        <v/>
      </c>
      <c r="L768" s="254" t="str">
        <f t="shared" si="103"/>
        <v/>
      </c>
      <c r="M768" s="254" t="str">
        <f t="shared" si="104"/>
        <v/>
      </c>
      <c r="N768" s="254" t="str">
        <f t="shared" si="105"/>
        <v/>
      </c>
      <c r="O768" s="255"/>
      <c r="P768" s="256">
        <f t="shared" si="106"/>
        <v>0</v>
      </c>
      <c r="Q768" s="251">
        <f t="shared" si="99"/>
        <v>0</v>
      </c>
      <c r="R768" s="268"/>
      <c r="S768" s="269"/>
      <c r="T768" s="251">
        <f t="shared" si="107"/>
        <v>0</v>
      </c>
    </row>
    <row r="769" spans="1:20" s="257" customFormat="1" ht="19" customHeight="1">
      <c r="A769" s="258"/>
      <c r="B769" s="262"/>
      <c r="C769" s="260"/>
      <c r="D769" s="260"/>
      <c r="E769" s="260"/>
      <c r="F769" s="251"/>
      <c r="G769" s="252" t="str">
        <f>IFERROR(IF($E769="","",VLOOKUP($E769,'Data Mercado'!$A$7:$F$24,IF($B$6="P90",2,IF($B$6="P75",3,IF($B$6="P50",4,IF($B$6="P25",5,IF($B$6="P10",6))))),0)),"ND")</f>
      </c>
      <c r="H769" s="253" t="str">
        <f t="shared" si="100"/>
        <v/>
      </c>
      <c r="I769" s="253" t="str">
        <f>IFERROR(VLOOKUP($A769,'Analisis de Equidad Interna'!$A$11:$K$1010,11,0),"")</f>
        <v/>
      </c>
      <c r="J769" s="253" t="str">
        <f t="shared" si="101"/>
        <v/>
      </c>
      <c r="K769" s="254" t="str">
        <f t="shared" si="102"/>
        <v/>
      </c>
      <c r="L769" s="254" t="str">
        <f t="shared" si="103"/>
        <v/>
      </c>
      <c r="M769" s="254" t="str">
        <f t="shared" si="104"/>
        <v/>
      </c>
      <c r="N769" s="254" t="str">
        <f t="shared" si="105"/>
        <v/>
      </c>
      <c r="O769" s="255"/>
      <c r="P769" s="256">
        <f t="shared" si="106"/>
        <v>0</v>
      </c>
      <c r="Q769" s="251">
        <f t="shared" si="99"/>
        <v>0</v>
      </c>
      <c r="R769" s="268"/>
      <c r="S769" s="269"/>
      <c r="T769" s="251">
        <f t="shared" si="107"/>
        <v>0</v>
      </c>
    </row>
    <row r="770" spans="1:20" s="257" customFormat="1" ht="19" customHeight="1">
      <c r="A770" s="258"/>
      <c r="B770" s="262"/>
      <c r="C770" s="260"/>
      <c r="D770" s="260"/>
      <c r="E770" s="260"/>
      <c r="F770" s="251"/>
      <c r="G770" s="252" t="str">
        <f>IFERROR(IF($E770="","",VLOOKUP($E770,'Data Mercado'!$A$7:$F$24,IF($B$6="P90",2,IF($B$6="P75",3,IF($B$6="P50",4,IF($B$6="P25",5,IF($B$6="P10",6))))),0)),"ND")</f>
      </c>
      <c r="H770" s="253" t="str">
        <f t="shared" si="100"/>
        <v/>
      </c>
      <c r="I770" s="253" t="str">
        <f>IFERROR(VLOOKUP($A770,'Analisis de Equidad Interna'!$A$11:$K$1010,11,0),"")</f>
        <v/>
      </c>
      <c r="J770" s="253" t="str">
        <f t="shared" si="101"/>
        <v/>
      </c>
      <c r="K770" s="254" t="str">
        <f t="shared" si="102"/>
        <v/>
      </c>
      <c r="L770" s="254" t="str">
        <f t="shared" si="103"/>
        <v/>
      </c>
      <c r="M770" s="254" t="str">
        <f t="shared" si="104"/>
        <v/>
      </c>
      <c r="N770" s="254" t="str">
        <f t="shared" si="105"/>
        <v/>
      </c>
      <c r="O770" s="255"/>
      <c r="P770" s="256">
        <f t="shared" si="106"/>
        <v>0</v>
      </c>
      <c r="Q770" s="251">
        <f t="shared" si="99"/>
        <v>0</v>
      </c>
      <c r="R770" s="268"/>
      <c r="S770" s="269"/>
      <c r="T770" s="251">
        <f t="shared" si="107"/>
        <v>0</v>
      </c>
    </row>
    <row r="771" spans="1:20" s="257" customFormat="1" ht="19" customHeight="1">
      <c r="A771" s="258"/>
      <c r="B771" s="262"/>
      <c r="C771" s="260"/>
      <c r="D771" s="260"/>
      <c r="E771" s="260"/>
      <c r="F771" s="251"/>
      <c r="G771" s="252" t="str">
        <f>IFERROR(IF($E771="","",VLOOKUP($E771,'Data Mercado'!$A$7:$F$24,IF($B$6="P90",2,IF($B$6="P75",3,IF($B$6="P50",4,IF($B$6="P25",5,IF($B$6="P10",6))))),0)),"ND")</f>
      </c>
      <c r="H771" s="253" t="str">
        <f t="shared" si="100"/>
        <v/>
      </c>
      <c r="I771" s="253" t="str">
        <f>IFERROR(VLOOKUP($A771,'Analisis de Equidad Interna'!$A$11:$K$1010,11,0),"")</f>
        <v/>
      </c>
      <c r="J771" s="253" t="str">
        <f t="shared" si="101"/>
        <v/>
      </c>
      <c r="K771" s="254" t="str">
        <f t="shared" si="102"/>
        <v/>
      </c>
      <c r="L771" s="254" t="str">
        <f t="shared" si="103"/>
        <v/>
      </c>
      <c r="M771" s="254" t="str">
        <f t="shared" si="104"/>
        <v/>
      </c>
      <c r="N771" s="254" t="str">
        <f t="shared" si="105"/>
        <v/>
      </c>
      <c r="O771" s="255"/>
      <c r="P771" s="256">
        <f t="shared" si="106"/>
        <v>0</v>
      </c>
      <c r="Q771" s="251">
        <f t="shared" si="99"/>
        <v>0</v>
      </c>
      <c r="R771" s="268"/>
      <c r="S771" s="269"/>
      <c r="T771" s="251">
        <f t="shared" si="107"/>
        <v>0</v>
      </c>
    </row>
    <row r="772" spans="1:20" s="257" customFormat="1" ht="19" customHeight="1">
      <c r="A772" s="258"/>
      <c r="B772" s="262"/>
      <c r="C772" s="260"/>
      <c r="D772" s="260"/>
      <c r="E772" s="260"/>
      <c r="F772" s="251"/>
      <c r="G772" s="252" t="str">
        <f>IFERROR(IF($E772="","",VLOOKUP($E772,'Data Mercado'!$A$7:$F$24,IF($B$6="P90",2,IF($B$6="P75",3,IF($B$6="P50",4,IF($B$6="P25",5,IF($B$6="P10",6))))),0)),"ND")</f>
      </c>
      <c r="H772" s="253" t="str">
        <f t="shared" si="100"/>
        <v/>
      </c>
      <c r="I772" s="253" t="str">
        <f>IFERROR(VLOOKUP($A772,'Analisis de Equidad Interna'!$A$11:$K$1010,11,0),"")</f>
        <v/>
      </c>
      <c r="J772" s="253" t="str">
        <f t="shared" si="101"/>
        <v/>
      </c>
      <c r="K772" s="254" t="str">
        <f t="shared" si="102"/>
        <v/>
      </c>
      <c r="L772" s="254" t="str">
        <f t="shared" si="103"/>
        <v/>
      </c>
      <c r="M772" s="254" t="str">
        <f t="shared" si="104"/>
        <v/>
      </c>
      <c r="N772" s="254" t="str">
        <f t="shared" si="105"/>
        <v/>
      </c>
      <c r="O772" s="255"/>
      <c r="P772" s="256">
        <f t="shared" si="106"/>
        <v>0</v>
      </c>
      <c r="Q772" s="251">
        <f t="shared" si="99"/>
        <v>0</v>
      </c>
      <c r="R772" s="268"/>
      <c r="S772" s="269"/>
      <c r="T772" s="251">
        <f t="shared" si="107"/>
        <v>0</v>
      </c>
    </row>
    <row r="773" spans="1:20" s="257" customFormat="1" ht="19" customHeight="1">
      <c r="A773" s="258"/>
      <c r="B773" s="262"/>
      <c r="C773" s="260"/>
      <c r="D773" s="260"/>
      <c r="E773" s="260"/>
      <c r="F773" s="251"/>
      <c r="G773" s="252" t="str">
        <f>IFERROR(IF($E773="","",VLOOKUP($E773,'Data Mercado'!$A$7:$F$24,IF($B$6="P90",2,IF($B$6="P75",3,IF($B$6="P50",4,IF($B$6="P25",5,IF($B$6="P10",6))))),0)),"ND")</f>
      </c>
      <c r="H773" s="253" t="str">
        <f t="shared" si="100"/>
        <v/>
      </c>
      <c r="I773" s="253" t="str">
        <f>IFERROR(VLOOKUP($A773,'Analisis de Equidad Interna'!$A$11:$K$1010,11,0),"")</f>
        <v/>
      </c>
      <c r="J773" s="253" t="str">
        <f t="shared" si="101"/>
        <v/>
      </c>
      <c r="K773" s="254" t="str">
        <f t="shared" si="102"/>
        <v/>
      </c>
      <c r="L773" s="254" t="str">
        <f t="shared" si="103"/>
        <v/>
      </c>
      <c r="M773" s="254" t="str">
        <f t="shared" si="104"/>
        <v/>
      </c>
      <c r="N773" s="254" t="str">
        <f t="shared" si="105"/>
        <v/>
      </c>
      <c r="O773" s="255"/>
      <c r="P773" s="256">
        <f t="shared" si="106"/>
        <v>0</v>
      </c>
      <c r="Q773" s="251">
        <f t="shared" si="99"/>
        <v>0</v>
      </c>
      <c r="R773" s="268"/>
      <c r="S773" s="269"/>
      <c r="T773" s="251">
        <f t="shared" si="107"/>
        <v>0</v>
      </c>
    </row>
    <row r="774" spans="1:20" s="257" customFormat="1" ht="19" customHeight="1">
      <c r="A774" s="258"/>
      <c r="B774" s="262"/>
      <c r="C774" s="260"/>
      <c r="D774" s="260"/>
      <c r="E774" s="260"/>
      <c r="F774" s="251"/>
      <c r="G774" s="252" t="str">
        <f>IFERROR(IF($E774="","",VLOOKUP($E774,'Data Mercado'!$A$7:$F$24,IF($B$6="P90",2,IF($B$6="P75",3,IF($B$6="P50",4,IF($B$6="P25",5,IF($B$6="P10",6))))),0)),"ND")</f>
      </c>
      <c r="H774" s="253" t="str">
        <f t="shared" si="100"/>
        <v/>
      </c>
      <c r="I774" s="253" t="str">
        <f>IFERROR(VLOOKUP($A774,'Analisis de Equidad Interna'!$A$11:$K$1010,11,0),"")</f>
        <v/>
      </c>
      <c r="J774" s="253" t="str">
        <f t="shared" si="101"/>
        <v/>
      </c>
      <c r="K774" s="254" t="str">
        <f t="shared" si="102"/>
        <v/>
      </c>
      <c r="L774" s="254" t="str">
        <f t="shared" si="103"/>
        <v/>
      </c>
      <c r="M774" s="254" t="str">
        <f t="shared" si="104"/>
        <v/>
      </c>
      <c r="N774" s="254" t="str">
        <f t="shared" si="105"/>
        <v/>
      </c>
      <c r="O774" s="255"/>
      <c r="P774" s="256">
        <f t="shared" si="106"/>
        <v>0</v>
      </c>
      <c r="Q774" s="251">
        <f t="shared" si="99"/>
        <v>0</v>
      </c>
      <c r="R774" s="268"/>
      <c r="S774" s="269"/>
      <c r="T774" s="251">
        <f t="shared" si="107"/>
        <v>0</v>
      </c>
    </row>
    <row r="775" spans="1:20" s="257" customFormat="1" ht="19" customHeight="1">
      <c r="A775" s="258"/>
      <c r="B775" s="262"/>
      <c r="C775" s="260"/>
      <c r="D775" s="260"/>
      <c r="E775" s="260"/>
      <c r="F775" s="251"/>
      <c r="G775" s="252" t="str">
        <f>IFERROR(IF($E775="","",VLOOKUP($E775,'Data Mercado'!$A$7:$F$24,IF($B$6="P90",2,IF($B$6="P75",3,IF($B$6="P50",4,IF($B$6="P25",5,IF($B$6="P10",6))))),0)),"ND")</f>
      </c>
      <c r="H775" s="253" t="str">
        <f t="shared" si="100"/>
        <v/>
      </c>
      <c r="I775" s="253" t="str">
        <f>IFERROR(VLOOKUP($A775,'Analisis de Equidad Interna'!$A$11:$K$1010,11,0),"")</f>
        <v/>
      </c>
      <c r="J775" s="253" t="str">
        <f t="shared" si="101"/>
        <v/>
      </c>
      <c r="K775" s="254" t="str">
        <f t="shared" si="102"/>
        <v/>
      </c>
      <c r="L775" s="254" t="str">
        <f t="shared" si="103"/>
        <v/>
      </c>
      <c r="M775" s="254" t="str">
        <f t="shared" si="104"/>
        <v/>
      </c>
      <c r="N775" s="254" t="str">
        <f t="shared" si="105"/>
        <v/>
      </c>
      <c r="O775" s="255"/>
      <c r="P775" s="256">
        <f t="shared" si="106"/>
        <v>0</v>
      </c>
      <c r="Q775" s="251">
        <f t="shared" si="99"/>
        <v>0</v>
      </c>
      <c r="R775" s="268"/>
      <c r="S775" s="269"/>
      <c r="T775" s="251">
        <f t="shared" si="107"/>
        <v>0</v>
      </c>
    </row>
    <row r="776" spans="1:20" s="257" customFormat="1" ht="19" customHeight="1">
      <c r="A776" s="258"/>
      <c r="B776" s="262"/>
      <c r="C776" s="260"/>
      <c r="D776" s="260"/>
      <c r="E776" s="260"/>
      <c r="F776" s="251"/>
      <c r="G776" s="252" t="str">
        <f>IFERROR(IF($E776="","",VLOOKUP($E776,'Data Mercado'!$A$7:$F$24,IF($B$6="P90",2,IF($B$6="P75",3,IF($B$6="P50",4,IF($B$6="P25",5,IF($B$6="P10",6))))),0)),"ND")</f>
      </c>
      <c r="H776" s="253" t="str">
        <f t="shared" si="100"/>
        <v/>
      </c>
      <c r="I776" s="253" t="str">
        <f>IFERROR(VLOOKUP($A776,'Analisis de Equidad Interna'!$A$11:$K$1010,11,0),"")</f>
        <v/>
      </c>
      <c r="J776" s="253" t="str">
        <f t="shared" si="101"/>
        <v/>
      </c>
      <c r="K776" s="254" t="str">
        <f t="shared" si="102"/>
        <v/>
      </c>
      <c r="L776" s="254" t="str">
        <f t="shared" si="103"/>
        <v/>
      </c>
      <c r="M776" s="254" t="str">
        <f t="shared" si="104"/>
        <v/>
      </c>
      <c r="N776" s="254" t="str">
        <f t="shared" si="105"/>
        <v/>
      </c>
      <c r="O776" s="255"/>
      <c r="P776" s="256">
        <f t="shared" si="106"/>
        <v>0</v>
      </c>
      <c r="Q776" s="251">
        <f t="shared" si="99"/>
        <v>0</v>
      </c>
      <c r="R776" s="268"/>
      <c r="S776" s="269"/>
      <c r="T776" s="251">
        <f t="shared" si="107"/>
        <v>0</v>
      </c>
    </row>
    <row r="777" spans="1:20" s="257" customFormat="1" ht="19" customHeight="1">
      <c r="A777" s="258"/>
      <c r="B777" s="262"/>
      <c r="C777" s="260"/>
      <c r="D777" s="260"/>
      <c r="E777" s="260"/>
      <c r="F777" s="251"/>
      <c r="G777" s="252" t="str">
        <f>IFERROR(IF($E777="","",VLOOKUP($E777,'Data Mercado'!$A$7:$F$24,IF($B$6="P90",2,IF($B$6="P75",3,IF($B$6="P50",4,IF($B$6="P25",5,IF($B$6="P10",6))))),0)),"ND")</f>
      </c>
      <c r="H777" s="253" t="str">
        <f t="shared" si="100"/>
        <v/>
      </c>
      <c r="I777" s="253" t="str">
        <f>IFERROR(VLOOKUP($A777,'Analisis de Equidad Interna'!$A$11:$K$1010,11,0),"")</f>
        <v/>
      </c>
      <c r="J777" s="253" t="str">
        <f t="shared" si="101"/>
        <v/>
      </c>
      <c r="K777" s="254" t="str">
        <f t="shared" si="102"/>
        <v/>
      </c>
      <c r="L777" s="254" t="str">
        <f t="shared" si="103"/>
        <v/>
      </c>
      <c r="M777" s="254" t="str">
        <f t="shared" si="104"/>
        <v/>
      </c>
      <c r="N777" s="254" t="str">
        <f t="shared" si="105"/>
        <v/>
      </c>
      <c r="O777" s="255"/>
      <c r="P777" s="256">
        <f t="shared" si="106"/>
        <v>0</v>
      </c>
      <c r="Q777" s="251">
        <f t="shared" si="99"/>
        <v>0</v>
      </c>
      <c r="R777" s="268"/>
      <c r="S777" s="269"/>
      <c r="T777" s="251">
        <f t="shared" si="107"/>
        <v>0</v>
      </c>
    </row>
    <row r="778" spans="1:20" s="257" customFormat="1" ht="19" customHeight="1">
      <c r="A778" s="258"/>
      <c r="B778" s="262"/>
      <c r="C778" s="260"/>
      <c r="D778" s="260"/>
      <c r="E778" s="260"/>
      <c r="F778" s="251"/>
      <c r="G778" s="252" t="str">
        <f>IFERROR(IF($E778="","",VLOOKUP($E778,'Data Mercado'!$A$7:$F$24,IF($B$6="P90",2,IF($B$6="P75",3,IF($B$6="P50",4,IF($B$6="P25",5,IF($B$6="P10",6))))),0)),"ND")</f>
      </c>
      <c r="H778" s="253" t="str">
        <f t="shared" si="100"/>
        <v/>
      </c>
      <c r="I778" s="253" t="str">
        <f>IFERROR(VLOOKUP($A778,'Analisis de Equidad Interna'!$A$11:$K$1010,11,0),"")</f>
        <v/>
      </c>
      <c r="J778" s="253" t="str">
        <f t="shared" si="101"/>
        <v/>
      </c>
      <c r="K778" s="254" t="str">
        <f t="shared" si="102"/>
        <v/>
      </c>
      <c r="L778" s="254" t="str">
        <f t="shared" si="103"/>
        <v/>
      </c>
      <c r="M778" s="254" t="str">
        <f t="shared" si="104"/>
        <v/>
      </c>
      <c r="N778" s="254" t="str">
        <f t="shared" si="105"/>
        <v/>
      </c>
      <c r="O778" s="255"/>
      <c r="P778" s="256">
        <f t="shared" si="106"/>
        <v>0</v>
      </c>
      <c r="Q778" s="251">
        <f t="shared" si="99"/>
        <v>0</v>
      </c>
      <c r="R778" s="268"/>
      <c r="S778" s="269"/>
      <c r="T778" s="251">
        <f t="shared" si="107"/>
        <v>0</v>
      </c>
    </row>
    <row r="779" spans="1:20" s="257" customFormat="1" ht="19" customHeight="1">
      <c r="A779" s="258"/>
      <c r="B779" s="262"/>
      <c r="C779" s="260"/>
      <c r="D779" s="260"/>
      <c r="E779" s="260"/>
      <c r="F779" s="251"/>
      <c r="G779" s="252" t="str">
        <f>IFERROR(IF($E779="","",VLOOKUP($E779,'Data Mercado'!$A$7:$F$24,IF($B$6="P90",2,IF($B$6="P75",3,IF($B$6="P50",4,IF($B$6="P25",5,IF($B$6="P10",6))))),0)),"ND")</f>
      </c>
      <c r="H779" s="253" t="str">
        <f t="shared" si="100"/>
        <v/>
      </c>
      <c r="I779" s="253" t="str">
        <f>IFERROR(VLOOKUP($A779,'Analisis de Equidad Interna'!$A$11:$K$1010,11,0),"")</f>
        <v/>
      </c>
      <c r="J779" s="253" t="str">
        <f t="shared" si="101"/>
        <v/>
      </c>
      <c r="K779" s="254" t="str">
        <f t="shared" si="102"/>
        <v/>
      </c>
      <c r="L779" s="254" t="str">
        <f t="shared" si="103"/>
        <v/>
      </c>
      <c r="M779" s="254" t="str">
        <f t="shared" si="104"/>
        <v/>
      </c>
      <c r="N779" s="254" t="str">
        <f t="shared" si="105"/>
        <v/>
      </c>
      <c r="O779" s="255"/>
      <c r="P779" s="256">
        <f t="shared" si="106"/>
        <v>0</v>
      </c>
      <c r="Q779" s="251">
        <f t="shared" si="99"/>
        <v>0</v>
      </c>
      <c r="R779" s="268"/>
      <c r="S779" s="269"/>
      <c r="T779" s="251">
        <f t="shared" si="107"/>
        <v>0</v>
      </c>
    </row>
    <row r="780" spans="1:20" s="257" customFormat="1" ht="19" customHeight="1">
      <c r="A780" s="258"/>
      <c r="B780" s="262"/>
      <c r="C780" s="260"/>
      <c r="D780" s="260"/>
      <c r="E780" s="260"/>
      <c r="F780" s="251"/>
      <c r="G780" s="252" t="str">
        <f>IFERROR(IF($E780="","",VLOOKUP($E780,'Data Mercado'!$A$7:$F$24,IF($B$6="P90",2,IF($B$6="P75",3,IF($B$6="P50",4,IF($B$6="P25",5,IF($B$6="P10",6))))),0)),"ND")</f>
      </c>
      <c r="H780" s="253" t="str">
        <f t="shared" si="100"/>
        <v/>
      </c>
      <c r="I780" s="253" t="str">
        <f>IFERROR(VLOOKUP($A780,'Analisis de Equidad Interna'!$A$11:$K$1010,11,0),"")</f>
        <v/>
      </c>
      <c r="J780" s="253" t="str">
        <f t="shared" si="101"/>
        <v/>
      </c>
      <c r="K780" s="254" t="str">
        <f t="shared" si="102"/>
        <v/>
      </c>
      <c r="L780" s="254" t="str">
        <f t="shared" si="103"/>
        <v/>
      </c>
      <c r="M780" s="254" t="str">
        <f t="shared" si="104"/>
        <v/>
      </c>
      <c r="N780" s="254" t="str">
        <f t="shared" si="105"/>
        <v/>
      </c>
      <c r="O780" s="255"/>
      <c r="P780" s="256">
        <f t="shared" si="106"/>
        <v>0</v>
      </c>
      <c r="Q780" s="251">
        <f t="shared" si="99"/>
        <v>0</v>
      </c>
      <c r="R780" s="268"/>
      <c r="S780" s="269"/>
      <c r="T780" s="251">
        <f t="shared" si="107"/>
        <v>0</v>
      </c>
    </row>
    <row r="781" spans="1:20" s="257" customFormat="1" ht="19" customHeight="1">
      <c r="A781" s="258"/>
      <c r="B781" s="262"/>
      <c r="C781" s="260"/>
      <c r="D781" s="260"/>
      <c r="E781" s="260"/>
      <c r="F781" s="251"/>
      <c r="G781" s="252" t="str">
        <f>IFERROR(IF($E781="","",VLOOKUP($E781,'Data Mercado'!$A$7:$F$24,IF($B$6="P90",2,IF($B$6="P75",3,IF($B$6="P50",4,IF($B$6="P25",5,IF($B$6="P10",6))))),0)),"ND")</f>
      </c>
      <c r="H781" s="253" t="str">
        <f t="shared" si="100"/>
        <v/>
      </c>
      <c r="I781" s="253" t="str">
        <f>IFERROR(VLOOKUP($A781,'Analisis de Equidad Interna'!$A$11:$K$1010,11,0),"")</f>
        <v/>
      </c>
      <c r="J781" s="253" t="str">
        <f t="shared" si="101"/>
        <v/>
      </c>
      <c r="K781" s="254" t="str">
        <f t="shared" si="102"/>
        <v/>
      </c>
      <c r="L781" s="254" t="str">
        <f t="shared" si="103"/>
        <v/>
      </c>
      <c r="M781" s="254" t="str">
        <f t="shared" si="104"/>
        <v/>
      </c>
      <c r="N781" s="254" t="str">
        <f t="shared" si="105"/>
        <v/>
      </c>
      <c r="O781" s="255"/>
      <c r="P781" s="256">
        <f t="shared" si="106"/>
        <v>0</v>
      </c>
      <c r="Q781" s="251">
        <f t="shared" si="99"/>
        <v>0</v>
      </c>
      <c r="R781" s="268"/>
      <c r="S781" s="269"/>
      <c r="T781" s="251">
        <f t="shared" si="107"/>
        <v>0</v>
      </c>
    </row>
    <row r="782" spans="1:20" s="257" customFormat="1" ht="19" customHeight="1">
      <c r="A782" s="258"/>
      <c r="B782" s="262"/>
      <c r="C782" s="260"/>
      <c r="D782" s="260"/>
      <c r="E782" s="260"/>
      <c r="F782" s="251"/>
      <c r="G782" s="252" t="str">
        <f>IFERROR(IF($E782="","",VLOOKUP($E782,'Data Mercado'!$A$7:$F$24,IF($B$6="P90",2,IF($B$6="P75",3,IF($B$6="P50",4,IF($B$6="P25",5,IF($B$6="P10",6))))),0)),"ND")</f>
      </c>
      <c r="H782" s="253" t="str">
        <f t="shared" si="100"/>
        <v/>
      </c>
      <c r="I782" s="253" t="str">
        <f>IFERROR(VLOOKUP($A782,'Analisis de Equidad Interna'!$A$11:$K$1010,11,0),"")</f>
        <v/>
      </c>
      <c r="J782" s="253" t="str">
        <f t="shared" si="101"/>
        <v/>
      </c>
      <c r="K782" s="254" t="str">
        <f t="shared" si="102"/>
        <v/>
      </c>
      <c r="L782" s="254" t="str">
        <f t="shared" si="103"/>
        <v/>
      </c>
      <c r="M782" s="254" t="str">
        <f t="shared" si="104"/>
        <v/>
      </c>
      <c r="N782" s="254" t="str">
        <f t="shared" si="105"/>
        <v/>
      </c>
      <c r="O782" s="255"/>
      <c r="P782" s="256">
        <f t="shared" si="106"/>
        <v>0</v>
      </c>
      <c r="Q782" s="251">
        <f t="shared" si="99"/>
        <v>0</v>
      </c>
      <c r="R782" s="268"/>
      <c r="S782" s="269"/>
      <c r="T782" s="251">
        <f t="shared" si="107"/>
        <v>0</v>
      </c>
    </row>
    <row r="783" spans="1:20" s="257" customFormat="1" ht="19" customHeight="1">
      <c r="A783" s="258"/>
      <c r="B783" s="262"/>
      <c r="C783" s="260"/>
      <c r="D783" s="260"/>
      <c r="E783" s="260"/>
      <c r="F783" s="251"/>
      <c r="G783" s="252" t="str">
        <f>IFERROR(IF($E783="","",VLOOKUP($E783,'Data Mercado'!$A$7:$F$24,IF($B$6="P90",2,IF($B$6="P75",3,IF($B$6="P50",4,IF($B$6="P25",5,IF($B$6="P10",6))))),0)),"ND")</f>
      </c>
      <c r="H783" s="253" t="str">
        <f t="shared" si="100"/>
        <v/>
      </c>
      <c r="I783" s="253" t="str">
        <f>IFERROR(VLOOKUP($A783,'Analisis de Equidad Interna'!$A$11:$K$1010,11,0),"")</f>
        <v/>
      </c>
      <c r="J783" s="253" t="str">
        <f t="shared" si="101"/>
        <v/>
      </c>
      <c r="K783" s="254" t="str">
        <f t="shared" si="102"/>
        <v/>
      </c>
      <c r="L783" s="254" t="str">
        <f t="shared" si="103"/>
        <v/>
      </c>
      <c r="M783" s="254" t="str">
        <f t="shared" si="104"/>
        <v/>
      </c>
      <c r="N783" s="254" t="str">
        <f t="shared" si="105"/>
        <v/>
      </c>
      <c r="O783" s="255"/>
      <c r="P783" s="256">
        <f t="shared" si="106"/>
        <v>0</v>
      </c>
      <c r="Q783" s="251">
        <f t="shared" ref="Q783:Q846" si="108">IF($B$7="Porcentajes", F783 * P783, IF($T$1=0, 0, ((F783 * P783) / $T$1) * $C$7))</f>
        <v>0</v>
      </c>
      <c r="R783" s="268"/>
      <c r="S783" s="269"/>
      <c r="T783" s="251">
        <f t="shared" si="107"/>
        <v>0</v>
      </c>
    </row>
    <row r="784" spans="1:20" s="257" customFormat="1" ht="19" customHeight="1">
      <c r="A784" s="258"/>
      <c r="B784" s="262"/>
      <c r="C784" s="260"/>
      <c r="D784" s="260"/>
      <c r="E784" s="260"/>
      <c r="F784" s="251"/>
      <c r="G784" s="252" t="str">
        <f>IFERROR(IF($E784="","",VLOOKUP($E784,'Data Mercado'!$A$7:$F$24,IF($B$6="P90",2,IF($B$6="P75",3,IF($B$6="P50",4,IF($B$6="P25",5,IF($B$6="P10",6))))),0)),"ND")</f>
      </c>
      <c r="H784" s="253" t="str">
        <f>IFERROR(IF(AND($F784&lt;&gt;"",$G784&lt;&gt;""),$F784/$G784,""),"")</f>
      </c>
      <c r="I784" s="253" t="str">
        <f>IFERROR(VLOOKUP($A784,'Analisis de Equidad Interna'!$A$11:$K$1010,11,0),"")</f>
        <v/>
      </c>
      <c r="J784" s="253" t="str">
        <f t="shared" ref="J784:J847" si="110">IF(AND($H784&lt;&gt;"",$I784&lt;&gt;""),$H784*$I784,"")</f>
        <v/>
      </c>
      <c r="K784" s="254" t="str">
        <f t="shared" ref="K784:K847" si="111">IF(J784="","",0%)</f>
        <v/>
      </c>
      <c r="L784" s="254" t="str">
        <f t="shared" ref="L784:L847" si="112">IF(J784="","",IF($J784&gt;1.2, 0, IF($J784&gt;=1.1, $B$8*(1/3), IF($J784&gt;=1, ($B$8 + (($B$9-$B$8)/4)*1)*(1/3), IF($J784&gt;=0.9, ($B$8 + (($B$9-$B$8)/4)*2)*(1/3), IF($J784&gt;=0.8, ($B$8 + (($B$9-$B$8)/4)*3)*(1/3), $B$9*(1/3)))))))</f>
        <v/>
      </c>
      <c r="M784" s="254" t="str">
        <f t="shared" ref="M784:M847" si="113">IF(J784="","",IF($J784&gt;1.2, 0, IF($J784&gt;=1.1, $B$8*(2/3), IF($J784&gt;=1, ($B$8 + (($B$9-$B$8)/4)*1)*(2/3), IF($J784&gt;=0.9, ($B$8 + (($B$9-$B$8)/4)*2)*(2/3), IF($J784&gt;=0.8, ($B$8 + (($B$9-$B$8)/4)*3)*(2/3), $B$9*(2/3)))))))</f>
        <v/>
      </c>
      <c r="N784" s="254" t="str">
        <f t="shared" ref="N784:N847" si="114">IF(J784="","",IF($J784&gt;1.2, 0, IF($J784&gt;=1.1, $B$8, IF($J784&gt;=1, $B$8 + (($B$9-$B$8)/4)*1, IF($J784&gt;=0.9, $B$8 + (($B$9-$B$8)/4)*2, IF($J784&gt;=0.8, $B$8 + (($B$9-$B$8)/4)*3, $B$9))))))</f>
        <v/>
      </c>
      <c r="O784" s="255"/>
      <c r="P784" s="256">
        <f t="shared" ref="P784:P847" si="115">IF(O784=1, K784, IF(O784=2, L784, IF(O784=3, M784, IF(O784=4, N784, 0))))</f>
        <v>0</v>
      </c>
      <c r="Q784" s="251">
        <f t="shared" si="108"/>
        <v>0</v>
      </c>
      <c r="R784" s="268"/>
      <c r="S784" s="269"/>
      <c r="T784" s="251">
        <f t="shared" ref="T784:T847" si="116">IF($R784="Manual",$F784*(1+$S784),$F784+$Q784)</f>
        <v>0</v>
      </c>
    </row>
    <row r="785" spans="1:20" s="257" customFormat="1" ht="19" customHeight="1">
      <c r="A785" s="258"/>
      <c r="B785" s="262"/>
      <c r="C785" s="260"/>
      <c r="D785" s="260"/>
      <c r="E785" s="260"/>
      <c r="F785" s="251"/>
      <c r="G785" s="252" t="str">
        <f>IFERROR(IF($E785="","",VLOOKUP($E785,'Data Mercado'!$A$7:$F$24,IF($B$6="P90",2,IF($B$6="P75",3,IF($B$6="P50",4,IF($B$6="P25",5,IF($B$6="P10",6))))),0)),"ND")</f>
      </c>
      <c r="H785" s="253" t="str">
        <f t="shared" si="109"/>
        <v/>
      </c>
      <c r="I785" s="253" t="str">
        <f>IFERROR(VLOOKUP($A785,'Analisis de Equidad Interna'!$A$11:$K$1010,11,0),"")</f>
        <v/>
      </c>
      <c r="J785" s="253" t="str">
        <f t="shared" si="110"/>
        <v/>
      </c>
      <c r="K785" s="254" t="str">
        <f t="shared" si="111"/>
        <v/>
      </c>
      <c r="L785" s="254" t="str">
        <f t="shared" si="112"/>
        <v/>
      </c>
      <c r="M785" s="254" t="str">
        <f t="shared" si="113"/>
        <v/>
      </c>
      <c r="N785" s="254" t="str">
        <f t="shared" si="114"/>
        <v/>
      </c>
      <c r="O785" s="255"/>
      <c r="P785" s="256">
        <f t="shared" si="115"/>
        <v>0</v>
      </c>
      <c r="Q785" s="251">
        <f t="shared" si="108"/>
        <v>0</v>
      </c>
      <c r="R785" s="268"/>
      <c r="S785" s="269"/>
      <c r="T785" s="251">
        <f t="shared" si="116"/>
        <v>0</v>
      </c>
    </row>
    <row r="786" spans="1:20" s="257" customFormat="1" ht="19" customHeight="1">
      <c r="A786" s="258"/>
      <c r="B786" s="262"/>
      <c r="C786" s="260"/>
      <c r="D786" s="260"/>
      <c r="E786" s="260"/>
      <c r="F786" s="251"/>
      <c r="G786" s="252" t="str">
        <f>IFERROR(IF($E786="","",VLOOKUP($E786,'Data Mercado'!$A$7:$F$24,IF($B$6="P90",2,IF($B$6="P75",3,IF($B$6="P50",4,IF($B$6="P25",5,IF($B$6="P10",6))))),0)),"ND")</f>
      </c>
      <c r="H786" s="253" t="str">
        <f t="shared" si="109"/>
        <v/>
      </c>
      <c r="I786" s="253" t="str">
        <f>IFERROR(VLOOKUP($A786,'Analisis de Equidad Interna'!$A$11:$K$1010,11,0),"")</f>
        <v/>
      </c>
      <c r="J786" s="253" t="str">
        <f t="shared" si="110"/>
        <v/>
      </c>
      <c r="K786" s="254" t="str">
        <f t="shared" si="111"/>
        <v/>
      </c>
      <c r="L786" s="254" t="str">
        <f t="shared" si="112"/>
        <v/>
      </c>
      <c r="M786" s="254" t="str">
        <f t="shared" si="113"/>
        <v/>
      </c>
      <c r="N786" s="254" t="str">
        <f t="shared" si="114"/>
        <v/>
      </c>
      <c r="O786" s="255"/>
      <c r="P786" s="256">
        <f t="shared" si="115"/>
        <v>0</v>
      </c>
      <c r="Q786" s="251">
        <f t="shared" si="108"/>
        <v>0</v>
      </c>
      <c r="R786" s="268"/>
      <c r="S786" s="269"/>
      <c r="T786" s="251">
        <f t="shared" si="116"/>
        <v>0</v>
      </c>
    </row>
    <row r="787" spans="1:20" s="257" customFormat="1" ht="19" customHeight="1">
      <c r="A787" s="258"/>
      <c r="B787" s="262"/>
      <c r="C787" s="260"/>
      <c r="D787" s="260"/>
      <c r="E787" s="260"/>
      <c r="F787" s="251"/>
      <c r="G787" s="252" t="str">
        <f>IFERROR(IF($E787="","",VLOOKUP($E787,'Data Mercado'!$A$7:$F$24,IF($B$6="P90",2,IF($B$6="P75",3,IF($B$6="P50",4,IF($B$6="P25",5,IF($B$6="P10",6))))),0)),"ND")</f>
      </c>
      <c r="H787" s="253" t="str">
        <f t="shared" si="109"/>
        <v/>
      </c>
      <c r="I787" s="253" t="str">
        <f>IFERROR(VLOOKUP($A787,'Analisis de Equidad Interna'!$A$11:$K$1010,11,0),"")</f>
        <v/>
      </c>
      <c r="J787" s="253" t="str">
        <f t="shared" si="110"/>
        <v/>
      </c>
      <c r="K787" s="254" t="str">
        <f t="shared" si="111"/>
        <v/>
      </c>
      <c r="L787" s="254" t="str">
        <f t="shared" si="112"/>
        <v/>
      </c>
      <c r="M787" s="254" t="str">
        <f t="shared" si="113"/>
        <v/>
      </c>
      <c r="N787" s="254" t="str">
        <f t="shared" si="114"/>
        <v/>
      </c>
      <c r="O787" s="255"/>
      <c r="P787" s="256">
        <f t="shared" si="115"/>
        <v>0</v>
      </c>
      <c r="Q787" s="251">
        <f t="shared" si="108"/>
        <v>0</v>
      </c>
      <c r="R787" s="268"/>
      <c r="S787" s="269"/>
      <c r="T787" s="251">
        <f t="shared" si="116"/>
        <v>0</v>
      </c>
    </row>
    <row r="788" spans="1:20" s="257" customFormat="1" ht="19" customHeight="1">
      <c r="A788" s="258"/>
      <c r="B788" s="262"/>
      <c r="C788" s="260"/>
      <c r="D788" s="260"/>
      <c r="E788" s="260"/>
      <c r="F788" s="251"/>
      <c r="G788" s="252" t="str">
        <f>IFERROR(IF($E788="","",VLOOKUP($E788,'Data Mercado'!$A$7:$F$24,IF($B$6="P90",2,IF($B$6="P75",3,IF($B$6="P50",4,IF($B$6="P25",5,IF($B$6="P10",6))))),0)),"ND")</f>
      </c>
      <c r="H788" s="253" t="str">
        <f t="shared" si="109"/>
        <v/>
      </c>
      <c r="I788" s="253" t="str">
        <f>IFERROR(VLOOKUP($A788,'Analisis de Equidad Interna'!$A$11:$K$1010,11,0),"")</f>
        <v/>
      </c>
      <c r="J788" s="253" t="str">
        <f t="shared" si="110"/>
        <v/>
      </c>
      <c r="K788" s="254" t="str">
        <f t="shared" si="111"/>
        <v/>
      </c>
      <c r="L788" s="254" t="str">
        <f t="shared" si="112"/>
        <v/>
      </c>
      <c r="M788" s="254" t="str">
        <f t="shared" si="113"/>
        <v/>
      </c>
      <c r="N788" s="254" t="str">
        <f t="shared" si="114"/>
        <v/>
      </c>
      <c r="O788" s="255"/>
      <c r="P788" s="256">
        <f t="shared" si="115"/>
        <v>0</v>
      </c>
      <c r="Q788" s="251">
        <f t="shared" si="108"/>
        <v>0</v>
      </c>
      <c r="R788" s="268"/>
      <c r="S788" s="269"/>
      <c r="T788" s="251">
        <f t="shared" si="116"/>
        <v>0</v>
      </c>
    </row>
    <row r="789" spans="1:20" s="257" customFormat="1" ht="19" customHeight="1">
      <c r="A789" s="258"/>
      <c r="B789" s="262"/>
      <c r="C789" s="260"/>
      <c r="D789" s="260"/>
      <c r="E789" s="260"/>
      <c r="F789" s="251"/>
      <c r="G789" s="252" t="str">
        <f>IFERROR(IF($E789="","",VLOOKUP($E789,'Data Mercado'!$A$7:$F$24,IF($B$6="P90",2,IF($B$6="P75",3,IF($B$6="P50",4,IF($B$6="P25",5,IF($B$6="P10",6))))),0)),"ND")</f>
      </c>
      <c r="H789" s="253" t="str">
        <f t="shared" si="109"/>
        <v/>
      </c>
      <c r="I789" s="253" t="str">
        <f>IFERROR(VLOOKUP($A789,'Analisis de Equidad Interna'!$A$11:$K$1010,11,0),"")</f>
        <v/>
      </c>
      <c r="J789" s="253" t="str">
        <f t="shared" si="110"/>
        <v/>
      </c>
      <c r="K789" s="254" t="str">
        <f t="shared" si="111"/>
        <v/>
      </c>
      <c r="L789" s="254" t="str">
        <f t="shared" si="112"/>
        <v/>
      </c>
      <c r="M789" s="254" t="str">
        <f t="shared" si="113"/>
        <v/>
      </c>
      <c r="N789" s="254" t="str">
        <f t="shared" si="114"/>
        <v/>
      </c>
      <c r="O789" s="255"/>
      <c r="P789" s="256">
        <f t="shared" si="115"/>
        <v>0</v>
      </c>
      <c r="Q789" s="251">
        <f t="shared" si="108"/>
        <v>0</v>
      </c>
      <c r="R789" s="268"/>
      <c r="S789" s="269"/>
      <c r="T789" s="251">
        <f t="shared" si="116"/>
        <v>0</v>
      </c>
    </row>
    <row r="790" spans="1:20" s="257" customFormat="1" ht="19" customHeight="1">
      <c r="A790" s="258"/>
      <c r="B790" s="262"/>
      <c r="C790" s="260"/>
      <c r="D790" s="260"/>
      <c r="E790" s="260"/>
      <c r="F790" s="251"/>
      <c r="G790" s="252" t="str">
        <f>IFERROR(IF($E790="","",VLOOKUP($E790,'Data Mercado'!$A$7:$F$24,IF($B$6="P90",2,IF($B$6="P75",3,IF($B$6="P50",4,IF($B$6="P25",5,IF($B$6="P10",6))))),0)),"ND")</f>
      </c>
      <c r="H790" s="253" t="str">
        <f t="shared" si="109"/>
        <v/>
      </c>
      <c r="I790" s="253" t="str">
        <f>IFERROR(VLOOKUP($A790,'Analisis de Equidad Interna'!$A$11:$K$1010,11,0),"")</f>
        <v/>
      </c>
      <c r="J790" s="253" t="str">
        <f t="shared" si="110"/>
        <v/>
      </c>
      <c r="K790" s="254" t="str">
        <f t="shared" si="111"/>
        <v/>
      </c>
      <c r="L790" s="254" t="str">
        <f t="shared" si="112"/>
        <v/>
      </c>
      <c r="M790" s="254" t="str">
        <f t="shared" si="113"/>
        <v/>
      </c>
      <c r="N790" s="254" t="str">
        <f t="shared" si="114"/>
        <v/>
      </c>
      <c r="O790" s="255"/>
      <c r="P790" s="256">
        <f t="shared" si="115"/>
        <v>0</v>
      </c>
      <c r="Q790" s="251">
        <f t="shared" si="108"/>
        <v>0</v>
      </c>
      <c r="R790" s="268"/>
      <c r="S790" s="269"/>
      <c r="T790" s="251">
        <f t="shared" si="116"/>
        <v>0</v>
      </c>
    </row>
    <row r="791" spans="1:20" s="257" customFormat="1" ht="19" customHeight="1">
      <c r="A791" s="258"/>
      <c r="B791" s="262"/>
      <c r="C791" s="260"/>
      <c r="D791" s="260"/>
      <c r="E791" s="260"/>
      <c r="F791" s="251"/>
      <c r="G791" s="252" t="str">
        <f>IFERROR(IF($E791="","",VLOOKUP($E791,'Data Mercado'!$A$7:$F$24,IF($B$6="P90",2,IF($B$6="P75",3,IF($B$6="P50",4,IF($B$6="P25",5,IF($B$6="P10",6))))),0)),"ND")</f>
      </c>
      <c r="H791" s="253" t="str">
        <f t="shared" si="109"/>
        <v/>
      </c>
      <c r="I791" s="253" t="str">
        <f>IFERROR(VLOOKUP($A791,'Analisis de Equidad Interna'!$A$11:$K$1010,11,0),"")</f>
        <v/>
      </c>
      <c r="J791" s="253" t="str">
        <f t="shared" si="110"/>
        <v/>
      </c>
      <c r="K791" s="254" t="str">
        <f t="shared" si="111"/>
        <v/>
      </c>
      <c r="L791" s="254" t="str">
        <f t="shared" si="112"/>
        <v/>
      </c>
      <c r="M791" s="254" t="str">
        <f t="shared" si="113"/>
        <v/>
      </c>
      <c r="N791" s="254" t="str">
        <f t="shared" si="114"/>
        <v/>
      </c>
      <c r="O791" s="255"/>
      <c r="P791" s="256">
        <f t="shared" si="115"/>
        <v>0</v>
      </c>
      <c r="Q791" s="251">
        <f t="shared" si="108"/>
        <v>0</v>
      </c>
      <c r="R791" s="268"/>
      <c r="S791" s="269"/>
      <c r="T791" s="251">
        <f t="shared" si="116"/>
        <v>0</v>
      </c>
    </row>
    <row r="792" spans="1:20" s="257" customFormat="1" ht="19" customHeight="1">
      <c r="A792" s="258"/>
      <c r="B792" s="262"/>
      <c r="C792" s="260"/>
      <c r="D792" s="260"/>
      <c r="E792" s="260"/>
      <c r="F792" s="251"/>
      <c r="G792" s="252" t="str">
        <f>IFERROR(IF($E792="","",VLOOKUP($E792,'Data Mercado'!$A$7:$F$24,IF($B$6="P90",2,IF($B$6="P75",3,IF($B$6="P50",4,IF($B$6="P25",5,IF($B$6="P10",6))))),0)),"ND")</f>
      </c>
      <c r="H792" s="253" t="str">
        <f t="shared" si="109"/>
        <v/>
      </c>
      <c r="I792" s="253" t="str">
        <f>IFERROR(VLOOKUP($A792,'Analisis de Equidad Interna'!$A$11:$K$1010,11,0),"")</f>
        <v/>
      </c>
      <c r="J792" s="253" t="str">
        <f t="shared" si="110"/>
        <v/>
      </c>
      <c r="K792" s="254" t="str">
        <f t="shared" si="111"/>
        <v/>
      </c>
      <c r="L792" s="254" t="str">
        <f t="shared" si="112"/>
        <v/>
      </c>
      <c r="M792" s="254" t="str">
        <f t="shared" si="113"/>
        <v/>
      </c>
      <c r="N792" s="254" t="str">
        <f t="shared" si="114"/>
        <v/>
      </c>
      <c r="O792" s="255"/>
      <c r="P792" s="256">
        <f t="shared" si="115"/>
        <v>0</v>
      </c>
      <c r="Q792" s="251">
        <f t="shared" si="108"/>
        <v>0</v>
      </c>
      <c r="R792" s="268"/>
      <c r="S792" s="269"/>
      <c r="T792" s="251">
        <f t="shared" si="116"/>
        <v>0</v>
      </c>
    </row>
    <row r="793" spans="1:20" s="257" customFormat="1" ht="19" customHeight="1">
      <c r="A793" s="258"/>
      <c r="B793" s="262"/>
      <c r="C793" s="260"/>
      <c r="D793" s="260"/>
      <c r="E793" s="260"/>
      <c r="F793" s="251"/>
      <c r="G793" s="252" t="str">
        <f>IFERROR(IF($E793="","",VLOOKUP($E793,'Data Mercado'!$A$7:$F$24,IF($B$6="P90",2,IF($B$6="P75",3,IF($B$6="P50",4,IF($B$6="P25",5,IF($B$6="P10",6))))),0)),"ND")</f>
      </c>
      <c r="H793" s="253" t="str">
        <f t="shared" si="109"/>
        <v/>
      </c>
      <c r="I793" s="253" t="str">
        <f>IFERROR(VLOOKUP($A793,'Analisis de Equidad Interna'!$A$11:$K$1010,11,0),"")</f>
        <v/>
      </c>
      <c r="J793" s="253" t="str">
        <f t="shared" si="110"/>
        <v/>
      </c>
      <c r="K793" s="254" t="str">
        <f t="shared" si="111"/>
        <v/>
      </c>
      <c r="L793" s="254" t="str">
        <f t="shared" si="112"/>
        <v/>
      </c>
      <c r="M793" s="254" t="str">
        <f t="shared" si="113"/>
        <v/>
      </c>
      <c r="N793" s="254" t="str">
        <f t="shared" si="114"/>
        <v/>
      </c>
      <c r="O793" s="255"/>
      <c r="P793" s="256">
        <f t="shared" si="115"/>
        <v>0</v>
      </c>
      <c r="Q793" s="251">
        <f t="shared" si="108"/>
        <v>0</v>
      </c>
      <c r="R793" s="268"/>
      <c r="S793" s="269"/>
      <c r="T793" s="251">
        <f t="shared" si="116"/>
        <v>0</v>
      </c>
    </row>
    <row r="794" spans="1:20" s="257" customFormat="1" ht="19" customHeight="1">
      <c r="A794" s="258"/>
      <c r="B794" s="262"/>
      <c r="C794" s="260"/>
      <c r="D794" s="260"/>
      <c r="E794" s="260"/>
      <c r="F794" s="251"/>
      <c r="G794" s="252" t="str">
        <f>IFERROR(IF($E794="","",VLOOKUP($E794,'Data Mercado'!$A$7:$F$24,IF($B$6="P90",2,IF($B$6="P75",3,IF($B$6="P50",4,IF($B$6="P25",5,IF($B$6="P10",6))))),0)),"ND")</f>
      </c>
      <c r="H794" s="253" t="str">
        <f t="shared" si="109"/>
        <v/>
      </c>
      <c r="I794" s="253" t="str">
        <f>IFERROR(VLOOKUP($A794,'Analisis de Equidad Interna'!$A$11:$K$1010,11,0),"")</f>
        <v/>
      </c>
      <c r="J794" s="253" t="str">
        <f t="shared" si="110"/>
        <v/>
      </c>
      <c r="K794" s="254" t="str">
        <f t="shared" si="111"/>
        <v/>
      </c>
      <c r="L794" s="254" t="str">
        <f t="shared" si="112"/>
        <v/>
      </c>
      <c r="M794" s="254" t="str">
        <f t="shared" si="113"/>
        <v/>
      </c>
      <c r="N794" s="254" t="str">
        <f t="shared" si="114"/>
        <v/>
      </c>
      <c r="O794" s="255"/>
      <c r="P794" s="256">
        <f t="shared" si="115"/>
        <v>0</v>
      </c>
      <c r="Q794" s="251">
        <f t="shared" si="108"/>
        <v>0</v>
      </c>
      <c r="R794" s="268"/>
      <c r="S794" s="269"/>
      <c r="T794" s="251">
        <f t="shared" si="116"/>
        <v>0</v>
      </c>
    </row>
    <row r="795" spans="1:20" s="257" customFormat="1" ht="19" customHeight="1">
      <c r="A795" s="258"/>
      <c r="B795" s="262"/>
      <c r="C795" s="260"/>
      <c r="D795" s="260"/>
      <c r="E795" s="260"/>
      <c r="F795" s="251"/>
      <c r="G795" s="252" t="str">
        <f>IFERROR(IF($E795="","",VLOOKUP($E795,'Data Mercado'!$A$7:$F$24,IF($B$6="P90",2,IF($B$6="P75",3,IF($B$6="P50",4,IF($B$6="P25",5,IF($B$6="P10",6))))),0)),"ND")</f>
      </c>
      <c r="H795" s="253" t="str">
        <f t="shared" si="109"/>
        <v/>
      </c>
      <c r="I795" s="253" t="str">
        <f>IFERROR(VLOOKUP($A795,'Analisis de Equidad Interna'!$A$11:$K$1010,11,0),"")</f>
        <v/>
      </c>
      <c r="J795" s="253" t="str">
        <f t="shared" si="110"/>
        <v/>
      </c>
      <c r="K795" s="254" t="str">
        <f t="shared" si="111"/>
        <v/>
      </c>
      <c r="L795" s="254" t="str">
        <f t="shared" si="112"/>
        <v/>
      </c>
      <c r="M795" s="254" t="str">
        <f t="shared" si="113"/>
        <v/>
      </c>
      <c r="N795" s="254" t="str">
        <f t="shared" si="114"/>
        <v/>
      </c>
      <c r="O795" s="255"/>
      <c r="P795" s="256">
        <f t="shared" si="115"/>
        <v>0</v>
      </c>
      <c r="Q795" s="251">
        <f t="shared" si="108"/>
        <v>0</v>
      </c>
      <c r="R795" s="268"/>
      <c r="S795" s="269"/>
      <c r="T795" s="251">
        <f t="shared" si="116"/>
        <v>0</v>
      </c>
    </row>
    <row r="796" spans="1:20" s="257" customFormat="1" ht="19" customHeight="1">
      <c r="A796" s="258"/>
      <c r="B796" s="262"/>
      <c r="C796" s="260"/>
      <c r="D796" s="260"/>
      <c r="E796" s="260"/>
      <c r="F796" s="251"/>
      <c r="G796" s="252" t="str">
        <f>IFERROR(IF($E796="","",VLOOKUP($E796,'Data Mercado'!$A$7:$F$24,IF($B$6="P90",2,IF($B$6="P75",3,IF($B$6="P50",4,IF($B$6="P25",5,IF($B$6="P10",6))))),0)),"ND")</f>
      </c>
      <c r="H796" s="253" t="str">
        <f t="shared" si="109"/>
        <v/>
      </c>
      <c r="I796" s="253" t="str">
        <f>IFERROR(VLOOKUP($A796,'Analisis de Equidad Interna'!$A$11:$K$1010,11,0),"")</f>
        <v/>
      </c>
      <c r="J796" s="253" t="str">
        <f t="shared" si="110"/>
        <v/>
      </c>
      <c r="K796" s="254" t="str">
        <f t="shared" si="111"/>
        <v/>
      </c>
      <c r="L796" s="254" t="str">
        <f t="shared" si="112"/>
        <v/>
      </c>
      <c r="M796" s="254" t="str">
        <f t="shared" si="113"/>
        <v/>
      </c>
      <c r="N796" s="254" t="str">
        <f t="shared" si="114"/>
        <v/>
      </c>
      <c r="O796" s="255"/>
      <c r="P796" s="256">
        <f t="shared" si="115"/>
        <v>0</v>
      </c>
      <c r="Q796" s="251">
        <f t="shared" si="108"/>
        <v>0</v>
      </c>
      <c r="R796" s="268"/>
      <c r="S796" s="269"/>
      <c r="T796" s="251">
        <f t="shared" si="116"/>
        <v>0</v>
      </c>
    </row>
    <row r="797" spans="1:20" s="257" customFormat="1" ht="19" customHeight="1">
      <c r="A797" s="258"/>
      <c r="B797" s="262"/>
      <c r="C797" s="260"/>
      <c r="D797" s="260"/>
      <c r="E797" s="260"/>
      <c r="F797" s="251"/>
      <c r="G797" s="252" t="str">
        <f>IFERROR(IF($E797="","",VLOOKUP($E797,'Data Mercado'!$A$7:$F$24,IF($B$6="P90",2,IF($B$6="P75",3,IF($B$6="P50",4,IF($B$6="P25",5,IF($B$6="P10",6))))),0)),"ND")</f>
      </c>
      <c r="H797" s="253" t="str">
        <f t="shared" si="109"/>
        <v/>
      </c>
      <c r="I797" s="253" t="str">
        <f>IFERROR(VLOOKUP($A797,'Analisis de Equidad Interna'!$A$11:$K$1010,11,0),"")</f>
        <v/>
      </c>
      <c r="J797" s="253" t="str">
        <f t="shared" si="110"/>
        <v/>
      </c>
      <c r="K797" s="254" t="str">
        <f t="shared" si="111"/>
        <v/>
      </c>
      <c r="L797" s="254" t="str">
        <f t="shared" si="112"/>
        <v/>
      </c>
      <c r="M797" s="254" t="str">
        <f t="shared" si="113"/>
        <v/>
      </c>
      <c r="N797" s="254" t="str">
        <f t="shared" si="114"/>
        <v/>
      </c>
      <c r="O797" s="255"/>
      <c r="P797" s="256">
        <f t="shared" si="115"/>
        <v>0</v>
      </c>
      <c r="Q797" s="251">
        <f t="shared" si="108"/>
        <v>0</v>
      </c>
      <c r="R797" s="268"/>
      <c r="S797" s="269"/>
      <c r="T797" s="251">
        <f t="shared" si="116"/>
        <v>0</v>
      </c>
    </row>
    <row r="798" spans="1:20" s="257" customFormat="1" ht="19" customHeight="1">
      <c r="A798" s="258"/>
      <c r="B798" s="262"/>
      <c r="C798" s="260"/>
      <c r="D798" s="260"/>
      <c r="E798" s="260"/>
      <c r="F798" s="251"/>
      <c r="G798" s="252" t="str">
        <f>IFERROR(IF($E798="","",VLOOKUP($E798,'Data Mercado'!$A$7:$F$24,IF($B$6="P90",2,IF($B$6="P75",3,IF($B$6="P50",4,IF($B$6="P25",5,IF($B$6="P10",6))))),0)),"ND")</f>
      </c>
      <c r="H798" s="253" t="str">
        <f t="shared" si="109"/>
        <v/>
      </c>
      <c r="I798" s="253" t="str">
        <f>IFERROR(VLOOKUP($A798,'Analisis de Equidad Interna'!$A$11:$K$1010,11,0),"")</f>
        <v/>
      </c>
      <c r="J798" s="253" t="str">
        <f t="shared" si="110"/>
        <v/>
      </c>
      <c r="K798" s="254" t="str">
        <f t="shared" si="111"/>
        <v/>
      </c>
      <c r="L798" s="254" t="str">
        <f t="shared" si="112"/>
        <v/>
      </c>
      <c r="M798" s="254" t="str">
        <f t="shared" si="113"/>
        <v/>
      </c>
      <c r="N798" s="254" t="str">
        <f t="shared" si="114"/>
        <v/>
      </c>
      <c r="O798" s="255"/>
      <c r="P798" s="256">
        <f t="shared" si="115"/>
        <v>0</v>
      </c>
      <c r="Q798" s="251">
        <f t="shared" si="108"/>
        <v>0</v>
      </c>
      <c r="R798" s="268"/>
      <c r="S798" s="269"/>
      <c r="T798" s="251">
        <f t="shared" si="116"/>
        <v>0</v>
      </c>
    </row>
    <row r="799" spans="1:20" s="257" customFormat="1" ht="19" customHeight="1">
      <c r="A799" s="258"/>
      <c r="B799" s="262"/>
      <c r="C799" s="260"/>
      <c r="D799" s="260"/>
      <c r="E799" s="260"/>
      <c r="F799" s="251"/>
      <c r="G799" s="252" t="str">
        <f>IFERROR(IF($E799="","",VLOOKUP($E799,'Data Mercado'!$A$7:$F$24,IF($B$6="P90",2,IF($B$6="P75",3,IF($B$6="P50",4,IF($B$6="P25",5,IF($B$6="P10",6))))),0)),"ND")</f>
      </c>
      <c r="H799" s="253" t="str">
        <f t="shared" si="109"/>
        <v/>
      </c>
      <c r="I799" s="253" t="str">
        <f>IFERROR(VLOOKUP($A799,'Analisis de Equidad Interna'!$A$11:$K$1010,11,0),"")</f>
        <v/>
      </c>
      <c r="J799" s="253" t="str">
        <f t="shared" si="110"/>
        <v/>
      </c>
      <c r="K799" s="254" t="str">
        <f t="shared" si="111"/>
        <v/>
      </c>
      <c r="L799" s="254" t="str">
        <f t="shared" si="112"/>
        <v/>
      </c>
      <c r="M799" s="254" t="str">
        <f t="shared" si="113"/>
        <v/>
      </c>
      <c r="N799" s="254" t="str">
        <f t="shared" si="114"/>
        <v/>
      </c>
      <c r="O799" s="255"/>
      <c r="P799" s="256">
        <f t="shared" si="115"/>
        <v>0</v>
      </c>
      <c r="Q799" s="251">
        <f t="shared" si="108"/>
        <v>0</v>
      </c>
      <c r="R799" s="268"/>
      <c r="S799" s="269"/>
      <c r="T799" s="251">
        <f t="shared" si="116"/>
        <v>0</v>
      </c>
    </row>
    <row r="800" spans="1:20" s="257" customFormat="1" ht="19" customHeight="1">
      <c r="A800" s="258"/>
      <c r="B800" s="262"/>
      <c r="C800" s="260"/>
      <c r="D800" s="260"/>
      <c r="E800" s="260"/>
      <c r="F800" s="251"/>
      <c r="G800" s="252" t="str">
        <f>IFERROR(IF($E800="","",VLOOKUP($E800,'Data Mercado'!$A$7:$F$24,IF($B$6="P90",2,IF($B$6="P75",3,IF($B$6="P50",4,IF($B$6="P25",5,IF($B$6="P10",6))))),0)),"ND")</f>
      </c>
      <c r="H800" s="253" t="str">
        <f t="shared" si="109"/>
        <v/>
      </c>
      <c r="I800" s="253" t="str">
        <f>IFERROR(VLOOKUP($A800,'Analisis de Equidad Interna'!$A$11:$K$1010,11,0),"")</f>
        <v/>
      </c>
      <c r="J800" s="253" t="str">
        <f t="shared" si="110"/>
        <v/>
      </c>
      <c r="K800" s="254" t="str">
        <f t="shared" si="111"/>
        <v/>
      </c>
      <c r="L800" s="254" t="str">
        <f t="shared" si="112"/>
        <v/>
      </c>
      <c r="M800" s="254" t="str">
        <f t="shared" si="113"/>
        <v/>
      </c>
      <c r="N800" s="254" t="str">
        <f t="shared" si="114"/>
        <v/>
      </c>
      <c r="O800" s="255"/>
      <c r="P800" s="256">
        <f t="shared" si="115"/>
        <v>0</v>
      </c>
      <c r="Q800" s="251">
        <f t="shared" si="108"/>
        <v>0</v>
      </c>
      <c r="R800" s="268"/>
      <c r="S800" s="269"/>
      <c r="T800" s="251">
        <f t="shared" si="116"/>
        <v>0</v>
      </c>
    </row>
    <row r="801" spans="1:20" s="257" customFormat="1" ht="19" customHeight="1">
      <c r="A801" s="258"/>
      <c r="B801" s="262"/>
      <c r="C801" s="260"/>
      <c r="D801" s="260"/>
      <c r="E801" s="260"/>
      <c r="F801" s="251"/>
      <c r="G801" s="252" t="str">
        <f>IFERROR(IF($E801="","",VLOOKUP($E801,'Data Mercado'!$A$7:$F$24,IF($B$6="P90",2,IF($B$6="P75",3,IF($B$6="P50",4,IF($B$6="P25",5,IF($B$6="P10",6))))),0)),"ND")</f>
      </c>
      <c r="H801" s="253" t="str">
        <f t="shared" si="109"/>
        <v/>
      </c>
      <c r="I801" s="253" t="str">
        <f>IFERROR(VLOOKUP($A801,'Analisis de Equidad Interna'!$A$11:$K$1010,11,0),"")</f>
        <v/>
      </c>
      <c r="J801" s="253" t="str">
        <f t="shared" si="110"/>
        <v/>
      </c>
      <c r="K801" s="254" t="str">
        <f t="shared" si="111"/>
        <v/>
      </c>
      <c r="L801" s="254" t="str">
        <f t="shared" si="112"/>
        <v/>
      </c>
      <c r="M801" s="254" t="str">
        <f t="shared" si="113"/>
        <v/>
      </c>
      <c r="N801" s="254" t="str">
        <f t="shared" si="114"/>
        <v/>
      </c>
      <c r="O801" s="255"/>
      <c r="P801" s="256">
        <f t="shared" si="115"/>
        <v>0</v>
      </c>
      <c r="Q801" s="251">
        <f t="shared" si="108"/>
        <v>0</v>
      </c>
      <c r="R801" s="268"/>
      <c r="S801" s="269"/>
      <c r="T801" s="251">
        <f t="shared" si="116"/>
        <v>0</v>
      </c>
    </row>
    <row r="802" spans="1:20" s="257" customFormat="1" ht="19" customHeight="1">
      <c r="A802" s="258"/>
      <c r="B802" s="262"/>
      <c r="C802" s="260"/>
      <c r="D802" s="260"/>
      <c r="E802" s="260"/>
      <c r="F802" s="251"/>
      <c r="G802" s="252" t="str">
        <f>IFERROR(IF($E802="","",VLOOKUP($E802,'Data Mercado'!$A$7:$F$24,IF($B$6="P90",2,IF($B$6="P75",3,IF($B$6="P50",4,IF($B$6="P25",5,IF($B$6="P10",6))))),0)),"ND")</f>
      </c>
      <c r="H802" s="253" t="str">
        <f t="shared" si="109"/>
        <v/>
      </c>
      <c r="I802" s="253" t="str">
        <f>IFERROR(VLOOKUP($A802,'Analisis de Equidad Interna'!$A$11:$K$1010,11,0),"")</f>
        <v/>
      </c>
      <c r="J802" s="253" t="str">
        <f t="shared" si="110"/>
        <v/>
      </c>
      <c r="K802" s="254" t="str">
        <f t="shared" si="111"/>
        <v/>
      </c>
      <c r="L802" s="254" t="str">
        <f t="shared" si="112"/>
        <v/>
      </c>
      <c r="M802" s="254" t="str">
        <f t="shared" si="113"/>
        <v/>
      </c>
      <c r="N802" s="254" t="str">
        <f t="shared" si="114"/>
        <v/>
      </c>
      <c r="O802" s="255"/>
      <c r="P802" s="256">
        <f t="shared" si="115"/>
        <v>0</v>
      </c>
      <c r="Q802" s="251">
        <f t="shared" si="108"/>
        <v>0</v>
      </c>
      <c r="R802" s="268"/>
      <c r="S802" s="269"/>
      <c r="T802" s="251">
        <f t="shared" si="116"/>
        <v>0</v>
      </c>
    </row>
    <row r="803" spans="1:20" s="257" customFormat="1" ht="19" customHeight="1">
      <c r="A803" s="258"/>
      <c r="B803" s="262"/>
      <c r="C803" s="260"/>
      <c r="D803" s="260"/>
      <c r="E803" s="260"/>
      <c r="F803" s="251"/>
      <c r="G803" s="252" t="str">
        <f>IFERROR(IF($E803="","",VLOOKUP($E803,'Data Mercado'!$A$7:$F$24,IF($B$6="P90",2,IF($B$6="P75",3,IF($B$6="P50",4,IF($B$6="P25",5,IF($B$6="P10",6))))),0)),"ND")</f>
      </c>
      <c r="H803" s="253" t="str">
        <f t="shared" si="109"/>
        <v/>
      </c>
      <c r="I803" s="253" t="str">
        <f>IFERROR(VLOOKUP($A803,'Analisis de Equidad Interna'!$A$11:$K$1010,11,0),"")</f>
        <v/>
      </c>
      <c r="J803" s="253" t="str">
        <f t="shared" si="110"/>
        <v/>
      </c>
      <c r="K803" s="254" t="str">
        <f t="shared" si="111"/>
        <v/>
      </c>
      <c r="L803" s="254" t="str">
        <f t="shared" si="112"/>
        <v/>
      </c>
      <c r="M803" s="254" t="str">
        <f t="shared" si="113"/>
        <v/>
      </c>
      <c r="N803" s="254" t="str">
        <f t="shared" si="114"/>
        <v/>
      </c>
      <c r="O803" s="255"/>
      <c r="P803" s="256">
        <f t="shared" si="115"/>
        <v>0</v>
      </c>
      <c r="Q803" s="251">
        <f t="shared" si="108"/>
        <v>0</v>
      </c>
      <c r="R803" s="268"/>
      <c r="S803" s="269"/>
      <c r="T803" s="251">
        <f t="shared" si="116"/>
        <v>0</v>
      </c>
    </row>
    <row r="804" spans="1:20" s="257" customFormat="1" ht="19" customHeight="1">
      <c r="A804" s="258"/>
      <c r="B804" s="262"/>
      <c r="C804" s="260"/>
      <c r="D804" s="260"/>
      <c r="E804" s="260"/>
      <c r="F804" s="251"/>
      <c r="G804" s="252" t="str">
        <f>IFERROR(IF($E804="","",VLOOKUP($E804,'Data Mercado'!$A$7:$F$24,IF($B$6="P90",2,IF($B$6="P75",3,IF($B$6="P50",4,IF($B$6="P25",5,IF($B$6="P10",6))))),0)),"ND")</f>
      </c>
      <c r="H804" s="253" t="str">
        <f t="shared" si="109"/>
        <v/>
      </c>
      <c r="I804" s="253" t="str">
        <f>IFERROR(VLOOKUP($A804,'Analisis de Equidad Interna'!$A$11:$K$1010,11,0),"")</f>
        <v/>
      </c>
      <c r="J804" s="253" t="str">
        <f t="shared" si="110"/>
        <v/>
      </c>
      <c r="K804" s="254" t="str">
        <f t="shared" si="111"/>
        <v/>
      </c>
      <c r="L804" s="254" t="str">
        <f t="shared" si="112"/>
        <v/>
      </c>
      <c r="M804" s="254" t="str">
        <f t="shared" si="113"/>
        <v/>
      </c>
      <c r="N804" s="254" t="str">
        <f t="shared" si="114"/>
        <v/>
      </c>
      <c r="O804" s="255"/>
      <c r="P804" s="256">
        <f t="shared" si="115"/>
        <v>0</v>
      </c>
      <c r="Q804" s="251">
        <f t="shared" si="108"/>
        <v>0</v>
      </c>
      <c r="R804" s="268"/>
      <c r="S804" s="269"/>
      <c r="T804" s="251">
        <f t="shared" si="116"/>
        <v>0</v>
      </c>
    </row>
    <row r="805" spans="1:20" s="257" customFormat="1" ht="19" customHeight="1">
      <c r="A805" s="258"/>
      <c r="B805" s="262"/>
      <c r="C805" s="260"/>
      <c r="D805" s="260"/>
      <c r="E805" s="260"/>
      <c r="F805" s="251"/>
      <c r="G805" s="252" t="str">
        <f>IFERROR(IF($E805="","",VLOOKUP($E805,'Data Mercado'!$A$7:$F$24,IF($B$6="P90",2,IF($B$6="P75",3,IF($B$6="P50",4,IF($B$6="P25",5,IF($B$6="P10",6))))),0)),"ND")</f>
      </c>
      <c r="H805" s="253" t="str">
        <f t="shared" si="109"/>
        <v/>
      </c>
      <c r="I805" s="253" t="str">
        <f>IFERROR(VLOOKUP($A805,'Analisis de Equidad Interna'!$A$11:$K$1010,11,0),"")</f>
        <v/>
      </c>
      <c r="J805" s="253" t="str">
        <f t="shared" si="110"/>
        <v/>
      </c>
      <c r="K805" s="254" t="str">
        <f t="shared" si="111"/>
        <v/>
      </c>
      <c r="L805" s="254" t="str">
        <f t="shared" si="112"/>
        <v/>
      </c>
      <c r="M805" s="254" t="str">
        <f t="shared" si="113"/>
        <v/>
      </c>
      <c r="N805" s="254" t="str">
        <f t="shared" si="114"/>
        <v/>
      </c>
      <c r="O805" s="255"/>
      <c r="P805" s="256">
        <f t="shared" si="115"/>
        <v>0</v>
      </c>
      <c r="Q805" s="251">
        <f t="shared" si="108"/>
        <v>0</v>
      </c>
      <c r="R805" s="268"/>
      <c r="S805" s="269"/>
      <c r="T805" s="251">
        <f t="shared" si="116"/>
        <v>0</v>
      </c>
    </row>
    <row r="806" spans="1:20" s="257" customFormat="1" ht="19" customHeight="1">
      <c r="A806" s="258"/>
      <c r="B806" s="262"/>
      <c r="C806" s="260"/>
      <c r="D806" s="260"/>
      <c r="E806" s="260"/>
      <c r="F806" s="251"/>
      <c r="G806" s="252" t="str">
        <f>IFERROR(IF($E806="","",VLOOKUP($E806,'Data Mercado'!$A$7:$F$24,IF($B$6="P90",2,IF($B$6="P75",3,IF($B$6="P50",4,IF($B$6="P25",5,IF($B$6="P10",6))))),0)),"ND")</f>
      </c>
      <c r="H806" s="253" t="str">
        <f t="shared" si="109"/>
        <v/>
      </c>
      <c r="I806" s="253" t="str">
        <f>IFERROR(VLOOKUP($A806,'Analisis de Equidad Interna'!$A$11:$K$1010,11,0),"")</f>
        <v/>
      </c>
      <c r="J806" s="253" t="str">
        <f t="shared" si="110"/>
        <v/>
      </c>
      <c r="K806" s="254" t="str">
        <f t="shared" si="111"/>
        <v/>
      </c>
      <c r="L806" s="254" t="str">
        <f t="shared" si="112"/>
        <v/>
      </c>
      <c r="M806" s="254" t="str">
        <f t="shared" si="113"/>
        <v/>
      </c>
      <c r="N806" s="254" t="str">
        <f t="shared" si="114"/>
        <v/>
      </c>
      <c r="O806" s="255"/>
      <c r="P806" s="256">
        <f t="shared" si="115"/>
        <v>0</v>
      </c>
      <c r="Q806" s="251">
        <f t="shared" si="108"/>
        <v>0</v>
      </c>
      <c r="R806" s="268"/>
      <c r="S806" s="269"/>
      <c r="T806" s="251">
        <f t="shared" si="116"/>
        <v>0</v>
      </c>
    </row>
    <row r="807" spans="1:20" s="257" customFormat="1" ht="19" customHeight="1">
      <c r="A807" s="258"/>
      <c r="B807" s="262"/>
      <c r="C807" s="260"/>
      <c r="D807" s="260"/>
      <c r="E807" s="260"/>
      <c r="F807" s="251"/>
      <c r="G807" s="252" t="str">
        <f>IFERROR(IF($E807="","",VLOOKUP($E807,'Data Mercado'!$A$7:$F$24,IF($B$6="P90",2,IF($B$6="P75",3,IF($B$6="P50",4,IF($B$6="P25",5,IF($B$6="P10",6))))),0)),"ND")</f>
      </c>
      <c r="H807" s="253" t="str">
        <f t="shared" si="109"/>
        <v/>
      </c>
      <c r="I807" s="253" t="str">
        <f>IFERROR(VLOOKUP($A807,'Analisis de Equidad Interna'!$A$11:$K$1010,11,0),"")</f>
        <v/>
      </c>
      <c r="J807" s="253" t="str">
        <f t="shared" si="110"/>
        <v/>
      </c>
      <c r="K807" s="254" t="str">
        <f t="shared" si="111"/>
        <v/>
      </c>
      <c r="L807" s="254" t="str">
        <f t="shared" si="112"/>
        <v/>
      </c>
      <c r="M807" s="254" t="str">
        <f t="shared" si="113"/>
        <v/>
      </c>
      <c r="N807" s="254" t="str">
        <f t="shared" si="114"/>
        <v/>
      </c>
      <c r="O807" s="255"/>
      <c r="P807" s="256">
        <f t="shared" si="115"/>
        <v>0</v>
      </c>
      <c r="Q807" s="251">
        <f t="shared" si="108"/>
        <v>0</v>
      </c>
      <c r="R807" s="268"/>
      <c r="S807" s="269"/>
      <c r="T807" s="251">
        <f t="shared" si="116"/>
        <v>0</v>
      </c>
    </row>
    <row r="808" spans="1:20" s="257" customFormat="1" ht="19" customHeight="1">
      <c r="A808" s="258"/>
      <c r="B808" s="262"/>
      <c r="C808" s="260"/>
      <c r="D808" s="260"/>
      <c r="E808" s="260"/>
      <c r="F808" s="251"/>
      <c r="G808" s="252" t="str">
        <f>IFERROR(IF($E808="","",VLOOKUP($E808,'Data Mercado'!$A$7:$F$24,IF($B$6="P90",2,IF($B$6="P75",3,IF($B$6="P50",4,IF($B$6="P25",5,IF($B$6="P10",6))))),0)),"ND")</f>
      </c>
      <c r="H808" s="253" t="str">
        <f t="shared" si="109"/>
        <v/>
      </c>
      <c r="I808" s="253" t="str">
        <f>IFERROR(VLOOKUP($A808,'Analisis de Equidad Interna'!$A$11:$K$1010,11,0),"")</f>
        <v/>
      </c>
      <c r="J808" s="253" t="str">
        <f t="shared" si="110"/>
        <v/>
      </c>
      <c r="K808" s="254" t="str">
        <f t="shared" si="111"/>
        <v/>
      </c>
      <c r="L808" s="254" t="str">
        <f t="shared" si="112"/>
        <v/>
      </c>
      <c r="M808" s="254" t="str">
        <f t="shared" si="113"/>
        <v/>
      </c>
      <c r="N808" s="254" t="str">
        <f t="shared" si="114"/>
        <v/>
      </c>
      <c r="O808" s="255"/>
      <c r="P808" s="256">
        <f t="shared" si="115"/>
        <v>0</v>
      </c>
      <c r="Q808" s="251">
        <f t="shared" si="108"/>
        <v>0</v>
      </c>
      <c r="R808" s="268"/>
      <c r="S808" s="269"/>
      <c r="T808" s="251">
        <f t="shared" si="116"/>
        <v>0</v>
      </c>
    </row>
    <row r="809" spans="1:20" s="257" customFormat="1" ht="19" customHeight="1">
      <c r="A809" s="258"/>
      <c r="B809" s="262"/>
      <c r="C809" s="260"/>
      <c r="D809" s="260"/>
      <c r="E809" s="260"/>
      <c r="F809" s="251"/>
      <c r="G809" s="252" t="str">
        <f>IFERROR(IF($E809="","",VLOOKUP($E809,'Data Mercado'!$A$7:$F$24,IF($B$6="P90",2,IF($B$6="P75",3,IF($B$6="P50",4,IF($B$6="P25",5,IF($B$6="P10",6))))),0)),"ND")</f>
      </c>
      <c r="H809" s="253" t="str">
        <f t="shared" si="109"/>
        <v/>
      </c>
      <c r="I809" s="253" t="str">
        <f>IFERROR(VLOOKUP($A809,'Analisis de Equidad Interna'!$A$11:$K$1010,11,0),"")</f>
        <v/>
      </c>
      <c r="J809" s="253" t="str">
        <f t="shared" si="110"/>
        <v/>
      </c>
      <c r="K809" s="254" t="str">
        <f t="shared" si="111"/>
        <v/>
      </c>
      <c r="L809" s="254" t="str">
        <f t="shared" si="112"/>
        <v/>
      </c>
      <c r="M809" s="254" t="str">
        <f t="shared" si="113"/>
        <v/>
      </c>
      <c r="N809" s="254" t="str">
        <f t="shared" si="114"/>
        <v/>
      </c>
      <c r="O809" s="255"/>
      <c r="P809" s="256">
        <f t="shared" si="115"/>
        <v>0</v>
      </c>
      <c r="Q809" s="251">
        <f t="shared" si="108"/>
        <v>0</v>
      </c>
      <c r="R809" s="268"/>
      <c r="S809" s="269"/>
      <c r="T809" s="251">
        <f t="shared" si="116"/>
        <v>0</v>
      </c>
    </row>
    <row r="810" spans="1:20" s="257" customFormat="1" ht="19" customHeight="1">
      <c r="A810" s="258"/>
      <c r="B810" s="262"/>
      <c r="C810" s="260"/>
      <c r="D810" s="260"/>
      <c r="E810" s="260"/>
      <c r="F810" s="251"/>
      <c r="G810" s="252" t="str">
        <f>IFERROR(IF($E810="","",VLOOKUP($E810,'Data Mercado'!$A$7:$F$24,IF($B$6="P90",2,IF($B$6="P75",3,IF($B$6="P50",4,IF($B$6="P25",5,IF($B$6="P10",6))))),0)),"ND")</f>
      </c>
      <c r="H810" s="253" t="str">
        <f t="shared" si="109"/>
        <v/>
      </c>
      <c r="I810" s="253" t="str">
        <f>IFERROR(VLOOKUP($A810,'Analisis de Equidad Interna'!$A$11:$K$1010,11,0),"")</f>
        <v/>
      </c>
      <c r="J810" s="253" t="str">
        <f t="shared" si="110"/>
        <v/>
      </c>
      <c r="K810" s="254" t="str">
        <f t="shared" si="111"/>
        <v/>
      </c>
      <c r="L810" s="254" t="str">
        <f t="shared" si="112"/>
        <v/>
      </c>
      <c r="M810" s="254" t="str">
        <f t="shared" si="113"/>
        <v/>
      </c>
      <c r="N810" s="254" t="str">
        <f t="shared" si="114"/>
        <v/>
      </c>
      <c r="O810" s="255"/>
      <c r="P810" s="256">
        <f t="shared" si="115"/>
        <v>0</v>
      </c>
      <c r="Q810" s="251">
        <f t="shared" si="108"/>
        <v>0</v>
      </c>
      <c r="R810" s="268"/>
      <c r="S810" s="269"/>
      <c r="T810" s="251">
        <f t="shared" si="116"/>
        <v>0</v>
      </c>
    </row>
    <row r="811" spans="1:20" s="257" customFormat="1" ht="19" customHeight="1">
      <c r="A811" s="258"/>
      <c r="B811" s="262"/>
      <c r="C811" s="260"/>
      <c r="D811" s="260"/>
      <c r="E811" s="260"/>
      <c r="F811" s="251"/>
      <c r="G811" s="252" t="str">
        <f>IFERROR(IF($E811="","",VLOOKUP($E811,'Data Mercado'!$A$7:$F$24,IF($B$6="P90",2,IF($B$6="P75",3,IF($B$6="P50",4,IF($B$6="P25",5,IF($B$6="P10",6))))),0)),"ND")</f>
      </c>
      <c r="H811" s="253" t="str">
        <f t="shared" si="109"/>
        <v/>
      </c>
      <c r="I811" s="253" t="str">
        <f>IFERROR(VLOOKUP($A811,'Analisis de Equidad Interna'!$A$11:$K$1010,11,0),"")</f>
        <v/>
      </c>
      <c r="J811" s="253" t="str">
        <f t="shared" si="110"/>
        <v/>
      </c>
      <c r="K811" s="254" t="str">
        <f t="shared" si="111"/>
        <v/>
      </c>
      <c r="L811" s="254" t="str">
        <f t="shared" si="112"/>
        <v/>
      </c>
      <c r="M811" s="254" t="str">
        <f t="shared" si="113"/>
        <v/>
      </c>
      <c r="N811" s="254" t="str">
        <f t="shared" si="114"/>
        <v/>
      </c>
      <c r="O811" s="255"/>
      <c r="P811" s="256">
        <f t="shared" si="115"/>
        <v>0</v>
      </c>
      <c r="Q811" s="251">
        <f t="shared" si="108"/>
        <v>0</v>
      </c>
      <c r="R811" s="268"/>
      <c r="S811" s="269"/>
      <c r="T811" s="251">
        <f t="shared" si="116"/>
        <v>0</v>
      </c>
    </row>
    <row r="812" spans="1:20" s="257" customFormat="1" ht="19" customHeight="1">
      <c r="A812" s="258"/>
      <c r="B812" s="262"/>
      <c r="C812" s="260"/>
      <c r="D812" s="260"/>
      <c r="E812" s="260"/>
      <c r="F812" s="251"/>
      <c r="G812" s="252" t="str">
        <f>IFERROR(IF($E812="","",VLOOKUP($E812,'Data Mercado'!$A$7:$F$24,IF($B$6="P90",2,IF($B$6="P75",3,IF($B$6="P50",4,IF($B$6="P25",5,IF($B$6="P10",6))))),0)),"ND")</f>
      </c>
      <c r="H812" s="253" t="str">
        <f t="shared" si="109"/>
        <v/>
      </c>
      <c r="I812" s="253" t="str">
        <f>IFERROR(VLOOKUP($A812,'Analisis de Equidad Interna'!$A$11:$K$1010,11,0),"")</f>
        <v/>
      </c>
      <c r="J812" s="253" t="str">
        <f t="shared" si="110"/>
        <v/>
      </c>
      <c r="K812" s="254" t="str">
        <f t="shared" si="111"/>
        <v/>
      </c>
      <c r="L812" s="254" t="str">
        <f t="shared" si="112"/>
        <v/>
      </c>
      <c r="M812" s="254" t="str">
        <f t="shared" si="113"/>
        <v/>
      </c>
      <c r="N812" s="254" t="str">
        <f t="shared" si="114"/>
        <v/>
      </c>
      <c r="O812" s="255"/>
      <c r="P812" s="256">
        <f t="shared" si="115"/>
        <v>0</v>
      </c>
      <c r="Q812" s="251">
        <f t="shared" si="108"/>
        <v>0</v>
      </c>
      <c r="R812" s="268"/>
      <c r="S812" s="269"/>
      <c r="T812" s="251">
        <f t="shared" si="116"/>
        <v>0</v>
      </c>
    </row>
    <row r="813" spans="1:20" s="257" customFormat="1" ht="19" customHeight="1">
      <c r="A813" s="258"/>
      <c r="B813" s="262"/>
      <c r="C813" s="260"/>
      <c r="D813" s="260"/>
      <c r="E813" s="260"/>
      <c r="F813" s="251"/>
      <c r="G813" s="252" t="str">
        <f>IFERROR(IF($E813="","",VLOOKUP($E813,'Data Mercado'!$A$7:$F$24,IF($B$6="P90",2,IF($B$6="P75",3,IF($B$6="P50",4,IF($B$6="P25",5,IF($B$6="P10",6))))),0)),"ND")</f>
      </c>
      <c r="H813" s="253" t="str">
        <f t="shared" si="109"/>
        <v/>
      </c>
      <c r="I813" s="253" t="str">
        <f>IFERROR(VLOOKUP($A813,'Analisis de Equidad Interna'!$A$11:$K$1010,11,0),"")</f>
        <v/>
      </c>
      <c r="J813" s="253" t="str">
        <f t="shared" si="110"/>
        <v/>
      </c>
      <c r="K813" s="254" t="str">
        <f t="shared" si="111"/>
        <v/>
      </c>
      <c r="L813" s="254" t="str">
        <f t="shared" si="112"/>
        <v/>
      </c>
      <c r="M813" s="254" t="str">
        <f t="shared" si="113"/>
        <v/>
      </c>
      <c r="N813" s="254" t="str">
        <f t="shared" si="114"/>
        <v/>
      </c>
      <c r="O813" s="255"/>
      <c r="P813" s="256">
        <f t="shared" si="115"/>
        <v>0</v>
      </c>
      <c r="Q813" s="251">
        <f t="shared" si="108"/>
        <v>0</v>
      </c>
      <c r="R813" s="268"/>
      <c r="S813" s="269"/>
      <c r="T813" s="251">
        <f t="shared" si="116"/>
        <v>0</v>
      </c>
    </row>
    <row r="814" spans="1:20" s="257" customFormat="1" ht="19" customHeight="1">
      <c r="A814" s="258"/>
      <c r="B814" s="262"/>
      <c r="C814" s="260"/>
      <c r="D814" s="260"/>
      <c r="E814" s="260"/>
      <c r="F814" s="251"/>
      <c r="G814" s="252" t="str">
        <f>IFERROR(IF($E814="","",VLOOKUP($E814,'Data Mercado'!$A$7:$F$24,IF($B$6="P90",2,IF($B$6="P75",3,IF($B$6="P50",4,IF($B$6="P25",5,IF($B$6="P10",6))))),0)),"ND")</f>
      </c>
      <c r="H814" s="253" t="str">
        <f t="shared" si="109"/>
        <v/>
      </c>
      <c r="I814" s="253" t="str">
        <f>IFERROR(VLOOKUP($A814,'Analisis de Equidad Interna'!$A$11:$K$1010,11,0),"")</f>
        <v/>
      </c>
      <c r="J814" s="253" t="str">
        <f t="shared" si="110"/>
        <v/>
      </c>
      <c r="K814" s="254" t="str">
        <f t="shared" si="111"/>
        <v/>
      </c>
      <c r="L814" s="254" t="str">
        <f t="shared" si="112"/>
        <v/>
      </c>
      <c r="M814" s="254" t="str">
        <f t="shared" si="113"/>
        <v/>
      </c>
      <c r="N814" s="254" t="str">
        <f t="shared" si="114"/>
        <v/>
      </c>
      <c r="O814" s="255"/>
      <c r="P814" s="256">
        <f t="shared" si="115"/>
        <v>0</v>
      </c>
      <c r="Q814" s="251">
        <f t="shared" si="108"/>
        <v>0</v>
      </c>
      <c r="R814" s="268"/>
      <c r="S814" s="269"/>
      <c r="T814" s="251">
        <f t="shared" si="116"/>
        <v>0</v>
      </c>
    </row>
    <row r="815" spans="1:20" s="257" customFormat="1" ht="19" customHeight="1">
      <c r="A815" s="258"/>
      <c r="B815" s="262"/>
      <c r="C815" s="260"/>
      <c r="D815" s="260"/>
      <c r="E815" s="260"/>
      <c r="F815" s="251"/>
      <c r="G815" s="252" t="str">
        <f>IFERROR(IF($E815="","",VLOOKUP($E815,'Data Mercado'!$A$7:$F$24,IF($B$6="P90",2,IF($B$6="P75",3,IF($B$6="P50",4,IF($B$6="P25",5,IF($B$6="P10",6))))),0)),"ND")</f>
      </c>
      <c r="H815" s="253" t="str">
        <f t="shared" si="109"/>
        <v/>
      </c>
      <c r="I815" s="253" t="str">
        <f>IFERROR(VLOOKUP($A815,'Analisis de Equidad Interna'!$A$11:$K$1010,11,0),"")</f>
        <v/>
      </c>
      <c r="J815" s="253" t="str">
        <f t="shared" si="110"/>
        <v/>
      </c>
      <c r="K815" s="254" t="str">
        <f t="shared" si="111"/>
        <v/>
      </c>
      <c r="L815" s="254" t="str">
        <f t="shared" si="112"/>
        <v/>
      </c>
      <c r="M815" s="254" t="str">
        <f t="shared" si="113"/>
        <v/>
      </c>
      <c r="N815" s="254" t="str">
        <f t="shared" si="114"/>
        <v/>
      </c>
      <c r="O815" s="255"/>
      <c r="P815" s="256">
        <f t="shared" si="115"/>
        <v>0</v>
      </c>
      <c r="Q815" s="251">
        <f t="shared" si="108"/>
        <v>0</v>
      </c>
      <c r="R815" s="268"/>
      <c r="S815" s="269"/>
      <c r="T815" s="251">
        <f t="shared" si="116"/>
        <v>0</v>
      </c>
    </row>
    <row r="816" spans="1:20" s="257" customFormat="1" ht="19" customHeight="1">
      <c r="A816" s="258"/>
      <c r="B816" s="262"/>
      <c r="C816" s="260"/>
      <c r="D816" s="260"/>
      <c r="E816" s="260"/>
      <c r="F816" s="251"/>
      <c r="G816" s="252" t="str">
        <f>IFERROR(IF($E816="","",VLOOKUP($E816,'Data Mercado'!$A$7:$F$24,IF($B$6="P90",2,IF($B$6="P75",3,IF($B$6="P50",4,IF($B$6="P25",5,IF($B$6="P10",6))))),0)),"ND")</f>
      </c>
      <c r="H816" s="253" t="str">
        <f t="shared" si="109"/>
        <v/>
      </c>
      <c r="I816" s="253" t="str">
        <f>IFERROR(VLOOKUP($A816,'Analisis de Equidad Interna'!$A$11:$K$1010,11,0),"")</f>
        <v/>
      </c>
      <c r="J816" s="253" t="str">
        <f t="shared" si="110"/>
        <v/>
      </c>
      <c r="K816" s="254" t="str">
        <f t="shared" si="111"/>
        <v/>
      </c>
      <c r="L816" s="254" t="str">
        <f t="shared" si="112"/>
        <v/>
      </c>
      <c r="M816" s="254" t="str">
        <f t="shared" si="113"/>
        <v/>
      </c>
      <c r="N816" s="254" t="str">
        <f t="shared" si="114"/>
        <v/>
      </c>
      <c r="O816" s="255"/>
      <c r="P816" s="256">
        <f t="shared" si="115"/>
        <v>0</v>
      </c>
      <c r="Q816" s="251">
        <f t="shared" si="108"/>
        <v>0</v>
      </c>
      <c r="R816" s="268"/>
      <c r="S816" s="269"/>
      <c r="T816" s="251">
        <f t="shared" si="116"/>
        <v>0</v>
      </c>
    </row>
    <row r="817" spans="1:20" s="257" customFormat="1" ht="19" customHeight="1">
      <c r="A817" s="258"/>
      <c r="B817" s="262"/>
      <c r="C817" s="260"/>
      <c r="D817" s="260"/>
      <c r="E817" s="260"/>
      <c r="F817" s="251"/>
      <c r="G817" s="252" t="str">
        <f>IFERROR(IF($E817="","",VLOOKUP($E817,'Data Mercado'!$A$7:$F$24,IF($B$6="P90",2,IF($B$6="P75",3,IF($B$6="P50",4,IF($B$6="P25",5,IF($B$6="P10",6))))),0)),"ND")</f>
      </c>
      <c r="H817" s="253" t="str">
        <f t="shared" si="109"/>
        <v/>
      </c>
      <c r="I817" s="253" t="str">
        <f>IFERROR(VLOOKUP($A817,'Analisis de Equidad Interna'!$A$11:$K$1010,11,0),"")</f>
        <v/>
      </c>
      <c r="J817" s="253" t="str">
        <f t="shared" si="110"/>
        <v/>
      </c>
      <c r="K817" s="254" t="str">
        <f t="shared" si="111"/>
        <v/>
      </c>
      <c r="L817" s="254" t="str">
        <f t="shared" si="112"/>
        <v/>
      </c>
      <c r="M817" s="254" t="str">
        <f t="shared" si="113"/>
        <v/>
      </c>
      <c r="N817" s="254" t="str">
        <f t="shared" si="114"/>
        <v/>
      </c>
      <c r="O817" s="255"/>
      <c r="P817" s="256">
        <f t="shared" si="115"/>
        <v>0</v>
      </c>
      <c r="Q817" s="251">
        <f t="shared" si="108"/>
        <v>0</v>
      </c>
      <c r="R817" s="268"/>
      <c r="S817" s="269"/>
      <c r="T817" s="251">
        <f t="shared" si="116"/>
        <v>0</v>
      </c>
    </row>
    <row r="818" spans="1:20" s="257" customFormat="1" ht="19" customHeight="1">
      <c r="A818" s="258"/>
      <c r="B818" s="262"/>
      <c r="C818" s="260"/>
      <c r="D818" s="260"/>
      <c r="E818" s="260"/>
      <c r="F818" s="251"/>
      <c r="G818" s="252" t="str">
        <f>IFERROR(IF($E818="","",VLOOKUP($E818,'Data Mercado'!$A$7:$F$24,IF($B$6="P90",2,IF($B$6="P75",3,IF($B$6="P50",4,IF($B$6="P25",5,IF($B$6="P10",6))))),0)),"ND")</f>
      </c>
      <c r="H818" s="253" t="str">
        <f t="shared" si="109"/>
        <v/>
      </c>
      <c r="I818" s="253" t="str">
        <f>IFERROR(VLOOKUP($A818,'Analisis de Equidad Interna'!$A$11:$K$1010,11,0),"")</f>
        <v/>
      </c>
      <c r="J818" s="253" t="str">
        <f t="shared" si="110"/>
        <v/>
      </c>
      <c r="K818" s="254" t="str">
        <f t="shared" si="111"/>
        <v/>
      </c>
      <c r="L818" s="254" t="str">
        <f t="shared" si="112"/>
        <v/>
      </c>
      <c r="M818" s="254" t="str">
        <f t="shared" si="113"/>
        <v/>
      </c>
      <c r="N818" s="254" t="str">
        <f t="shared" si="114"/>
        <v/>
      </c>
      <c r="O818" s="255"/>
      <c r="P818" s="256">
        <f t="shared" si="115"/>
        <v>0</v>
      </c>
      <c r="Q818" s="251">
        <f t="shared" si="108"/>
        <v>0</v>
      </c>
      <c r="R818" s="268"/>
      <c r="S818" s="269"/>
      <c r="T818" s="251">
        <f t="shared" si="116"/>
        <v>0</v>
      </c>
    </row>
    <row r="819" spans="1:20" s="257" customFormat="1" ht="19" customHeight="1">
      <c r="A819" s="258"/>
      <c r="B819" s="262"/>
      <c r="C819" s="260"/>
      <c r="D819" s="260"/>
      <c r="E819" s="260"/>
      <c r="F819" s="251"/>
      <c r="G819" s="252" t="str">
        <f>IFERROR(IF($E819="","",VLOOKUP($E819,'Data Mercado'!$A$7:$F$24,IF($B$6="P90",2,IF($B$6="P75",3,IF($B$6="P50",4,IF($B$6="P25",5,IF($B$6="P10",6))))),0)),"ND")</f>
      </c>
      <c r="H819" s="253" t="str">
        <f t="shared" si="109"/>
        <v/>
      </c>
      <c r="I819" s="253" t="str">
        <f>IFERROR(VLOOKUP($A819,'Analisis de Equidad Interna'!$A$11:$K$1010,11,0),"")</f>
        <v/>
      </c>
      <c r="J819" s="253" t="str">
        <f t="shared" si="110"/>
        <v/>
      </c>
      <c r="K819" s="254" t="str">
        <f t="shared" si="111"/>
        <v/>
      </c>
      <c r="L819" s="254" t="str">
        <f t="shared" si="112"/>
        <v/>
      </c>
      <c r="M819" s="254" t="str">
        <f t="shared" si="113"/>
        <v/>
      </c>
      <c r="N819" s="254" t="str">
        <f t="shared" si="114"/>
        <v/>
      </c>
      <c r="O819" s="255"/>
      <c r="P819" s="256">
        <f t="shared" si="115"/>
        <v>0</v>
      </c>
      <c r="Q819" s="251">
        <f t="shared" si="108"/>
        <v>0</v>
      </c>
      <c r="R819" s="268"/>
      <c r="S819" s="269"/>
      <c r="T819" s="251">
        <f t="shared" si="116"/>
        <v>0</v>
      </c>
    </row>
    <row r="820" spans="1:20" s="257" customFormat="1" ht="19" customHeight="1">
      <c r="A820" s="258"/>
      <c r="B820" s="262"/>
      <c r="C820" s="260"/>
      <c r="D820" s="260"/>
      <c r="E820" s="260"/>
      <c r="F820" s="251"/>
      <c r="G820" s="252" t="str">
        <f>IFERROR(IF($E820="","",VLOOKUP($E820,'Data Mercado'!$A$7:$F$24,IF($B$6="P90",2,IF($B$6="P75",3,IF($B$6="P50",4,IF($B$6="P25",5,IF($B$6="P10",6))))),0)),"ND")</f>
      </c>
      <c r="H820" s="253" t="str">
        <f t="shared" si="109"/>
        <v/>
      </c>
      <c r="I820" s="253" t="str">
        <f>IFERROR(VLOOKUP($A820,'Analisis de Equidad Interna'!$A$11:$K$1010,11,0),"")</f>
        <v/>
      </c>
      <c r="J820" s="253" t="str">
        <f t="shared" si="110"/>
        <v/>
      </c>
      <c r="K820" s="254" t="str">
        <f t="shared" si="111"/>
        <v/>
      </c>
      <c r="L820" s="254" t="str">
        <f t="shared" si="112"/>
        <v/>
      </c>
      <c r="M820" s="254" t="str">
        <f t="shared" si="113"/>
        <v/>
      </c>
      <c r="N820" s="254" t="str">
        <f t="shared" si="114"/>
        <v/>
      </c>
      <c r="O820" s="255"/>
      <c r="P820" s="256">
        <f t="shared" si="115"/>
        <v>0</v>
      </c>
      <c r="Q820" s="251">
        <f t="shared" si="108"/>
        <v>0</v>
      </c>
      <c r="R820" s="268"/>
      <c r="S820" s="269"/>
      <c r="T820" s="251">
        <f t="shared" si="116"/>
        <v>0</v>
      </c>
    </row>
    <row r="821" spans="1:20" s="257" customFormat="1" ht="19" customHeight="1">
      <c r="A821" s="258"/>
      <c r="B821" s="262"/>
      <c r="C821" s="260"/>
      <c r="D821" s="260"/>
      <c r="E821" s="260"/>
      <c r="F821" s="251"/>
      <c r="G821" s="252" t="str">
        <f>IFERROR(IF($E821="","",VLOOKUP($E821,'Data Mercado'!$A$7:$F$24,IF($B$6="P90",2,IF($B$6="P75",3,IF($B$6="P50",4,IF($B$6="P25",5,IF($B$6="P10",6))))),0)),"ND")</f>
      </c>
      <c r="H821" s="253" t="str">
        <f t="shared" si="109"/>
        <v/>
      </c>
      <c r="I821" s="253" t="str">
        <f>IFERROR(VLOOKUP($A821,'Analisis de Equidad Interna'!$A$11:$K$1010,11,0),"")</f>
        <v/>
      </c>
      <c r="J821" s="253" t="str">
        <f t="shared" si="110"/>
        <v/>
      </c>
      <c r="K821" s="254" t="str">
        <f t="shared" si="111"/>
        <v/>
      </c>
      <c r="L821" s="254" t="str">
        <f t="shared" si="112"/>
        <v/>
      </c>
      <c r="M821" s="254" t="str">
        <f t="shared" si="113"/>
        <v/>
      </c>
      <c r="N821" s="254" t="str">
        <f t="shared" si="114"/>
        <v/>
      </c>
      <c r="O821" s="255"/>
      <c r="P821" s="256">
        <f t="shared" si="115"/>
        <v>0</v>
      </c>
      <c r="Q821" s="251">
        <f t="shared" si="108"/>
        <v>0</v>
      </c>
      <c r="R821" s="268"/>
      <c r="S821" s="269"/>
      <c r="T821" s="251">
        <f t="shared" si="116"/>
        <v>0</v>
      </c>
    </row>
    <row r="822" spans="1:20" s="257" customFormat="1" ht="19" customHeight="1">
      <c r="A822" s="258"/>
      <c r="B822" s="262"/>
      <c r="C822" s="260"/>
      <c r="D822" s="260"/>
      <c r="E822" s="260"/>
      <c r="F822" s="251"/>
      <c r="G822" s="252" t="str">
        <f>IFERROR(IF($E822="","",VLOOKUP($E822,'Data Mercado'!$A$7:$F$24,IF($B$6="P90",2,IF($B$6="P75",3,IF($B$6="P50",4,IF($B$6="P25",5,IF($B$6="P10",6))))),0)),"ND")</f>
      </c>
      <c r="H822" s="253" t="str">
        <f t="shared" si="109"/>
        <v/>
      </c>
      <c r="I822" s="253" t="str">
        <f>IFERROR(VLOOKUP($A822,'Analisis de Equidad Interna'!$A$11:$K$1010,11,0),"")</f>
        <v/>
      </c>
      <c r="J822" s="253" t="str">
        <f t="shared" si="110"/>
        <v/>
      </c>
      <c r="K822" s="254" t="str">
        <f t="shared" si="111"/>
        <v/>
      </c>
      <c r="L822" s="254" t="str">
        <f t="shared" si="112"/>
        <v/>
      </c>
      <c r="M822" s="254" t="str">
        <f t="shared" si="113"/>
        <v/>
      </c>
      <c r="N822" s="254" t="str">
        <f t="shared" si="114"/>
        <v/>
      </c>
      <c r="O822" s="255"/>
      <c r="P822" s="256">
        <f t="shared" si="115"/>
        <v>0</v>
      </c>
      <c r="Q822" s="251">
        <f t="shared" si="108"/>
        <v>0</v>
      </c>
      <c r="R822" s="268"/>
      <c r="S822" s="269"/>
      <c r="T822" s="251">
        <f t="shared" si="116"/>
        <v>0</v>
      </c>
    </row>
    <row r="823" spans="1:20" s="257" customFormat="1" ht="19" customHeight="1">
      <c r="A823" s="258"/>
      <c r="B823" s="262"/>
      <c r="C823" s="260"/>
      <c r="D823" s="260"/>
      <c r="E823" s="260"/>
      <c r="F823" s="251"/>
      <c r="G823" s="252" t="str">
        <f>IFERROR(IF($E823="","",VLOOKUP($E823,'Data Mercado'!$A$7:$F$24,IF($B$6="P90",2,IF($B$6="P75",3,IF($B$6="P50",4,IF($B$6="P25",5,IF($B$6="P10",6))))),0)),"ND")</f>
      </c>
      <c r="H823" s="253" t="str">
        <f t="shared" si="109"/>
        <v/>
      </c>
      <c r="I823" s="253" t="str">
        <f>IFERROR(VLOOKUP($A823,'Analisis de Equidad Interna'!$A$11:$K$1010,11,0),"")</f>
        <v/>
      </c>
      <c r="J823" s="253" t="str">
        <f t="shared" si="110"/>
        <v/>
      </c>
      <c r="K823" s="254" t="str">
        <f t="shared" si="111"/>
        <v/>
      </c>
      <c r="L823" s="254" t="str">
        <f t="shared" si="112"/>
        <v/>
      </c>
      <c r="M823" s="254" t="str">
        <f t="shared" si="113"/>
        <v/>
      </c>
      <c r="N823" s="254" t="str">
        <f t="shared" si="114"/>
        <v/>
      </c>
      <c r="O823" s="255"/>
      <c r="P823" s="256">
        <f t="shared" si="115"/>
        <v>0</v>
      </c>
      <c r="Q823" s="251">
        <f t="shared" si="108"/>
        <v>0</v>
      </c>
      <c r="R823" s="268"/>
      <c r="S823" s="269"/>
      <c r="T823" s="251">
        <f t="shared" si="116"/>
        <v>0</v>
      </c>
    </row>
    <row r="824" spans="1:20" s="257" customFormat="1" ht="19" customHeight="1">
      <c r="A824" s="258"/>
      <c r="B824" s="262"/>
      <c r="C824" s="260"/>
      <c r="D824" s="260"/>
      <c r="E824" s="260"/>
      <c r="F824" s="251"/>
      <c r="G824" s="252" t="str">
        <f>IFERROR(IF($E824="","",VLOOKUP($E824,'Data Mercado'!$A$7:$F$24,IF($B$6="P90",2,IF($B$6="P75",3,IF($B$6="P50",4,IF($B$6="P25",5,IF($B$6="P10",6))))),0)),"ND")</f>
      </c>
      <c r="H824" s="253" t="str">
        <f t="shared" si="109"/>
        <v/>
      </c>
      <c r="I824" s="253" t="str">
        <f>IFERROR(VLOOKUP($A824,'Analisis de Equidad Interna'!$A$11:$K$1010,11,0),"")</f>
        <v/>
      </c>
      <c r="J824" s="253" t="str">
        <f t="shared" si="110"/>
        <v/>
      </c>
      <c r="K824" s="254" t="str">
        <f t="shared" si="111"/>
        <v/>
      </c>
      <c r="L824" s="254" t="str">
        <f t="shared" si="112"/>
        <v/>
      </c>
      <c r="M824" s="254" t="str">
        <f t="shared" si="113"/>
        <v/>
      </c>
      <c r="N824" s="254" t="str">
        <f t="shared" si="114"/>
        <v/>
      </c>
      <c r="O824" s="255"/>
      <c r="P824" s="256">
        <f t="shared" si="115"/>
        <v>0</v>
      </c>
      <c r="Q824" s="251">
        <f t="shared" si="108"/>
        <v>0</v>
      </c>
      <c r="R824" s="268"/>
      <c r="S824" s="269"/>
      <c r="T824" s="251">
        <f t="shared" si="116"/>
        <v>0</v>
      </c>
    </row>
    <row r="825" spans="1:20" s="257" customFormat="1" ht="19" customHeight="1">
      <c r="A825" s="258"/>
      <c r="B825" s="262"/>
      <c r="C825" s="260"/>
      <c r="D825" s="260"/>
      <c r="E825" s="260"/>
      <c r="F825" s="251"/>
      <c r="G825" s="252" t="str">
        <f>IFERROR(IF($E825="","",VLOOKUP($E825,'Data Mercado'!$A$7:$F$24,IF($B$6="P90",2,IF($B$6="P75",3,IF($B$6="P50",4,IF($B$6="P25",5,IF($B$6="P10",6))))),0)),"ND")</f>
      </c>
      <c r="H825" s="253" t="str">
        <f t="shared" si="109"/>
        <v/>
      </c>
      <c r="I825" s="253" t="str">
        <f>IFERROR(VLOOKUP($A825,'Analisis de Equidad Interna'!$A$11:$K$1010,11,0),"")</f>
        <v/>
      </c>
      <c r="J825" s="253" t="str">
        <f t="shared" si="110"/>
        <v/>
      </c>
      <c r="K825" s="254" t="str">
        <f t="shared" si="111"/>
        <v/>
      </c>
      <c r="L825" s="254" t="str">
        <f t="shared" si="112"/>
        <v/>
      </c>
      <c r="M825" s="254" t="str">
        <f t="shared" si="113"/>
        <v/>
      </c>
      <c r="N825" s="254" t="str">
        <f t="shared" si="114"/>
        <v/>
      </c>
      <c r="O825" s="255"/>
      <c r="P825" s="256">
        <f t="shared" si="115"/>
        <v>0</v>
      </c>
      <c r="Q825" s="251">
        <f t="shared" si="108"/>
        <v>0</v>
      </c>
      <c r="R825" s="268"/>
      <c r="S825" s="269"/>
      <c r="T825" s="251">
        <f t="shared" si="116"/>
        <v>0</v>
      </c>
    </row>
    <row r="826" spans="1:20" s="257" customFormat="1" ht="19" customHeight="1">
      <c r="A826" s="258"/>
      <c r="B826" s="262"/>
      <c r="C826" s="260"/>
      <c r="D826" s="260"/>
      <c r="E826" s="260"/>
      <c r="F826" s="251"/>
      <c r="G826" s="252" t="str">
        <f>IFERROR(IF($E826="","",VLOOKUP($E826,'Data Mercado'!$A$7:$F$24,IF($B$6="P90",2,IF($B$6="P75",3,IF($B$6="P50",4,IF($B$6="P25",5,IF($B$6="P10",6))))),0)),"ND")</f>
      </c>
      <c r="H826" s="253" t="str">
        <f t="shared" si="109"/>
        <v/>
      </c>
      <c r="I826" s="253" t="str">
        <f>IFERROR(VLOOKUP($A826,'Analisis de Equidad Interna'!$A$11:$K$1010,11,0),"")</f>
        <v/>
      </c>
      <c r="J826" s="253" t="str">
        <f t="shared" si="110"/>
        <v/>
      </c>
      <c r="K826" s="254" t="str">
        <f t="shared" si="111"/>
        <v/>
      </c>
      <c r="L826" s="254" t="str">
        <f t="shared" si="112"/>
        <v/>
      </c>
      <c r="M826" s="254" t="str">
        <f t="shared" si="113"/>
        <v/>
      </c>
      <c r="N826" s="254" t="str">
        <f t="shared" si="114"/>
        <v/>
      </c>
      <c r="O826" s="255"/>
      <c r="P826" s="256">
        <f t="shared" si="115"/>
        <v>0</v>
      </c>
      <c r="Q826" s="251">
        <f t="shared" si="108"/>
        <v>0</v>
      </c>
      <c r="R826" s="268"/>
      <c r="S826" s="269"/>
      <c r="T826" s="251">
        <f t="shared" si="116"/>
        <v>0</v>
      </c>
    </row>
    <row r="827" spans="1:20" s="257" customFormat="1" ht="19" customHeight="1">
      <c r="A827" s="258"/>
      <c r="B827" s="262"/>
      <c r="C827" s="260"/>
      <c r="D827" s="260"/>
      <c r="E827" s="260"/>
      <c r="F827" s="251"/>
      <c r="G827" s="252" t="str">
        <f>IFERROR(IF($E827="","",VLOOKUP($E827,'Data Mercado'!$A$7:$F$24,IF($B$6="P90",2,IF($B$6="P75",3,IF($B$6="P50",4,IF($B$6="P25",5,IF($B$6="P10",6))))),0)),"ND")</f>
      </c>
      <c r="H827" s="253" t="str">
        <f t="shared" si="109"/>
        <v/>
      </c>
      <c r="I827" s="253" t="str">
        <f>IFERROR(VLOOKUP($A827,'Analisis de Equidad Interna'!$A$11:$K$1010,11,0),"")</f>
        <v/>
      </c>
      <c r="J827" s="253" t="str">
        <f t="shared" si="110"/>
        <v/>
      </c>
      <c r="K827" s="254" t="str">
        <f t="shared" si="111"/>
        <v/>
      </c>
      <c r="L827" s="254" t="str">
        <f t="shared" si="112"/>
        <v/>
      </c>
      <c r="M827" s="254" t="str">
        <f t="shared" si="113"/>
        <v/>
      </c>
      <c r="N827" s="254" t="str">
        <f t="shared" si="114"/>
        <v/>
      </c>
      <c r="O827" s="255"/>
      <c r="P827" s="256">
        <f t="shared" si="115"/>
        <v>0</v>
      </c>
      <c r="Q827" s="251">
        <f t="shared" si="108"/>
        <v>0</v>
      </c>
      <c r="R827" s="268"/>
      <c r="S827" s="269"/>
      <c r="T827" s="251">
        <f t="shared" si="116"/>
        <v>0</v>
      </c>
    </row>
    <row r="828" spans="1:20" s="257" customFormat="1" ht="19" customHeight="1">
      <c r="A828" s="258"/>
      <c r="B828" s="262"/>
      <c r="C828" s="260"/>
      <c r="D828" s="260"/>
      <c r="E828" s="260"/>
      <c r="F828" s="251"/>
      <c r="G828" s="252" t="str">
        <f>IFERROR(IF($E828="","",VLOOKUP($E828,'Data Mercado'!$A$7:$F$24,IF($B$6="P90",2,IF($B$6="P75",3,IF($B$6="P50",4,IF($B$6="P25",5,IF($B$6="P10",6))))),0)),"ND")</f>
      </c>
      <c r="H828" s="253" t="str">
        <f t="shared" si="109"/>
        <v/>
      </c>
      <c r="I828" s="253" t="str">
        <f>IFERROR(VLOOKUP($A828,'Analisis de Equidad Interna'!$A$11:$K$1010,11,0),"")</f>
        <v/>
      </c>
      <c r="J828" s="253" t="str">
        <f t="shared" si="110"/>
        <v/>
      </c>
      <c r="K828" s="254" t="str">
        <f t="shared" si="111"/>
        <v/>
      </c>
      <c r="L828" s="254" t="str">
        <f t="shared" si="112"/>
        <v/>
      </c>
      <c r="M828" s="254" t="str">
        <f t="shared" si="113"/>
        <v/>
      </c>
      <c r="N828" s="254" t="str">
        <f t="shared" si="114"/>
        <v/>
      </c>
      <c r="O828" s="255"/>
      <c r="P828" s="256">
        <f t="shared" si="115"/>
        <v>0</v>
      </c>
      <c r="Q828" s="251">
        <f t="shared" si="108"/>
        <v>0</v>
      </c>
      <c r="R828" s="268"/>
      <c r="S828" s="269"/>
      <c r="T828" s="251">
        <f t="shared" si="116"/>
        <v>0</v>
      </c>
    </row>
    <row r="829" spans="1:20" s="257" customFormat="1" ht="19" customHeight="1">
      <c r="A829" s="258"/>
      <c r="B829" s="262"/>
      <c r="C829" s="260"/>
      <c r="D829" s="260"/>
      <c r="E829" s="260"/>
      <c r="F829" s="251"/>
      <c r="G829" s="252" t="str">
        <f>IFERROR(IF($E829="","",VLOOKUP($E829,'Data Mercado'!$A$7:$F$24,IF($B$6="P90",2,IF($B$6="P75",3,IF($B$6="P50",4,IF($B$6="P25",5,IF($B$6="P10",6))))),0)),"ND")</f>
      </c>
      <c r="H829" s="253" t="str">
        <f t="shared" si="109"/>
        <v/>
      </c>
      <c r="I829" s="253" t="str">
        <f>IFERROR(VLOOKUP($A829,'Analisis de Equidad Interna'!$A$11:$K$1010,11,0),"")</f>
        <v/>
      </c>
      <c r="J829" s="253" t="str">
        <f t="shared" si="110"/>
        <v/>
      </c>
      <c r="K829" s="254" t="str">
        <f t="shared" si="111"/>
        <v/>
      </c>
      <c r="L829" s="254" t="str">
        <f t="shared" si="112"/>
        <v/>
      </c>
      <c r="M829" s="254" t="str">
        <f t="shared" si="113"/>
        <v/>
      </c>
      <c r="N829" s="254" t="str">
        <f t="shared" si="114"/>
        <v/>
      </c>
      <c r="O829" s="255"/>
      <c r="P829" s="256">
        <f t="shared" si="115"/>
        <v>0</v>
      </c>
      <c r="Q829" s="251">
        <f t="shared" si="108"/>
        <v>0</v>
      </c>
      <c r="R829" s="268"/>
      <c r="S829" s="269"/>
      <c r="T829" s="251">
        <f t="shared" si="116"/>
        <v>0</v>
      </c>
    </row>
    <row r="830" spans="1:20" s="257" customFormat="1" ht="19" customHeight="1">
      <c r="A830" s="258"/>
      <c r="B830" s="262"/>
      <c r="C830" s="260"/>
      <c r="D830" s="260"/>
      <c r="E830" s="260"/>
      <c r="F830" s="251"/>
      <c r="G830" s="252" t="str">
        <f>IFERROR(IF($E830="","",VLOOKUP($E830,'Data Mercado'!$A$7:$F$24,IF($B$6="P90",2,IF($B$6="P75",3,IF($B$6="P50",4,IF($B$6="P25",5,IF($B$6="P10",6))))),0)),"ND")</f>
      </c>
      <c r="H830" s="253" t="str">
        <f t="shared" si="109"/>
        <v/>
      </c>
      <c r="I830" s="253" t="str">
        <f>IFERROR(VLOOKUP($A830,'Analisis de Equidad Interna'!$A$11:$K$1010,11,0),"")</f>
        <v/>
      </c>
      <c r="J830" s="253" t="str">
        <f t="shared" si="110"/>
        <v/>
      </c>
      <c r="K830" s="254" t="str">
        <f t="shared" si="111"/>
        <v/>
      </c>
      <c r="L830" s="254" t="str">
        <f t="shared" si="112"/>
        <v/>
      </c>
      <c r="M830" s="254" t="str">
        <f t="shared" si="113"/>
        <v/>
      </c>
      <c r="N830" s="254" t="str">
        <f t="shared" si="114"/>
        <v/>
      </c>
      <c r="O830" s="255"/>
      <c r="P830" s="256">
        <f t="shared" si="115"/>
        <v>0</v>
      </c>
      <c r="Q830" s="251">
        <f t="shared" si="108"/>
        <v>0</v>
      </c>
      <c r="R830" s="268"/>
      <c r="S830" s="269"/>
      <c r="T830" s="251">
        <f t="shared" si="116"/>
        <v>0</v>
      </c>
    </row>
    <row r="831" spans="1:20" s="257" customFormat="1" ht="19" customHeight="1">
      <c r="A831" s="258"/>
      <c r="B831" s="262"/>
      <c r="C831" s="260"/>
      <c r="D831" s="260"/>
      <c r="E831" s="260"/>
      <c r="F831" s="251"/>
      <c r="G831" s="252" t="str">
        <f>IFERROR(IF($E831="","",VLOOKUP($E831,'Data Mercado'!$A$7:$F$24,IF($B$6="P90",2,IF($B$6="P75",3,IF($B$6="P50",4,IF($B$6="P25",5,IF($B$6="P10",6))))),0)),"ND")</f>
      </c>
      <c r="H831" s="253" t="str">
        <f t="shared" si="109"/>
        <v/>
      </c>
      <c r="I831" s="253" t="str">
        <f>IFERROR(VLOOKUP($A831,'Analisis de Equidad Interna'!$A$11:$K$1010,11,0),"")</f>
        <v/>
      </c>
      <c r="J831" s="253" t="str">
        <f t="shared" si="110"/>
        <v/>
      </c>
      <c r="K831" s="254" t="str">
        <f t="shared" si="111"/>
        <v/>
      </c>
      <c r="L831" s="254" t="str">
        <f t="shared" si="112"/>
        <v/>
      </c>
      <c r="M831" s="254" t="str">
        <f t="shared" si="113"/>
        <v/>
      </c>
      <c r="N831" s="254" t="str">
        <f t="shared" si="114"/>
        <v/>
      </c>
      <c r="O831" s="255"/>
      <c r="P831" s="256">
        <f t="shared" si="115"/>
        <v>0</v>
      </c>
      <c r="Q831" s="251">
        <f t="shared" si="108"/>
        <v>0</v>
      </c>
      <c r="R831" s="268"/>
      <c r="S831" s="269"/>
      <c r="T831" s="251">
        <f t="shared" si="116"/>
        <v>0</v>
      </c>
    </row>
    <row r="832" spans="1:20" s="257" customFormat="1" ht="19" customHeight="1">
      <c r="A832" s="258"/>
      <c r="B832" s="262"/>
      <c r="C832" s="260"/>
      <c r="D832" s="260"/>
      <c r="E832" s="260"/>
      <c r="F832" s="251"/>
      <c r="G832" s="252" t="str">
        <f>IFERROR(IF($E832="","",VLOOKUP($E832,'Data Mercado'!$A$7:$F$24,IF($B$6="P90",2,IF($B$6="P75",3,IF($B$6="P50",4,IF($B$6="P25",5,IF($B$6="P10",6))))),0)),"ND")</f>
      </c>
      <c r="H832" s="253" t="str">
        <f t="shared" si="109"/>
        <v/>
      </c>
      <c r="I832" s="253" t="str">
        <f>IFERROR(VLOOKUP($A832,'Analisis de Equidad Interna'!$A$11:$K$1010,11,0),"")</f>
        <v/>
      </c>
      <c r="J832" s="253" t="str">
        <f t="shared" si="110"/>
        <v/>
      </c>
      <c r="K832" s="254" t="str">
        <f t="shared" si="111"/>
        <v/>
      </c>
      <c r="L832" s="254" t="str">
        <f t="shared" si="112"/>
        <v/>
      </c>
      <c r="M832" s="254" t="str">
        <f t="shared" si="113"/>
        <v/>
      </c>
      <c r="N832" s="254" t="str">
        <f t="shared" si="114"/>
        <v/>
      </c>
      <c r="O832" s="255"/>
      <c r="P832" s="256">
        <f t="shared" si="115"/>
        <v>0</v>
      </c>
      <c r="Q832" s="251">
        <f t="shared" si="108"/>
        <v>0</v>
      </c>
      <c r="R832" s="268"/>
      <c r="S832" s="269"/>
      <c r="T832" s="251">
        <f t="shared" si="116"/>
        <v>0</v>
      </c>
    </row>
    <row r="833" spans="1:20" s="257" customFormat="1" ht="19" customHeight="1">
      <c r="A833" s="258"/>
      <c r="B833" s="262"/>
      <c r="C833" s="260"/>
      <c r="D833" s="260"/>
      <c r="E833" s="260"/>
      <c r="F833" s="251"/>
      <c r="G833" s="252" t="str">
        <f>IFERROR(IF($E833="","",VLOOKUP($E833,'Data Mercado'!$A$7:$F$24,IF($B$6="P90",2,IF($B$6="P75",3,IF($B$6="P50",4,IF($B$6="P25",5,IF($B$6="P10",6))))),0)),"ND")</f>
      </c>
      <c r="H833" s="253" t="str">
        <f t="shared" si="109"/>
        <v/>
      </c>
      <c r="I833" s="253" t="str">
        <f>IFERROR(VLOOKUP($A833,'Analisis de Equidad Interna'!$A$11:$K$1010,11,0),"")</f>
        <v/>
      </c>
      <c r="J833" s="253" t="str">
        <f t="shared" si="110"/>
        <v/>
      </c>
      <c r="K833" s="254" t="str">
        <f t="shared" si="111"/>
        <v/>
      </c>
      <c r="L833" s="254" t="str">
        <f t="shared" si="112"/>
        <v/>
      </c>
      <c r="M833" s="254" t="str">
        <f t="shared" si="113"/>
        <v/>
      </c>
      <c r="N833" s="254" t="str">
        <f t="shared" si="114"/>
        <v/>
      </c>
      <c r="O833" s="255"/>
      <c r="P833" s="256">
        <f t="shared" si="115"/>
        <v>0</v>
      </c>
      <c r="Q833" s="251">
        <f t="shared" si="108"/>
        <v>0</v>
      </c>
      <c r="R833" s="268"/>
      <c r="S833" s="269"/>
      <c r="T833" s="251">
        <f t="shared" si="116"/>
        <v>0</v>
      </c>
    </row>
    <row r="834" spans="1:20" s="257" customFormat="1" ht="19" customHeight="1">
      <c r="A834" s="258"/>
      <c r="B834" s="262"/>
      <c r="C834" s="260"/>
      <c r="D834" s="260"/>
      <c r="E834" s="260"/>
      <c r="F834" s="251"/>
      <c r="G834" s="252" t="str">
        <f>IFERROR(IF($E834="","",VLOOKUP($E834,'Data Mercado'!$A$7:$F$24,IF($B$6="P90",2,IF($B$6="P75",3,IF($B$6="P50",4,IF($B$6="P25",5,IF($B$6="P10",6))))),0)),"ND")</f>
      </c>
      <c r="H834" s="253" t="str">
        <f t="shared" si="109"/>
        <v/>
      </c>
      <c r="I834" s="253" t="str">
        <f>IFERROR(VLOOKUP($A834,'Analisis de Equidad Interna'!$A$11:$K$1010,11,0),"")</f>
        <v/>
      </c>
      <c r="J834" s="253" t="str">
        <f t="shared" si="110"/>
        <v/>
      </c>
      <c r="K834" s="254" t="str">
        <f t="shared" si="111"/>
        <v/>
      </c>
      <c r="L834" s="254" t="str">
        <f t="shared" si="112"/>
        <v/>
      </c>
      <c r="M834" s="254" t="str">
        <f t="shared" si="113"/>
        <v/>
      </c>
      <c r="N834" s="254" t="str">
        <f t="shared" si="114"/>
        <v/>
      </c>
      <c r="O834" s="255"/>
      <c r="P834" s="256">
        <f t="shared" si="115"/>
        <v>0</v>
      </c>
      <c r="Q834" s="251">
        <f t="shared" si="108"/>
        <v>0</v>
      </c>
      <c r="R834" s="268"/>
      <c r="S834" s="269"/>
      <c r="T834" s="251">
        <f t="shared" si="116"/>
        <v>0</v>
      </c>
    </row>
    <row r="835" spans="1:20" s="257" customFormat="1" ht="19" customHeight="1">
      <c r="A835" s="258"/>
      <c r="B835" s="262"/>
      <c r="C835" s="260"/>
      <c r="D835" s="260"/>
      <c r="E835" s="260"/>
      <c r="F835" s="251"/>
      <c r="G835" s="252" t="str">
        <f>IFERROR(IF($E835="","",VLOOKUP($E835,'Data Mercado'!$A$7:$F$24,IF($B$6="P90",2,IF($B$6="P75",3,IF($B$6="P50",4,IF($B$6="P25",5,IF($B$6="P10",6))))),0)),"ND")</f>
      </c>
      <c r="H835" s="253" t="str">
        <f t="shared" si="109"/>
        <v/>
      </c>
      <c r="I835" s="253" t="str">
        <f>IFERROR(VLOOKUP($A835,'Analisis de Equidad Interna'!$A$11:$K$1010,11,0),"")</f>
        <v/>
      </c>
      <c r="J835" s="253" t="str">
        <f t="shared" si="110"/>
        <v/>
      </c>
      <c r="K835" s="254" t="str">
        <f t="shared" si="111"/>
        <v/>
      </c>
      <c r="L835" s="254" t="str">
        <f t="shared" si="112"/>
        <v/>
      </c>
      <c r="M835" s="254" t="str">
        <f t="shared" si="113"/>
        <v/>
      </c>
      <c r="N835" s="254" t="str">
        <f t="shared" si="114"/>
        <v/>
      </c>
      <c r="O835" s="255"/>
      <c r="P835" s="256">
        <f t="shared" si="115"/>
        <v>0</v>
      </c>
      <c r="Q835" s="251">
        <f t="shared" si="108"/>
        <v>0</v>
      </c>
      <c r="R835" s="268"/>
      <c r="S835" s="269"/>
      <c r="T835" s="251">
        <f t="shared" si="116"/>
        <v>0</v>
      </c>
    </row>
    <row r="836" spans="1:20" s="257" customFormat="1" ht="19" customHeight="1">
      <c r="A836" s="258"/>
      <c r="B836" s="262"/>
      <c r="C836" s="260"/>
      <c r="D836" s="260"/>
      <c r="E836" s="260"/>
      <c r="F836" s="251"/>
      <c r="G836" s="252" t="str">
        <f>IFERROR(IF($E836="","",VLOOKUP($E836,'Data Mercado'!$A$7:$F$24,IF($B$6="P90",2,IF($B$6="P75",3,IF($B$6="P50",4,IF($B$6="P25",5,IF($B$6="P10",6))))),0)),"ND")</f>
      </c>
      <c r="H836" s="253" t="str">
        <f t="shared" si="109"/>
        <v/>
      </c>
      <c r="I836" s="253" t="str">
        <f>IFERROR(VLOOKUP($A836,'Analisis de Equidad Interna'!$A$11:$K$1010,11,0),"")</f>
        <v/>
      </c>
      <c r="J836" s="253" t="str">
        <f t="shared" si="110"/>
        <v/>
      </c>
      <c r="K836" s="254" t="str">
        <f t="shared" si="111"/>
        <v/>
      </c>
      <c r="L836" s="254" t="str">
        <f t="shared" si="112"/>
        <v/>
      </c>
      <c r="M836" s="254" t="str">
        <f t="shared" si="113"/>
        <v/>
      </c>
      <c r="N836" s="254" t="str">
        <f t="shared" si="114"/>
        <v/>
      </c>
      <c r="O836" s="255"/>
      <c r="P836" s="256">
        <f t="shared" si="115"/>
        <v>0</v>
      </c>
      <c r="Q836" s="251">
        <f t="shared" si="108"/>
        <v>0</v>
      </c>
      <c r="R836" s="268"/>
      <c r="S836" s="269"/>
      <c r="T836" s="251">
        <f t="shared" si="116"/>
        <v>0</v>
      </c>
    </row>
    <row r="837" spans="1:20" s="257" customFormat="1" ht="19" customHeight="1">
      <c r="A837" s="258"/>
      <c r="B837" s="262"/>
      <c r="C837" s="260"/>
      <c r="D837" s="260"/>
      <c r="E837" s="260"/>
      <c r="F837" s="251"/>
      <c r="G837" s="252" t="str">
        <f>IFERROR(IF($E837="","",VLOOKUP($E837,'Data Mercado'!$A$7:$F$24,IF($B$6="P90",2,IF($B$6="P75",3,IF($B$6="P50",4,IF($B$6="P25",5,IF($B$6="P10",6))))),0)),"ND")</f>
      </c>
      <c r="H837" s="253" t="str">
        <f t="shared" si="109"/>
        <v/>
      </c>
      <c r="I837" s="253" t="str">
        <f>IFERROR(VLOOKUP($A837,'Analisis de Equidad Interna'!$A$11:$K$1010,11,0),"")</f>
        <v/>
      </c>
      <c r="J837" s="253" t="str">
        <f t="shared" si="110"/>
        <v/>
      </c>
      <c r="K837" s="254" t="str">
        <f t="shared" si="111"/>
        <v/>
      </c>
      <c r="L837" s="254" t="str">
        <f t="shared" si="112"/>
        <v/>
      </c>
      <c r="M837" s="254" t="str">
        <f t="shared" si="113"/>
        <v/>
      </c>
      <c r="N837" s="254" t="str">
        <f t="shared" si="114"/>
        <v/>
      </c>
      <c r="O837" s="255"/>
      <c r="P837" s="256">
        <f t="shared" si="115"/>
        <v>0</v>
      </c>
      <c r="Q837" s="251">
        <f t="shared" si="108"/>
        <v>0</v>
      </c>
      <c r="R837" s="268"/>
      <c r="S837" s="269"/>
      <c r="T837" s="251">
        <f t="shared" si="116"/>
        <v>0</v>
      </c>
    </row>
    <row r="838" spans="1:20" s="257" customFormat="1" ht="19" customHeight="1">
      <c r="A838" s="258"/>
      <c r="B838" s="262"/>
      <c r="C838" s="260"/>
      <c r="D838" s="260"/>
      <c r="E838" s="260"/>
      <c r="F838" s="251"/>
      <c r="G838" s="252" t="str">
        <f>IFERROR(IF($E838="","",VLOOKUP($E838,'Data Mercado'!$A$7:$F$24,IF($B$6="P90",2,IF($B$6="P75",3,IF($B$6="P50",4,IF($B$6="P25",5,IF($B$6="P10",6))))),0)),"ND")</f>
      </c>
      <c r="H838" s="253" t="str">
        <f t="shared" si="109"/>
        <v/>
      </c>
      <c r="I838" s="253" t="str">
        <f>IFERROR(VLOOKUP($A838,'Analisis de Equidad Interna'!$A$11:$K$1010,11,0),"")</f>
        <v/>
      </c>
      <c r="J838" s="253" t="str">
        <f t="shared" si="110"/>
        <v/>
      </c>
      <c r="K838" s="254" t="str">
        <f t="shared" si="111"/>
        <v/>
      </c>
      <c r="L838" s="254" t="str">
        <f t="shared" si="112"/>
        <v/>
      </c>
      <c r="M838" s="254" t="str">
        <f t="shared" si="113"/>
        <v/>
      </c>
      <c r="N838" s="254" t="str">
        <f t="shared" si="114"/>
        <v/>
      </c>
      <c r="O838" s="255"/>
      <c r="P838" s="256">
        <f t="shared" si="115"/>
        <v>0</v>
      </c>
      <c r="Q838" s="251">
        <f t="shared" si="108"/>
        <v>0</v>
      </c>
      <c r="R838" s="268"/>
      <c r="S838" s="269"/>
      <c r="T838" s="251">
        <f t="shared" si="116"/>
        <v>0</v>
      </c>
    </row>
    <row r="839" spans="1:20" s="257" customFormat="1" ht="19" customHeight="1">
      <c r="A839" s="258"/>
      <c r="B839" s="262"/>
      <c r="C839" s="260"/>
      <c r="D839" s="260"/>
      <c r="E839" s="260"/>
      <c r="F839" s="251"/>
      <c r="G839" s="252" t="str">
        <f>IFERROR(IF($E839="","",VLOOKUP($E839,'Data Mercado'!$A$7:$F$24,IF($B$6="P90",2,IF($B$6="P75",3,IF($B$6="P50",4,IF($B$6="P25",5,IF($B$6="P10",6))))),0)),"ND")</f>
      </c>
      <c r="H839" s="253" t="str">
        <f t="shared" si="109"/>
        <v/>
      </c>
      <c r="I839" s="253" t="str">
        <f>IFERROR(VLOOKUP($A839,'Analisis de Equidad Interna'!$A$11:$K$1010,11,0),"")</f>
        <v/>
      </c>
      <c r="J839" s="253" t="str">
        <f t="shared" si="110"/>
        <v/>
      </c>
      <c r="K839" s="254" t="str">
        <f t="shared" si="111"/>
        <v/>
      </c>
      <c r="L839" s="254" t="str">
        <f t="shared" si="112"/>
        <v/>
      </c>
      <c r="M839" s="254" t="str">
        <f t="shared" si="113"/>
        <v/>
      </c>
      <c r="N839" s="254" t="str">
        <f t="shared" si="114"/>
        <v/>
      </c>
      <c r="O839" s="255"/>
      <c r="P839" s="256">
        <f t="shared" si="115"/>
        <v>0</v>
      </c>
      <c r="Q839" s="251">
        <f t="shared" si="108"/>
        <v>0</v>
      </c>
      <c r="R839" s="268"/>
      <c r="S839" s="269"/>
      <c r="T839" s="251">
        <f t="shared" si="116"/>
        <v>0</v>
      </c>
    </row>
    <row r="840" spans="1:20" s="257" customFormat="1" ht="19" customHeight="1">
      <c r="A840" s="258"/>
      <c r="B840" s="262"/>
      <c r="C840" s="260"/>
      <c r="D840" s="260"/>
      <c r="E840" s="260"/>
      <c r="F840" s="251"/>
      <c r="G840" s="252" t="str">
        <f>IFERROR(IF($E840="","",VLOOKUP($E840,'Data Mercado'!$A$7:$F$24,IF($B$6="P90",2,IF($B$6="P75",3,IF($B$6="P50",4,IF($B$6="P25",5,IF($B$6="P10",6))))),0)),"ND")</f>
      </c>
      <c r="H840" s="253" t="str">
        <f t="shared" si="109"/>
        <v/>
      </c>
      <c r="I840" s="253" t="str">
        <f>IFERROR(VLOOKUP($A840,'Analisis de Equidad Interna'!$A$11:$K$1010,11,0),"")</f>
        <v/>
      </c>
      <c r="J840" s="253" t="str">
        <f t="shared" si="110"/>
        <v/>
      </c>
      <c r="K840" s="254" t="str">
        <f t="shared" si="111"/>
        <v/>
      </c>
      <c r="L840" s="254" t="str">
        <f t="shared" si="112"/>
        <v/>
      </c>
      <c r="M840" s="254" t="str">
        <f t="shared" si="113"/>
        <v/>
      </c>
      <c r="N840" s="254" t="str">
        <f t="shared" si="114"/>
        <v/>
      </c>
      <c r="O840" s="255"/>
      <c r="P840" s="256">
        <f t="shared" si="115"/>
        <v>0</v>
      </c>
      <c r="Q840" s="251">
        <f t="shared" si="108"/>
        <v>0</v>
      </c>
      <c r="R840" s="268"/>
      <c r="S840" s="269"/>
      <c r="T840" s="251">
        <f t="shared" si="116"/>
        <v>0</v>
      </c>
    </row>
    <row r="841" spans="1:20" s="257" customFormat="1" ht="19" customHeight="1">
      <c r="A841" s="258"/>
      <c r="B841" s="262"/>
      <c r="C841" s="260"/>
      <c r="D841" s="260"/>
      <c r="E841" s="260"/>
      <c r="F841" s="251"/>
      <c r="G841" s="252" t="str">
        <f>IFERROR(IF($E841="","",VLOOKUP($E841,'Data Mercado'!$A$7:$F$24,IF($B$6="P90",2,IF($B$6="P75",3,IF($B$6="P50",4,IF($B$6="P25",5,IF($B$6="P10",6))))),0)),"ND")</f>
      </c>
      <c r="H841" s="253" t="str">
        <f t="shared" si="109"/>
        <v/>
      </c>
      <c r="I841" s="253" t="str">
        <f>IFERROR(VLOOKUP($A841,'Analisis de Equidad Interna'!$A$11:$K$1010,11,0),"")</f>
        <v/>
      </c>
      <c r="J841" s="253" t="str">
        <f t="shared" si="110"/>
        <v/>
      </c>
      <c r="K841" s="254" t="str">
        <f t="shared" si="111"/>
        <v/>
      </c>
      <c r="L841" s="254" t="str">
        <f t="shared" si="112"/>
        <v/>
      </c>
      <c r="M841" s="254" t="str">
        <f t="shared" si="113"/>
        <v/>
      </c>
      <c r="N841" s="254" t="str">
        <f t="shared" si="114"/>
        <v/>
      </c>
      <c r="O841" s="255"/>
      <c r="P841" s="256">
        <f t="shared" si="115"/>
        <v>0</v>
      </c>
      <c r="Q841" s="251">
        <f t="shared" si="108"/>
        <v>0</v>
      </c>
      <c r="R841" s="268"/>
      <c r="S841" s="269"/>
      <c r="T841" s="251">
        <f t="shared" si="116"/>
        <v>0</v>
      </c>
    </row>
    <row r="842" spans="1:20" s="257" customFormat="1" ht="19" customHeight="1">
      <c r="A842" s="258"/>
      <c r="B842" s="262"/>
      <c r="C842" s="260"/>
      <c r="D842" s="260"/>
      <c r="E842" s="260"/>
      <c r="F842" s="251"/>
      <c r="G842" s="252" t="str">
        <f>IFERROR(IF($E842="","",VLOOKUP($E842,'Data Mercado'!$A$7:$F$24,IF($B$6="P90",2,IF($B$6="P75",3,IF($B$6="P50",4,IF($B$6="P25",5,IF($B$6="P10",6))))),0)),"ND")</f>
      </c>
      <c r="H842" s="253" t="str">
        <f t="shared" si="109"/>
        <v/>
      </c>
      <c r="I842" s="253" t="str">
        <f>IFERROR(VLOOKUP($A842,'Analisis de Equidad Interna'!$A$11:$K$1010,11,0),"")</f>
        <v/>
      </c>
      <c r="J842" s="253" t="str">
        <f t="shared" si="110"/>
        <v/>
      </c>
      <c r="K842" s="254" t="str">
        <f t="shared" si="111"/>
        <v/>
      </c>
      <c r="L842" s="254" t="str">
        <f t="shared" si="112"/>
        <v/>
      </c>
      <c r="M842" s="254" t="str">
        <f t="shared" si="113"/>
        <v/>
      </c>
      <c r="N842" s="254" t="str">
        <f t="shared" si="114"/>
        <v/>
      </c>
      <c r="O842" s="255"/>
      <c r="P842" s="256">
        <f t="shared" si="115"/>
        <v>0</v>
      </c>
      <c r="Q842" s="251">
        <f t="shared" si="108"/>
        <v>0</v>
      </c>
      <c r="R842" s="268"/>
      <c r="S842" s="269"/>
      <c r="T842" s="251">
        <f t="shared" si="116"/>
        <v>0</v>
      </c>
    </row>
    <row r="843" spans="1:20" s="257" customFormat="1" ht="19" customHeight="1">
      <c r="A843" s="258"/>
      <c r="B843" s="262"/>
      <c r="C843" s="260"/>
      <c r="D843" s="260"/>
      <c r="E843" s="260"/>
      <c r="F843" s="251"/>
      <c r="G843" s="252" t="str">
        <f>IFERROR(IF($E843="","",VLOOKUP($E843,'Data Mercado'!$A$7:$F$24,IF($B$6="P90",2,IF($B$6="P75",3,IF($B$6="P50",4,IF($B$6="P25",5,IF($B$6="P10",6))))),0)),"ND")</f>
      </c>
      <c r="H843" s="253" t="str">
        <f t="shared" si="109"/>
        <v/>
      </c>
      <c r="I843" s="253" t="str">
        <f>IFERROR(VLOOKUP($A843,'Analisis de Equidad Interna'!$A$11:$K$1010,11,0),"")</f>
        <v/>
      </c>
      <c r="J843" s="253" t="str">
        <f t="shared" si="110"/>
        <v/>
      </c>
      <c r="K843" s="254" t="str">
        <f t="shared" si="111"/>
        <v/>
      </c>
      <c r="L843" s="254" t="str">
        <f t="shared" si="112"/>
        <v/>
      </c>
      <c r="M843" s="254" t="str">
        <f t="shared" si="113"/>
        <v/>
      </c>
      <c r="N843" s="254" t="str">
        <f t="shared" si="114"/>
        <v/>
      </c>
      <c r="O843" s="255"/>
      <c r="P843" s="256">
        <f t="shared" si="115"/>
        <v>0</v>
      </c>
      <c r="Q843" s="251">
        <f t="shared" si="108"/>
        <v>0</v>
      </c>
      <c r="R843" s="268"/>
      <c r="S843" s="269"/>
      <c r="T843" s="251">
        <f t="shared" si="116"/>
        <v>0</v>
      </c>
    </row>
    <row r="844" spans="1:20" s="257" customFormat="1" ht="19" customHeight="1">
      <c r="A844" s="258"/>
      <c r="B844" s="262"/>
      <c r="C844" s="260"/>
      <c r="D844" s="260"/>
      <c r="E844" s="260"/>
      <c r="F844" s="251"/>
      <c r="G844" s="252" t="str">
        <f>IFERROR(IF($E844="","",VLOOKUP($E844,'Data Mercado'!$A$7:$F$24,IF($B$6="P90",2,IF($B$6="P75",3,IF($B$6="P50",4,IF($B$6="P25",5,IF($B$6="P10",6))))),0)),"ND")</f>
      </c>
      <c r="H844" s="253" t="str">
        <f t="shared" si="109"/>
        <v/>
      </c>
      <c r="I844" s="253" t="str">
        <f>IFERROR(VLOOKUP($A844,'Analisis de Equidad Interna'!$A$11:$K$1010,11,0),"")</f>
        <v/>
      </c>
      <c r="J844" s="253" t="str">
        <f t="shared" si="110"/>
        <v/>
      </c>
      <c r="K844" s="254" t="str">
        <f t="shared" si="111"/>
        <v/>
      </c>
      <c r="L844" s="254" t="str">
        <f t="shared" si="112"/>
        <v/>
      </c>
      <c r="M844" s="254" t="str">
        <f t="shared" si="113"/>
        <v/>
      </c>
      <c r="N844" s="254" t="str">
        <f t="shared" si="114"/>
        <v/>
      </c>
      <c r="O844" s="255"/>
      <c r="P844" s="256">
        <f t="shared" si="115"/>
        <v>0</v>
      </c>
      <c r="Q844" s="251">
        <f t="shared" si="108"/>
        <v>0</v>
      </c>
      <c r="R844" s="268"/>
      <c r="S844" s="269"/>
      <c r="T844" s="251">
        <f t="shared" si="116"/>
        <v>0</v>
      </c>
    </row>
    <row r="845" spans="1:20" s="257" customFormat="1" ht="19" customHeight="1">
      <c r="A845" s="258"/>
      <c r="B845" s="262"/>
      <c r="C845" s="260"/>
      <c r="D845" s="260"/>
      <c r="E845" s="260"/>
      <c r="F845" s="251"/>
      <c r="G845" s="252" t="str">
        <f>IFERROR(IF($E845="","",VLOOKUP($E845,'Data Mercado'!$A$7:$F$24,IF($B$6="P90",2,IF($B$6="P75",3,IF($B$6="P50",4,IF($B$6="P25",5,IF($B$6="P10",6))))),0)),"ND")</f>
      </c>
      <c r="H845" s="253" t="str">
        <f t="shared" si="109"/>
        <v/>
      </c>
      <c r="I845" s="253" t="str">
        <f>IFERROR(VLOOKUP($A845,'Analisis de Equidad Interna'!$A$11:$K$1010,11,0),"")</f>
        <v/>
      </c>
      <c r="J845" s="253" t="str">
        <f t="shared" si="110"/>
        <v/>
      </c>
      <c r="K845" s="254" t="str">
        <f t="shared" si="111"/>
        <v/>
      </c>
      <c r="L845" s="254" t="str">
        <f t="shared" si="112"/>
        <v/>
      </c>
      <c r="M845" s="254" t="str">
        <f t="shared" si="113"/>
        <v/>
      </c>
      <c r="N845" s="254" t="str">
        <f t="shared" si="114"/>
        <v/>
      </c>
      <c r="O845" s="255"/>
      <c r="P845" s="256">
        <f t="shared" si="115"/>
        <v>0</v>
      </c>
      <c r="Q845" s="251">
        <f t="shared" si="108"/>
        <v>0</v>
      </c>
      <c r="R845" s="268"/>
      <c r="S845" s="269"/>
      <c r="T845" s="251">
        <f t="shared" si="116"/>
        <v>0</v>
      </c>
    </row>
    <row r="846" spans="1:20" s="257" customFormat="1" ht="19" customHeight="1">
      <c r="A846" s="258"/>
      <c r="B846" s="262"/>
      <c r="C846" s="260"/>
      <c r="D846" s="260"/>
      <c r="E846" s="260"/>
      <c r="F846" s="251"/>
      <c r="G846" s="252" t="str">
        <f>IFERROR(IF($E846="","",VLOOKUP($E846,'Data Mercado'!$A$7:$F$24,IF($B$6="P90",2,IF($B$6="P75",3,IF($B$6="P50",4,IF($B$6="P25",5,IF($B$6="P10",6))))),0)),"ND")</f>
      </c>
      <c r="H846" s="253" t="str">
        <f t="shared" si="109"/>
        <v/>
      </c>
      <c r="I846" s="253" t="str">
        <f>IFERROR(VLOOKUP($A846,'Analisis de Equidad Interna'!$A$11:$K$1010,11,0),"")</f>
        <v/>
      </c>
      <c r="J846" s="253" t="str">
        <f t="shared" si="110"/>
        <v/>
      </c>
      <c r="K846" s="254" t="str">
        <f t="shared" si="111"/>
        <v/>
      </c>
      <c r="L846" s="254" t="str">
        <f t="shared" si="112"/>
        <v/>
      </c>
      <c r="M846" s="254" t="str">
        <f t="shared" si="113"/>
        <v/>
      </c>
      <c r="N846" s="254" t="str">
        <f t="shared" si="114"/>
        <v/>
      </c>
      <c r="O846" s="255"/>
      <c r="P846" s="256">
        <f t="shared" si="115"/>
        <v>0</v>
      </c>
      <c r="Q846" s="251">
        <f t="shared" si="108"/>
        <v>0</v>
      </c>
      <c r="R846" s="268"/>
      <c r="S846" s="269"/>
      <c r="T846" s="251">
        <f t="shared" si="116"/>
        <v>0</v>
      </c>
    </row>
    <row r="847" spans="1:20" s="257" customFormat="1" ht="19" customHeight="1">
      <c r="A847" s="258"/>
      <c r="B847" s="262"/>
      <c r="C847" s="260"/>
      <c r="D847" s="260"/>
      <c r="E847" s="260"/>
      <c r="F847" s="251"/>
      <c r="G847" s="252" t="str">
        <f>IFERROR(IF($E847="","",VLOOKUP($E847,'Data Mercado'!$A$7:$F$24,IF($B$6="P90",2,IF($B$6="P75",3,IF($B$6="P50",4,IF($B$6="P25",5,IF($B$6="P10",6))))),0)),"ND")</f>
      </c>
      <c r="H847" s="253" t="str">
        <f t="shared" si="109"/>
        <v/>
      </c>
      <c r="I847" s="253" t="str">
        <f>IFERROR(VLOOKUP($A847,'Analisis de Equidad Interna'!$A$11:$K$1010,11,0),"")</f>
        <v/>
      </c>
      <c r="J847" s="253" t="str">
        <f t="shared" si="110"/>
        <v/>
      </c>
      <c r="K847" s="254" t="str">
        <f t="shared" si="111"/>
        <v/>
      </c>
      <c r="L847" s="254" t="str">
        <f t="shared" si="112"/>
        <v/>
      </c>
      <c r="M847" s="254" t="str">
        <f t="shared" si="113"/>
        <v/>
      </c>
      <c r="N847" s="254" t="str">
        <f t="shared" si="114"/>
        <v/>
      </c>
      <c r="O847" s="255"/>
      <c r="P847" s="256">
        <f t="shared" si="115"/>
        <v>0</v>
      </c>
      <c r="Q847" s="251">
        <f t="shared" ref="Q847:Q910" si="117">IF($B$7="Porcentajes", F847 * P847, IF($T$1=0, 0, ((F847 * P847) / $T$1) * $C$7))</f>
        <v>0</v>
      </c>
      <c r="R847" s="268"/>
      <c r="S847" s="269"/>
      <c r="T847" s="251">
        <f t="shared" si="116"/>
        <v>0</v>
      </c>
    </row>
    <row r="848" spans="1:20" s="257" customFormat="1" ht="19" customHeight="1">
      <c r="A848" s="258"/>
      <c r="B848" s="262"/>
      <c r="C848" s="260"/>
      <c r="D848" s="260"/>
      <c r="E848" s="260"/>
      <c r="F848" s="251"/>
      <c r="G848" s="252" t="str">
        <f>IFERROR(IF($E848="","",VLOOKUP($E848,'Data Mercado'!$A$7:$F$24,IF($B$6="P90",2,IF($B$6="P75",3,IF($B$6="P50",4,IF($B$6="P25",5,IF($B$6="P10",6))))),0)),"ND")</f>
      </c>
      <c r="H848" s="253" t="str">
        <f>IFERROR(IF(AND($F848&lt;&gt;"",$G848&lt;&gt;""),$F848/$G848,""),"")</f>
      </c>
      <c r="I848" s="253" t="str">
        <f>IFERROR(VLOOKUP($A848,'Analisis de Equidad Interna'!$A$11:$K$1010,11,0),"")</f>
        <v/>
      </c>
      <c r="J848" s="253" t="str">
        <f t="shared" ref="J848:J911" si="119">IF(AND($H848&lt;&gt;"",$I848&lt;&gt;""),$H848*$I848,"")</f>
        <v/>
      </c>
      <c r="K848" s="254" t="str">
        <f t="shared" ref="K848:K911" si="120">IF(J848="","",0%)</f>
        <v/>
      </c>
      <c r="L848" s="254" t="str">
        <f t="shared" ref="L848:L911" si="121">IF(J848="","",IF($J848&gt;1.2, 0, IF($J848&gt;=1.1, $B$8*(1/3), IF($J848&gt;=1, ($B$8 + (($B$9-$B$8)/4)*1)*(1/3), IF($J848&gt;=0.9, ($B$8 + (($B$9-$B$8)/4)*2)*(1/3), IF($J848&gt;=0.8, ($B$8 + (($B$9-$B$8)/4)*3)*(1/3), $B$9*(1/3)))))))</f>
        <v/>
      </c>
      <c r="M848" s="254" t="str">
        <f t="shared" ref="M848:M911" si="122">IF(J848="","",IF($J848&gt;1.2, 0, IF($J848&gt;=1.1, $B$8*(2/3), IF($J848&gt;=1, ($B$8 + (($B$9-$B$8)/4)*1)*(2/3), IF($J848&gt;=0.9, ($B$8 + (($B$9-$B$8)/4)*2)*(2/3), IF($J848&gt;=0.8, ($B$8 + (($B$9-$B$8)/4)*3)*(2/3), $B$9*(2/3)))))))</f>
        <v/>
      </c>
      <c r="N848" s="254" t="str">
        <f t="shared" ref="N848:N911" si="123">IF(J848="","",IF($J848&gt;1.2, 0, IF($J848&gt;=1.1, $B$8, IF($J848&gt;=1, $B$8 + (($B$9-$B$8)/4)*1, IF($J848&gt;=0.9, $B$8 + (($B$9-$B$8)/4)*2, IF($J848&gt;=0.8, $B$8 + (($B$9-$B$8)/4)*3, $B$9))))))</f>
        <v/>
      </c>
      <c r="O848" s="255"/>
      <c r="P848" s="256">
        <f t="shared" ref="P848:P911" si="124">IF(O848=1, K848, IF(O848=2, L848, IF(O848=3, M848, IF(O848=4, N848, 0))))</f>
        <v>0</v>
      </c>
      <c r="Q848" s="251">
        <f t="shared" si="117"/>
        <v>0</v>
      </c>
      <c r="R848" s="268"/>
      <c r="S848" s="269"/>
      <c r="T848" s="251">
        <f t="shared" ref="T848:T911" si="125">IF($R848="Manual",$F848*(1+$S848),$F848+$Q848)</f>
        <v>0</v>
      </c>
    </row>
    <row r="849" spans="1:20" s="257" customFormat="1" ht="19" customHeight="1">
      <c r="A849" s="258"/>
      <c r="B849" s="262"/>
      <c r="C849" s="260"/>
      <c r="D849" s="260"/>
      <c r="E849" s="260"/>
      <c r="F849" s="251"/>
      <c r="G849" s="252" t="str">
        <f>IFERROR(IF($E849="","",VLOOKUP($E849,'Data Mercado'!$A$7:$F$24,IF($B$6="P90",2,IF($B$6="P75",3,IF($B$6="P50",4,IF($B$6="P25",5,IF($B$6="P10",6))))),0)),"ND")</f>
      </c>
      <c r="H849" s="253" t="str">
        <f t="shared" si="118"/>
        <v/>
      </c>
      <c r="I849" s="253" t="str">
        <f>IFERROR(VLOOKUP($A849,'Analisis de Equidad Interna'!$A$11:$K$1010,11,0),"")</f>
        <v/>
      </c>
      <c r="J849" s="253" t="str">
        <f t="shared" si="119"/>
        <v/>
      </c>
      <c r="K849" s="254" t="str">
        <f t="shared" si="120"/>
        <v/>
      </c>
      <c r="L849" s="254" t="str">
        <f t="shared" si="121"/>
        <v/>
      </c>
      <c r="M849" s="254" t="str">
        <f t="shared" si="122"/>
        <v/>
      </c>
      <c r="N849" s="254" t="str">
        <f t="shared" si="123"/>
        <v/>
      </c>
      <c r="O849" s="255"/>
      <c r="P849" s="256">
        <f t="shared" si="124"/>
        <v>0</v>
      </c>
      <c r="Q849" s="251">
        <f t="shared" si="117"/>
        <v>0</v>
      </c>
      <c r="R849" s="268"/>
      <c r="S849" s="269"/>
      <c r="T849" s="251">
        <f t="shared" si="125"/>
        <v>0</v>
      </c>
    </row>
    <row r="850" spans="1:20" s="257" customFormat="1" ht="19" customHeight="1">
      <c r="A850" s="258"/>
      <c r="B850" s="262"/>
      <c r="C850" s="260"/>
      <c r="D850" s="260"/>
      <c r="E850" s="260"/>
      <c r="F850" s="251"/>
      <c r="G850" s="252" t="str">
        <f>IFERROR(IF($E850="","",VLOOKUP($E850,'Data Mercado'!$A$7:$F$24,IF($B$6="P90",2,IF($B$6="P75",3,IF($B$6="P50",4,IF($B$6="P25",5,IF($B$6="P10",6))))),0)),"ND")</f>
      </c>
      <c r="H850" s="253" t="str">
        <f t="shared" si="118"/>
        <v/>
      </c>
      <c r="I850" s="253" t="str">
        <f>IFERROR(VLOOKUP($A850,'Analisis de Equidad Interna'!$A$11:$K$1010,11,0),"")</f>
        <v/>
      </c>
      <c r="J850" s="253" t="str">
        <f t="shared" si="119"/>
        <v/>
      </c>
      <c r="K850" s="254" t="str">
        <f t="shared" si="120"/>
        <v/>
      </c>
      <c r="L850" s="254" t="str">
        <f t="shared" si="121"/>
        <v/>
      </c>
      <c r="M850" s="254" t="str">
        <f t="shared" si="122"/>
        <v/>
      </c>
      <c r="N850" s="254" t="str">
        <f t="shared" si="123"/>
        <v/>
      </c>
      <c r="O850" s="255"/>
      <c r="P850" s="256">
        <f t="shared" si="124"/>
        <v>0</v>
      </c>
      <c r="Q850" s="251">
        <f t="shared" si="117"/>
        <v>0</v>
      </c>
      <c r="R850" s="268"/>
      <c r="S850" s="269"/>
      <c r="T850" s="251">
        <f t="shared" si="125"/>
        <v>0</v>
      </c>
    </row>
    <row r="851" spans="1:20" s="257" customFormat="1" ht="19" customHeight="1">
      <c r="A851" s="258"/>
      <c r="B851" s="262"/>
      <c r="C851" s="260"/>
      <c r="D851" s="260"/>
      <c r="E851" s="260"/>
      <c r="F851" s="251"/>
      <c r="G851" s="252" t="str">
        <f>IFERROR(IF($E851="","",VLOOKUP($E851,'Data Mercado'!$A$7:$F$24,IF($B$6="P90",2,IF($B$6="P75",3,IF($B$6="P50",4,IF($B$6="P25",5,IF($B$6="P10",6))))),0)),"ND")</f>
      </c>
      <c r="H851" s="253" t="str">
        <f t="shared" si="118"/>
        <v/>
      </c>
      <c r="I851" s="253" t="str">
        <f>IFERROR(VLOOKUP($A851,'Analisis de Equidad Interna'!$A$11:$K$1010,11,0),"")</f>
        <v/>
      </c>
      <c r="J851" s="253" t="str">
        <f t="shared" si="119"/>
        <v/>
      </c>
      <c r="K851" s="254" t="str">
        <f t="shared" si="120"/>
        <v/>
      </c>
      <c r="L851" s="254" t="str">
        <f t="shared" si="121"/>
        <v/>
      </c>
      <c r="M851" s="254" t="str">
        <f t="shared" si="122"/>
        <v/>
      </c>
      <c r="N851" s="254" t="str">
        <f t="shared" si="123"/>
        <v/>
      </c>
      <c r="O851" s="255"/>
      <c r="P851" s="256">
        <f t="shared" si="124"/>
        <v>0</v>
      </c>
      <c r="Q851" s="251">
        <f t="shared" si="117"/>
        <v>0</v>
      </c>
      <c r="R851" s="268"/>
      <c r="S851" s="269"/>
      <c r="T851" s="251">
        <f t="shared" si="125"/>
        <v>0</v>
      </c>
    </row>
    <row r="852" spans="1:20" s="257" customFormat="1" ht="19" customHeight="1">
      <c r="A852" s="258"/>
      <c r="B852" s="262"/>
      <c r="C852" s="260"/>
      <c r="D852" s="260"/>
      <c r="E852" s="260"/>
      <c r="F852" s="251"/>
      <c r="G852" s="252" t="str">
        <f>IFERROR(IF($E852="","",VLOOKUP($E852,'Data Mercado'!$A$7:$F$24,IF($B$6="P90",2,IF($B$6="P75",3,IF($B$6="P50",4,IF($B$6="P25",5,IF($B$6="P10",6))))),0)),"ND")</f>
      </c>
      <c r="H852" s="253" t="str">
        <f t="shared" si="118"/>
        <v/>
      </c>
      <c r="I852" s="253" t="str">
        <f>IFERROR(VLOOKUP($A852,'Analisis de Equidad Interna'!$A$11:$K$1010,11,0),"")</f>
        <v/>
      </c>
      <c r="J852" s="253" t="str">
        <f t="shared" si="119"/>
        <v/>
      </c>
      <c r="K852" s="254" t="str">
        <f t="shared" si="120"/>
        <v/>
      </c>
      <c r="L852" s="254" t="str">
        <f t="shared" si="121"/>
        <v/>
      </c>
      <c r="M852" s="254" t="str">
        <f t="shared" si="122"/>
        <v/>
      </c>
      <c r="N852" s="254" t="str">
        <f t="shared" si="123"/>
        <v/>
      </c>
      <c r="O852" s="255"/>
      <c r="P852" s="256">
        <f t="shared" si="124"/>
        <v>0</v>
      </c>
      <c r="Q852" s="251">
        <f t="shared" si="117"/>
        <v>0</v>
      </c>
      <c r="R852" s="268"/>
      <c r="S852" s="269"/>
      <c r="T852" s="251">
        <f t="shared" si="125"/>
        <v>0</v>
      </c>
    </row>
    <row r="853" spans="1:20" s="257" customFormat="1" ht="19" customHeight="1">
      <c r="A853" s="258"/>
      <c r="B853" s="262"/>
      <c r="C853" s="260"/>
      <c r="D853" s="260"/>
      <c r="E853" s="260"/>
      <c r="F853" s="251"/>
      <c r="G853" s="252" t="str">
        <f>IFERROR(IF($E853="","",VLOOKUP($E853,'Data Mercado'!$A$7:$F$24,IF($B$6="P90",2,IF($B$6="P75",3,IF($B$6="P50",4,IF($B$6="P25",5,IF($B$6="P10",6))))),0)),"ND")</f>
      </c>
      <c r="H853" s="253" t="str">
        <f t="shared" si="118"/>
        <v/>
      </c>
      <c r="I853" s="253" t="str">
        <f>IFERROR(VLOOKUP($A853,'Analisis de Equidad Interna'!$A$11:$K$1010,11,0),"")</f>
        <v/>
      </c>
      <c r="J853" s="253" t="str">
        <f t="shared" si="119"/>
        <v/>
      </c>
      <c r="K853" s="254" t="str">
        <f t="shared" si="120"/>
        <v/>
      </c>
      <c r="L853" s="254" t="str">
        <f t="shared" si="121"/>
        <v/>
      </c>
      <c r="M853" s="254" t="str">
        <f t="shared" si="122"/>
        <v/>
      </c>
      <c r="N853" s="254" t="str">
        <f t="shared" si="123"/>
        <v/>
      </c>
      <c r="O853" s="255"/>
      <c r="P853" s="256">
        <f t="shared" si="124"/>
        <v>0</v>
      </c>
      <c r="Q853" s="251">
        <f t="shared" si="117"/>
        <v>0</v>
      </c>
      <c r="R853" s="268"/>
      <c r="S853" s="269"/>
      <c r="T853" s="251">
        <f t="shared" si="125"/>
        <v>0</v>
      </c>
    </row>
    <row r="854" spans="1:20" s="257" customFormat="1" ht="19" customHeight="1">
      <c r="A854" s="258"/>
      <c r="B854" s="262"/>
      <c r="C854" s="260"/>
      <c r="D854" s="260"/>
      <c r="E854" s="260"/>
      <c r="F854" s="251"/>
      <c r="G854" s="252" t="str">
        <f>IFERROR(IF($E854="","",VLOOKUP($E854,'Data Mercado'!$A$7:$F$24,IF($B$6="P90",2,IF($B$6="P75",3,IF($B$6="P50",4,IF($B$6="P25",5,IF($B$6="P10",6))))),0)),"ND")</f>
      </c>
      <c r="H854" s="253" t="str">
        <f t="shared" si="118"/>
        <v/>
      </c>
      <c r="I854" s="253" t="str">
        <f>IFERROR(VLOOKUP($A854,'Analisis de Equidad Interna'!$A$11:$K$1010,11,0),"")</f>
        <v/>
      </c>
      <c r="J854" s="253" t="str">
        <f t="shared" si="119"/>
        <v/>
      </c>
      <c r="K854" s="254" t="str">
        <f t="shared" si="120"/>
        <v/>
      </c>
      <c r="L854" s="254" t="str">
        <f t="shared" si="121"/>
        <v/>
      </c>
      <c r="M854" s="254" t="str">
        <f t="shared" si="122"/>
        <v/>
      </c>
      <c r="N854" s="254" t="str">
        <f t="shared" si="123"/>
        <v/>
      </c>
      <c r="O854" s="255"/>
      <c r="P854" s="256">
        <f t="shared" si="124"/>
        <v>0</v>
      </c>
      <c r="Q854" s="251">
        <f t="shared" si="117"/>
        <v>0</v>
      </c>
      <c r="R854" s="268"/>
      <c r="S854" s="269"/>
      <c r="T854" s="251">
        <f t="shared" si="125"/>
        <v>0</v>
      </c>
    </row>
    <row r="855" spans="1:20" s="257" customFormat="1" ht="19" customHeight="1">
      <c r="A855" s="258"/>
      <c r="B855" s="262"/>
      <c r="C855" s="260"/>
      <c r="D855" s="260"/>
      <c r="E855" s="260"/>
      <c r="F855" s="251"/>
      <c r="G855" s="252" t="str">
        <f>IFERROR(IF($E855="","",VLOOKUP($E855,'Data Mercado'!$A$7:$F$24,IF($B$6="P90",2,IF($B$6="P75",3,IF($B$6="P50",4,IF($B$6="P25",5,IF($B$6="P10",6))))),0)),"ND")</f>
      </c>
      <c r="H855" s="253" t="str">
        <f t="shared" si="118"/>
        <v/>
      </c>
      <c r="I855" s="253" t="str">
        <f>IFERROR(VLOOKUP($A855,'Analisis de Equidad Interna'!$A$11:$K$1010,11,0),"")</f>
        <v/>
      </c>
      <c r="J855" s="253" t="str">
        <f t="shared" si="119"/>
        <v/>
      </c>
      <c r="K855" s="254" t="str">
        <f t="shared" si="120"/>
        <v/>
      </c>
      <c r="L855" s="254" t="str">
        <f t="shared" si="121"/>
        <v/>
      </c>
      <c r="M855" s="254" t="str">
        <f t="shared" si="122"/>
        <v/>
      </c>
      <c r="N855" s="254" t="str">
        <f t="shared" si="123"/>
        <v/>
      </c>
      <c r="O855" s="255"/>
      <c r="P855" s="256">
        <f t="shared" si="124"/>
        <v>0</v>
      </c>
      <c r="Q855" s="251">
        <f t="shared" si="117"/>
        <v>0</v>
      </c>
      <c r="R855" s="268"/>
      <c r="S855" s="269"/>
      <c r="T855" s="251">
        <f t="shared" si="125"/>
        <v>0</v>
      </c>
    </row>
    <row r="856" spans="1:20" s="257" customFormat="1" ht="19" customHeight="1">
      <c r="A856" s="258"/>
      <c r="B856" s="262"/>
      <c r="C856" s="260"/>
      <c r="D856" s="260"/>
      <c r="E856" s="260"/>
      <c r="F856" s="251"/>
      <c r="G856" s="252" t="str">
        <f>IFERROR(IF($E856="","",VLOOKUP($E856,'Data Mercado'!$A$7:$F$24,IF($B$6="P90",2,IF($B$6="P75",3,IF($B$6="P50",4,IF($B$6="P25",5,IF($B$6="P10",6))))),0)),"ND")</f>
      </c>
      <c r="H856" s="253" t="str">
        <f t="shared" si="118"/>
        <v/>
      </c>
      <c r="I856" s="253" t="str">
        <f>IFERROR(VLOOKUP($A856,'Analisis de Equidad Interna'!$A$11:$K$1010,11,0),"")</f>
        <v/>
      </c>
      <c r="J856" s="253" t="str">
        <f t="shared" si="119"/>
        <v/>
      </c>
      <c r="K856" s="254" t="str">
        <f t="shared" si="120"/>
        <v/>
      </c>
      <c r="L856" s="254" t="str">
        <f t="shared" si="121"/>
        <v/>
      </c>
      <c r="M856" s="254" t="str">
        <f t="shared" si="122"/>
        <v/>
      </c>
      <c r="N856" s="254" t="str">
        <f t="shared" si="123"/>
        <v/>
      </c>
      <c r="O856" s="255"/>
      <c r="P856" s="256">
        <f t="shared" si="124"/>
        <v>0</v>
      </c>
      <c r="Q856" s="251">
        <f t="shared" si="117"/>
        <v>0</v>
      </c>
      <c r="R856" s="268"/>
      <c r="S856" s="269"/>
      <c r="T856" s="251">
        <f t="shared" si="125"/>
        <v>0</v>
      </c>
    </row>
    <row r="857" spans="1:20" s="257" customFormat="1" ht="19" customHeight="1">
      <c r="A857" s="258"/>
      <c r="B857" s="262"/>
      <c r="C857" s="260"/>
      <c r="D857" s="260"/>
      <c r="E857" s="260"/>
      <c r="F857" s="251"/>
      <c r="G857" s="252" t="str">
        <f>IFERROR(IF($E857="","",VLOOKUP($E857,'Data Mercado'!$A$7:$F$24,IF($B$6="P90",2,IF($B$6="P75",3,IF($B$6="P50",4,IF($B$6="P25",5,IF($B$6="P10",6))))),0)),"ND")</f>
      </c>
      <c r="H857" s="253" t="str">
        <f t="shared" si="118"/>
        <v/>
      </c>
      <c r="I857" s="253" t="str">
        <f>IFERROR(VLOOKUP($A857,'Analisis de Equidad Interna'!$A$11:$K$1010,11,0),"")</f>
        <v/>
      </c>
      <c r="J857" s="253" t="str">
        <f t="shared" si="119"/>
        <v/>
      </c>
      <c r="K857" s="254" t="str">
        <f t="shared" si="120"/>
        <v/>
      </c>
      <c r="L857" s="254" t="str">
        <f t="shared" si="121"/>
        <v/>
      </c>
      <c r="M857" s="254" t="str">
        <f t="shared" si="122"/>
        <v/>
      </c>
      <c r="N857" s="254" t="str">
        <f t="shared" si="123"/>
        <v/>
      </c>
      <c r="O857" s="255"/>
      <c r="P857" s="256">
        <f t="shared" si="124"/>
        <v>0</v>
      </c>
      <c r="Q857" s="251">
        <f t="shared" si="117"/>
        <v>0</v>
      </c>
      <c r="R857" s="268"/>
      <c r="S857" s="269"/>
      <c r="T857" s="251">
        <f t="shared" si="125"/>
        <v>0</v>
      </c>
    </row>
    <row r="858" spans="1:20" s="257" customFormat="1" ht="19" customHeight="1">
      <c r="A858" s="258"/>
      <c r="B858" s="262"/>
      <c r="C858" s="260"/>
      <c r="D858" s="260"/>
      <c r="E858" s="260"/>
      <c r="F858" s="251"/>
      <c r="G858" s="252" t="str">
        <f>IFERROR(IF($E858="","",VLOOKUP($E858,'Data Mercado'!$A$7:$F$24,IF($B$6="P90",2,IF($B$6="P75",3,IF($B$6="P50",4,IF($B$6="P25",5,IF($B$6="P10",6))))),0)),"ND")</f>
      </c>
      <c r="H858" s="253" t="str">
        <f t="shared" si="118"/>
        <v/>
      </c>
      <c r="I858" s="253" t="str">
        <f>IFERROR(VLOOKUP($A858,'Analisis de Equidad Interna'!$A$11:$K$1010,11,0),"")</f>
        <v/>
      </c>
      <c r="J858" s="253" t="str">
        <f t="shared" si="119"/>
        <v/>
      </c>
      <c r="K858" s="254" t="str">
        <f t="shared" si="120"/>
        <v/>
      </c>
      <c r="L858" s="254" t="str">
        <f t="shared" si="121"/>
        <v/>
      </c>
      <c r="M858" s="254" t="str">
        <f t="shared" si="122"/>
        <v/>
      </c>
      <c r="N858" s="254" t="str">
        <f t="shared" si="123"/>
        <v/>
      </c>
      <c r="O858" s="255"/>
      <c r="P858" s="256">
        <f t="shared" si="124"/>
        <v>0</v>
      </c>
      <c r="Q858" s="251">
        <f t="shared" si="117"/>
        <v>0</v>
      </c>
      <c r="R858" s="268"/>
      <c r="S858" s="269"/>
      <c r="T858" s="251">
        <f t="shared" si="125"/>
        <v>0</v>
      </c>
    </row>
    <row r="859" spans="1:20" s="257" customFormat="1" ht="19" customHeight="1">
      <c r="A859" s="258"/>
      <c r="B859" s="262"/>
      <c r="C859" s="260"/>
      <c r="D859" s="260"/>
      <c r="E859" s="260"/>
      <c r="F859" s="251"/>
      <c r="G859" s="252" t="str">
        <f>IFERROR(IF($E859="","",VLOOKUP($E859,'Data Mercado'!$A$7:$F$24,IF($B$6="P90",2,IF($B$6="P75",3,IF($B$6="P50",4,IF($B$6="P25",5,IF($B$6="P10",6))))),0)),"ND")</f>
      </c>
      <c r="H859" s="253" t="str">
        <f t="shared" si="118"/>
        <v/>
      </c>
      <c r="I859" s="253" t="str">
        <f>IFERROR(VLOOKUP($A859,'Analisis de Equidad Interna'!$A$11:$K$1010,11,0),"")</f>
        <v/>
      </c>
      <c r="J859" s="253" t="str">
        <f t="shared" si="119"/>
        <v/>
      </c>
      <c r="K859" s="254" t="str">
        <f t="shared" si="120"/>
        <v/>
      </c>
      <c r="L859" s="254" t="str">
        <f t="shared" si="121"/>
        <v/>
      </c>
      <c r="M859" s="254" t="str">
        <f t="shared" si="122"/>
        <v/>
      </c>
      <c r="N859" s="254" t="str">
        <f t="shared" si="123"/>
        <v/>
      </c>
      <c r="O859" s="255"/>
      <c r="P859" s="256">
        <f t="shared" si="124"/>
        <v>0</v>
      </c>
      <c r="Q859" s="251">
        <f t="shared" si="117"/>
        <v>0</v>
      </c>
      <c r="R859" s="268"/>
      <c r="S859" s="269"/>
      <c r="T859" s="251">
        <f t="shared" si="125"/>
        <v>0</v>
      </c>
    </row>
    <row r="860" spans="1:20" s="257" customFormat="1" ht="19" customHeight="1">
      <c r="A860" s="258"/>
      <c r="B860" s="262"/>
      <c r="C860" s="260"/>
      <c r="D860" s="260"/>
      <c r="E860" s="260"/>
      <c r="F860" s="251"/>
      <c r="G860" s="252" t="str">
        <f>IFERROR(IF($E860="","",VLOOKUP($E860,'Data Mercado'!$A$7:$F$24,IF($B$6="P90",2,IF($B$6="P75",3,IF($B$6="P50",4,IF($B$6="P25",5,IF($B$6="P10",6))))),0)),"ND")</f>
      </c>
      <c r="H860" s="253" t="str">
        <f t="shared" si="118"/>
        <v/>
      </c>
      <c r="I860" s="253" t="str">
        <f>IFERROR(VLOOKUP($A860,'Analisis de Equidad Interna'!$A$11:$K$1010,11,0),"")</f>
        <v/>
      </c>
      <c r="J860" s="253" t="str">
        <f t="shared" si="119"/>
        <v/>
      </c>
      <c r="K860" s="254" t="str">
        <f t="shared" si="120"/>
        <v/>
      </c>
      <c r="L860" s="254" t="str">
        <f t="shared" si="121"/>
        <v/>
      </c>
      <c r="M860" s="254" t="str">
        <f t="shared" si="122"/>
        <v/>
      </c>
      <c r="N860" s="254" t="str">
        <f t="shared" si="123"/>
        <v/>
      </c>
      <c r="O860" s="255"/>
      <c r="P860" s="256">
        <f t="shared" si="124"/>
        <v>0</v>
      </c>
      <c r="Q860" s="251">
        <f t="shared" si="117"/>
        <v>0</v>
      </c>
      <c r="R860" s="268"/>
      <c r="S860" s="269"/>
      <c r="T860" s="251">
        <f t="shared" si="125"/>
        <v>0</v>
      </c>
    </row>
    <row r="861" spans="1:20" s="257" customFormat="1" ht="19" customHeight="1">
      <c r="A861" s="258"/>
      <c r="B861" s="262"/>
      <c r="C861" s="260"/>
      <c r="D861" s="260"/>
      <c r="E861" s="260"/>
      <c r="F861" s="251"/>
      <c r="G861" s="252" t="str">
        <f>IFERROR(IF($E861="","",VLOOKUP($E861,'Data Mercado'!$A$7:$F$24,IF($B$6="P90",2,IF($B$6="P75",3,IF($B$6="P50",4,IF($B$6="P25",5,IF($B$6="P10",6))))),0)),"ND")</f>
      </c>
      <c r="H861" s="253" t="str">
        <f t="shared" si="118"/>
        <v/>
      </c>
      <c r="I861" s="253" t="str">
        <f>IFERROR(VLOOKUP($A861,'Analisis de Equidad Interna'!$A$11:$K$1010,11,0),"")</f>
        <v/>
      </c>
      <c r="J861" s="253" t="str">
        <f t="shared" si="119"/>
        <v/>
      </c>
      <c r="K861" s="254" t="str">
        <f t="shared" si="120"/>
        <v/>
      </c>
      <c r="L861" s="254" t="str">
        <f t="shared" si="121"/>
        <v/>
      </c>
      <c r="M861" s="254" t="str">
        <f t="shared" si="122"/>
        <v/>
      </c>
      <c r="N861" s="254" t="str">
        <f t="shared" si="123"/>
        <v/>
      </c>
      <c r="O861" s="255"/>
      <c r="P861" s="256">
        <f t="shared" si="124"/>
        <v>0</v>
      </c>
      <c r="Q861" s="251">
        <f t="shared" si="117"/>
        <v>0</v>
      </c>
      <c r="R861" s="268"/>
      <c r="S861" s="269"/>
      <c r="T861" s="251">
        <f t="shared" si="125"/>
        <v>0</v>
      </c>
    </row>
    <row r="862" spans="1:20" s="257" customFormat="1" ht="19" customHeight="1">
      <c r="A862" s="258"/>
      <c r="B862" s="262"/>
      <c r="C862" s="260"/>
      <c r="D862" s="260"/>
      <c r="E862" s="260"/>
      <c r="F862" s="251"/>
      <c r="G862" s="252" t="str">
        <f>IFERROR(IF($E862="","",VLOOKUP($E862,'Data Mercado'!$A$7:$F$24,IF($B$6="P90",2,IF($B$6="P75",3,IF($B$6="P50",4,IF($B$6="P25",5,IF($B$6="P10",6))))),0)),"ND")</f>
      </c>
      <c r="H862" s="253" t="str">
        <f t="shared" si="118"/>
        <v/>
      </c>
      <c r="I862" s="253" t="str">
        <f>IFERROR(VLOOKUP($A862,'Analisis de Equidad Interna'!$A$11:$K$1010,11,0),"")</f>
        <v/>
      </c>
      <c r="J862" s="253" t="str">
        <f t="shared" si="119"/>
        <v/>
      </c>
      <c r="K862" s="254" t="str">
        <f t="shared" si="120"/>
        <v/>
      </c>
      <c r="L862" s="254" t="str">
        <f t="shared" si="121"/>
        <v/>
      </c>
      <c r="M862" s="254" t="str">
        <f t="shared" si="122"/>
        <v/>
      </c>
      <c r="N862" s="254" t="str">
        <f t="shared" si="123"/>
        <v/>
      </c>
      <c r="O862" s="255"/>
      <c r="P862" s="256">
        <f t="shared" si="124"/>
        <v>0</v>
      </c>
      <c r="Q862" s="251">
        <f t="shared" si="117"/>
        <v>0</v>
      </c>
      <c r="R862" s="268"/>
      <c r="S862" s="269"/>
      <c r="T862" s="251">
        <f t="shared" si="125"/>
        <v>0</v>
      </c>
    </row>
    <row r="863" spans="1:20" s="257" customFormat="1" ht="19" customHeight="1">
      <c r="A863" s="258"/>
      <c r="B863" s="262"/>
      <c r="C863" s="260"/>
      <c r="D863" s="260"/>
      <c r="E863" s="260"/>
      <c r="F863" s="251"/>
      <c r="G863" s="252" t="str">
        <f>IFERROR(IF($E863="","",VLOOKUP($E863,'Data Mercado'!$A$7:$F$24,IF($B$6="P90",2,IF($B$6="P75",3,IF($B$6="P50",4,IF($B$6="P25",5,IF($B$6="P10",6))))),0)),"ND")</f>
      </c>
      <c r="H863" s="253" t="str">
        <f t="shared" si="118"/>
        <v/>
      </c>
      <c r="I863" s="253" t="str">
        <f>IFERROR(VLOOKUP($A863,'Analisis de Equidad Interna'!$A$11:$K$1010,11,0),"")</f>
        <v/>
      </c>
      <c r="J863" s="253" t="str">
        <f t="shared" si="119"/>
        <v/>
      </c>
      <c r="K863" s="254" t="str">
        <f t="shared" si="120"/>
        <v/>
      </c>
      <c r="L863" s="254" t="str">
        <f t="shared" si="121"/>
        <v/>
      </c>
      <c r="M863" s="254" t="str">
        <f t="shared" si="122"/>
        <v/>
      </c>
      <c r="N863" s="254" t="str">
        <f t="shared" si="123"/>
        <v/>
      </c>
      <c r="O863" s="255"/>
      <c r="P863" s="256">
        <f t="shared" si="124"/>
        <v>0</v>
      </c>
      <c r="Q863" s="251">
        <f t="shared" si="117"/>
        <v>0</v>
      </c>
      <c r="R863" s="268"/>
      <c r="S863" s="269"/>
      <c r="T863" s="251">
        <f t="shared" si="125"/>
        <v>0</v>
      </c>
    </row>
    <row r="864" spans="1:20" s="257" customFormat="1" ht="19" customHeight="1">
      <c r="A864" s="258"/>
      <c r="B864" s="262"/>
      <c r="C864" s="260"/>
      <c r="D864" s="260"/>
      <c r="E864" s="260"/>
      <c r="F864" s="251"/>
      <c r="G864" s="252" t="str">
        <f>IFERROR(IF($E864="","",VLOOKUP($E864,'Data Mercado'!$A$7:$F$24,IF($B$6="P90",2,IF($B$6="P75",3,IF($B$6="P50",4,IF($B$6="P25",5,IF($B$6="P10",6))))),0)),"ND")</f>
      </c>
      <c r="H864" s="253" t="str">
        <f t="shared" si="118"/>
        <v/>
      </c>
      <c r="I864" s="253" t="str">
        <f>IFERROR(VLOOKUP($A864,'Analisis de Equidad Interna'!$A$11:$K$1010,11,0),"")</f>
        <v/>
      </c>
      <c r="J864" s="253" t="str">
        <f t="shared" si="119"/>
        <v/>
      </c>
      <c r="K864" s="254" t="str">
        <f t="shared" si="120"/>
        <v/>
      </c>
      <c r="L864" s="254" t="str">
        <f t="shared" si="121"/>
        <v/>
      </c>
      <c r="M864" s="254" t="str">
        <f t="shared" si="122"/>
        <v/>
      </c>
      <c r="N864" s="254" t="str">
        <f t="shared" si="123"/>
        <v/>
      </c>
      <c r="O864" s="255"/>
      <c r="P864" s="256">
        <f t="shared" si="124"/>
        <v>0</v>
      </c>
      <c r="Q864" s="251">
        <f t="shared" si="117"/>
        <v>0</v>
      </c>
      <c r="R864" s="268"/>
      <c r="S864" s="269"/>
      <c r="T864" s="251">
        <f t="shared" si="125"/>
        <v>0</v>
      </c>
    </row>
    <row r="865" spans="1:20" s="257" customFormat="1" ht="19" customHeight="1">
      <c r="A865" s="258"/>
      <c r="B865" s="262"/>
      <c r="C865" s="260"/>
      <c r="D865" s="260"/>
      <c r="E865" s="260"/>
      <c r="F865" s="251"/>
      <c r="G865" s="252" t="str">
        <f>IFERROR(IF($E865="","",VLOOKUP($E865,'Data Mercado'!$A$7:$F$24,IF($B$6="P90",2,IF($B$6="P75",3,IF($B$6="P50",4,IF($B$6="P25",5,IF($B$6="P10",6))))),0)),"ND")</f>
      </c>
      <c r="H865" s="253" t="str">
        <f t="shared" si="118"/>
        <v/>
      </c>
      <c r="I865" s="253" t="str">
        <f>IFERROR(VLOOKUP($A865,'Analisis de Equidad Interna'!$A$11:$K$1010,11,0),"")</f>
        <v/>
      </c>
      <c r="J865" s="253" t="str">
        <f t="shared" si="119"/>
        <v/>
      </c>
      <c r="K865" s="254" t="str">
        <f t="shared" si="120"/>
        <v/>
      </c>
      <c r="L865" s="254" t="str">
        <f t="shared" si="121"/>
        <v/>
      </c>
      <c r="M865" s="254" t="str">
        <f t="shared" si="122"/>
        <v/>
      </c>
      <c r="N865" s="254" t="str">
        <f t="shared" si="123"/>
        <v/>
      </c>
      <c r="O865" s="255"/>
      <c r="P865" s="256">
        <f t="shared" si="124"/>
        <v>0</v>
      </c>
      <c r="Q865" s="251">
        <f t="shared" si="117"/>
        <v>0</v>
      </c>
      <c r="R865" s="268"/>
      <c r="S865" s="269"/>
      <c r="T865" s="251">
        <f t="shared" si="125"/>
        <v>0</v>
      </c>
    </row>
    <row r="866" spans="1:20" s="257" customFormat="1" ht="19" customHeight="1">
      <c r="A866" s="258"/>
      <c r="B866" s="262"/>
      <c r="C866" s="260"/>
      <c r="D866" s="260"/>
      <c r="E866" s="260"/>
      <c r="F866" s="251"/>
      <c r="G866" s="252" t="str">
        <f>IFERROR(IF($E866="","",VLOOKUP($E866,'Data Mercado'!$A$7:$F$24,IF($B$6="P90",2,IF($B$6="P75",3,IF($B$6="P50",4,IF($B$6="P25",5,IF($B$6="P10",6))))),0)),"ND")</f>
      </c>
      <c r="H866" s="253" t="str">
        <f t="shared" si="118"/>
        <v/>
      </c>
      <c r="I866" s="253" t="str">
        <f>IFERROR(VLOOKUP($A866,'Analisis de Equidad Interna'!$A$11:$K$1010,11,0),"")</f>
        <v/>
      </c>
      <c r="J866" s="253" t="str">
        <f t="shared" si="119"/>
        <v/>
      </c>
      <c r="K866" s="254" t="str">
        <f t="shared" si="120"/>
        <v/>
      </c>
      <c r="L866" s="254" t="str">
        <f t="shared" si="121"/>
        <v/>
      </c>
      <c r="M866" s="254" t="str">
        <f t="shared" si="122"/>
        <v/>
      </c>
      <c r="N866" s="254" t="str">
        <f t="shared" si="123"/>
        <v/>
      </c>
      <c r="O866" s="255"/>
      <c r="P866" s="256">
        <f t="shared" si="124"/>
        <v>0</v>
      </c>
      <c r="Q866" s="251">
        <f t="shared" si="117"/>
        <v>0</v>
      </c>
      <c r="R866" s="268"/>
      <c r="S866" s="269"/>
      <c r="T866" s="251">
        <f t="shared" si="125"/>
        <v>0</v>
      </c>
    </row>
    <row r="867" spans="1:20" s="257" customFormat="1" ht="19" customHeight="1">
      <c r="A867" s="258"/>
      <c r="B867" s="262"/>
      <c r="C867" s="260"/>
      <c r="D867" s="260"/>
      <c r="E867" s="260"/>
      <c r="F867" s="251"/>
      <c r="G867" s="252" t="str">
        <f>IFERROR(IF($E867="","",VLOOKUP($E867,'Data Mercado'!$A$7:$F$24,IF($B$6="P90",2,IF($B$6="P75",3,IF($B$6="P50",4,IF($B$6="P25",5,IF($B$6="P10",6))))),0)),"ND")</f>
      </c>
      <c r="H867" s="253" t="str">
        <f t="shared" si="118"/>
        <v/>
      </c>
      <c r="I867" s="253" t="str">
        <f>IFERROR(VLOOKUP($A867,'Analisis de Equidad Interna'!$A$11:$K$1010,11,0),"")</f>
        <v/>
      </c>
      <c r="J867" s="253" t="str">
        <f t="shared" si="119"/>
        <v/>
      </c>
      <c r="K867" s="254" t="str">
        <f t="shared" si="120"/>
        <v/>
      </c>
      <c r="L867" s="254" t="str">
        <f t="shared" si="121"/>
        <v/>
      </c>
      <c r="M867" s="254" t="str">
        <f t="shared" si="122"/>
        <v/>
      </c>
      <c r="N867" s="254" t="str">
        <f t="shared" si="123"/>
        <v/>
      </c>
      <c r="O867" s="255"/>
      <c r="P867" s="256">
        <f t="shared" si="124"/>
        <v>0</v>
      </c>
      <c r="Q867" s="251">
        <f t="shared" si="117"/>
        <v>0</v>
      </c>
      <c r="R867" s="268"/>
      <c r="S867" s="269"/>
      <c r="T867" s="251">
        <f t="shared" si="125"/>
        <v>0</v>
      </c>
    </row>
    <row r="868" spans="1:20" s="257" customFormat="1" ht="19" customHeight="1">
      <c r="A868" s="258"/>
      <c r="B868" s="262"/>
      <c r="C868" s="260"/>
      <c r="D868" s="260"/>
      <c r="E868" s="260"/>
      <c r="F868" s="251"/>
      <c r="G868" s="252" t="str">
        <f>IFERROR(IF($E868="","",VLOOKUP($E868,'Data Mercado'!$A$7:$F$24,IF($B$6="P90",2,IF($B$6="P75",3,IF($B$6="P50",4,IF($B$6="P25",5,IF($B$6="P10",6))))),0)),"ND")</f>
      </c>
      <c r="H868" s="253" t="str">
        <f t="shared" si="118"/>
        <v/>
      </c>
      <c r="I868" s="253" t="str">
        <f>IFERROR(VLOOKUP($A868,'Analisis de Equidad Interna'!$A$11:$K$1010,11,0),"")</f>
        <v/>
      </c>
      <c r="J868" s="253" t="str">
        <f t="shared" si="119"/>
        <v/>
      </c>
      <c r="K868" s="254" t="str">
        <f t="shared" si="120"/>
        <v/>
      </c>
      <c r="L868" s="254" t="str">
        <f t="shared" si="121"/>
        <v/>
      </c>
      <c r="M868" s="254" t="str">
        <f t="shared" si="122"/>
        <v/>
      </c>
      <c r="N868" s="254" t="str">
        <f t="shared" si="123"/>
        <v/>
      </c>
      <c r="O868" s="255"/>
      <c r="P868" s="256">
        <f t="shared" si="124"/>
        <v>0</v>
      </c>
      <c r="Q868" s="251">
        <f t="shared" si="117"/>
        <v>0</v>
      </c>
      <c r="R868" s="268"/>
      <c r="S868" s="269"/>
      <c r="T868" s="251">
        <f t="shared" si="125"/>
        <v>0</v>
      </c>
    </row>
    <row r="869" spans="1:20" s="257" customFormat="1" ht="19" customHeight="1">
      <c r="A869" s="258"/>
      <c r="B869" s="262"/>
      <c r="C869" s="260"/>
      <c r="D869" s="260"/>
      <c r="E869" s="260"/>
      <c r="F869" s="251"/>
      <c r="G869" s="252" t="str">
        <f>IFERROR(IF($E869="","",VLOOKUP($E869,'Data Mercado'!$A$7:$F$24,IF($B$6="P90",2,IF($B$6="P75",3,IF($B$6="P50",4,IF($B$6="P25",5,IF($B$6="P10",6))))),0)),"ND")</f>
      </c>
      <c r="H869" s="253" t="str">
        <f t="shared" si="118"/>
        <v/>
      </c>
      <c r="I869" s="253" t="str">
        <f>IFERROR(VLOOKUP($A869,'Analisis de Equidad Interna'!$A$11:$K$1010,11,0),"")</f>
        <v/>
      </c>
      <c r="J869" s="253" t="str">
        <f t="shared" si="119"/>
        <v/>
      </c>
      <c r="K869" s="254" t="str">
        <f t="shared" si="120"/>
        <v/>
      </c>
      <c r="L869" s="254" t="str">
        <f t="shared" si="121"/>
        <v/>
      </c>
      <c r="M869" s="254" t="str">
        <f t="shared" si="122"/>
        <v/>
      </c>
      <c r="N869" s="254" t="str">
        <f t="shared" si="123"/>
        <v/>
      </c>
      <c r="O869" s="255"/>
      <c r="P869" s="256">
        <f t="shared" si="124"/>
        <v>0</v>
      </c>
      <c r="Q869" s="251">
        <f t="shared" si="117"/>
        <v>0</v>
      </c>
      <c r="R869" s="268"/>
      <c r="S869" s="269"/>
      <c r="T869" s="251">
        <f t="shared" si="125"/>
        <v>0</v>
      </c>
    </row>
    <row r="870" spans="1:20" s="257" customFormat="1" ht="19" customHeight="1">
      <c r="A870" s="258"/>
      <c r="B870" s="262"/>
      <c r="C870" s="260"/>
      <c r="D870" s="260"/>
      <c r="E870" s="260"/>
      <c r="F870" s="251"/>
      <c r="G870" s="252" t="str">
        <f>IFERROR(IF($E870="","",VLOOKUP($E870,'Data Mercado'!$A$7:$F$24,IF($B$6="P90",2,IF($B$6="P75",3,IF($B$6="P50",4,IF($B$6="P25",5,IF($B$6="P10",6))))),0)),"ND")</f>
      </c>
      <c r="H870" s="253" t="str">
        <f t="shared" si="118"/>
        <v/>
      </c>
      <c r="I870" s="253" t="str">
        <f>IFERROR(VLOOKUP($A870,'Analisis de Equidad Interna'!$A$11:$K$1010,11,0),"")</f>
        <v/>
      </c>
      <c r="J870" s="253" t="str">
        <f t="shared" si="119"/>
        <v/>
      </c>
      <c r="K870" s="254" t="str">
        <f t="shared" si="120"/>
        <v/>
      </c>
      <c r="L870" s="254" t="str">
        <f t="shared" si="121"/>
        <v/>
      </c>
      <c r="M870" s="254" t="str">
        <f t="shared" si="122"/>
        <v/>
      </c>
      <c r="N870" s="254" t="str">
        <f t="shared" si="123"/>
        <v/>
      </c>
      <c r="O870" s="255"/>
      <c r="P870" s="256">
        <f t="shared" si="124"/>
        <v>0</v>
      </c>
      <c r="Q870" s="251">
        <f t="shared" si="117"/>
        <v>0</v>
      </c>
      <c r="R870" s="268"/>
      <c r="S870" s="269"/>
      <c r="T870" s="251">
        <f t="shared" si="125"/>
        <v>0</v>
      </c>
    </row>
    <row r="871" spans="1:20" s="257" customFormat="1" ht="19" customHeight="1">
      <c r="A871" s="258"/>
      <c r="B871" s="262"/>
      <c r="C871" s="260"/>
      <c r="D871" s="260"/>
      <c r="E871" s="260"/>
      <c r="F871" s="251"/>
      <c r="G871" s="252" t="str">
        <f>IFERROR(IF($E871="","",VLOOKUP($E871,'Data Mercado'!$A$7:$F$24,IF($B$6="P90",2,IF($B$6="P75",3,IF($B$6="P50",4,IF($B$6="P25",5,IF($B$6="P10",6))))),0)),"ND")</f>
      </c>
      <c r="H871" s="253" t="str">
        <f t="shared" si="118"/>
        <v/>
      </c>
      <c r="I871" s="253" t="str">
        <f>IFERROR(VLOOKUP($A871,'Analisis de Equidad Interna'!$A$11:$K$1010,11,0),"")</f>
        <v/>
      </c>
      <c r="J871" s="253" t="str">
        <f t="shared" si="119"/>
        <v/>
      </c>
      <c r="K871" s="254" t="str">
        <f t="shared" si="120"/>
        <v/>
      </c>
      <c r="L871" s="254" t="str">
        <f t="shared" si="121"/>
        <v/>
      </c>
      <c r="M871" s="254" t="str">
        <f t="shared" si="122"/>
        <v/>
      </c>
      <c r="N871" s="254" t="str">
        <f t="shared" si="123"/>
        <v/>
      </c>
      <c r="O871" s="255"/>
      <c r="P871" s="256">
        <f t="shared" si="124"/>
        <v>0</v>
      </c>
      <c r="Q871" s="251">
        <f t="shared" si="117"/>
        <v>0</v>
      </c>
      <c r="R871" s="268"/>
      <c r="S871" s="269"/>
      <c r="T871" s="251">
        <f t="shared" si="125"/>
        <v>0</v>
      </c>
    </row>
    <row r="872" spans="1:20" s="257" customFormat="1" ht="19" customHeight="1">
      <c r="A872" s="258"/>
      <c r="B872" s="262"/>
      <c r="C872" s="260"/>
      <c r="D872" s="260"/>
      <c r="E872" s="260"/>
      <c r="F872" s="251"/>
      <c r="G872" s="252" t="str">
        <f>IFERROR(IF($E872="","",VLOOKUP($E872,'Data Mercado'!$A$7:$F$24,IF($B$6="P90",2,IF($B$6="P75",3,IF($B$6="P50",4,IF($B$6="P25",5,IF($B$6="P10",6))))),0)),"ND")</f>
      </c>
      <c r="H872" s="253" t="str">
        <f t="shared" si="118"/>
        <v/>
      </c>
      <c r="I872" s="253" t="str">
        <f>IFERROR(VLOOKUP($A872,'Analisis de Equidad Interna'!$A$11:$K$1010,11,0),"")</f>
        <v/>
      </c>
      <c r="J872" s="253" t="str">
        <f t="shared" si="119"/>
        <v/>
      </c>
      <c r="K872" s="254" t="str">
        <f t="shared" si="120"/>
        <v/>
      </c>
      <c r="L872" s="254" t="str">
        <f t="shared" si="121"/>
        <v/>
      </c>
      <c r="M872" s="254" t="str">
        <f t="shared" si="122"/>
        <v/>
      </c>
      <c r="N872" s="254" t="str">
        <f t="shared" si="123"/>
        <v/>
      </c>
      <c r="O872" s="255"/>
      <c r="P872" s="256">
        <f t="shared" si="124"/>
        <v>0</v>
      </c>
      <c r="Q872" s="251">
        <f t="shared" si="117"/>
        <v>0</v>
      </c>
      <c r="R872" s="268"/>
      <c r="S872" s="269"/>
      <c r="T872" s="251">
        <f t="shared" si="125"/>
        <v>0</v>
      </c>
    </row>
    <row r="873" spans="1:20" s="257" customFormat="1" ht="19" customHeight="1">
      <c r="A873" s="258"/>
      <c r="B873" s="262"/>
      <c r="C873" s="260"/>
      <c r="D873" s="260"/>
      <c r="E873" s="260"/>
      <c r="F873" s="251"/>
      <c r="G873" s="252" t="str">
        <f>IFERROR(IF($E873="","",VLOOKUP($E873,'Data Mercado'!$A$7:$F$24,IF($B$6="P90",2,IF($B$6="P75",3,IF($B$6="P50",4,IF($B$6="P25",5,IF($B$6="P10",6))))),0)),"ND")</f>
      </c>
      <c r="H873" s="253" t="str">
        <f t="shared" si="118"/>
        <v/>
      </c>
      <c r="I873" s="253" t="str">
        <f>IFERROR(VLOOKUP($A873,'Analisis de Equidad Interna'!$A$11:$K$1010,11,0),"")</f>
        <v/>
      </c>
      <c r="J873" s="253" t="str">
        <f t="shared" si="119"/>
        <v/>
      </c>
      <c r="K873" s="254" t="str">
        <f t="shared" si="120"/>
        <v/>
      </c>
      <c r="L873" s="254" t="str">
        <f t="shared" si="121"/>
        <v/>
      </c>
      <c r="M873" s="254" t="str">
        <f t="shared" si="122"/>
        <v/>
      </c>
      <c r="N873" s="254" t="str">
        <f t="shared" si="123"/>
        <v/>
      </c>
      <c r="O873" s="255"/>
      <c r="P873" s="256">
        <f t="shared" si="124"/>
        <v>0</v>
      </c>
      <c r="Q873" s="251">
        <f t="shared" si="117"/>
        <v>0</v>
      </c>
      <c r="R873" s="268"/>
      <c r="S873" s="269"/>
      <c r="T873" s="251">
        <f t="shared" si="125"/>
        <v>0</v>
      </c>
    </row>
    <row r="874" spans="1:20" s="257" customFormat="1" ht="19" customHeight="1">
      <c r="A874" s="258"/>
      <c r="B874" s="262"/>
      <c r="C874" s="260"/>
      <c r="D874" s="260"/>
      <c r="E874" s="260"/>
      <c r="F874" s="251"/>
      <c r="G874" s="252" t="str">
        <f>IFERROR(IF($E874="","",VLOOKUP($E874,'Data Mercado'!$A$7:$F$24,IF($B$6="P90",2,IF($B$6="P75",3,IF($B$6="P50",4,IF($B$6="P25",5,IF($B$6="P10",6))))),0)),"ND")</f>
      </c>
      <c r="H874" s="253" t="str">
        <f t="shared" si="118"/>
        <v/>
      </c>
      <c r="I874" s="253" t="str">
        <f>IFERROR(VLOOKUP($A874,'Analisis de Equidad Interna'!$A$11:$K$1010,11,0),"")</f>
        <v/>
      </c>
      <c r="J874" s="253" t="str">
        <f t="shared" si="119"/>
        <v/>
      </c>
      <c r="K874" s="254" t="str">
        <f t="shared" si="120"/>
        <v/>
      </c>
      <c r="L874" s="254" t="str">
        <f t="shared" si="121"/>
        <v/>
      </c>
      <c r="M874" s="254" t="str">
        <f t="shared" si="122"/>
        <v/>
      </c>
      <c r="N874" s="254" t="str">
        <f t="shared" si="123"/>
        <v/>
      </c>
      <c r="O874" s="255"/>
      <c r="P874" s="256">
        <f t="shared" si="124"/>
        <v>0</v>
      </c>
      <c r="Q874" s="251">
        <f t="shared" si="117"/>
        <v>0</v>
      </c>
      <c r="R874" s="268"/>
      <c r="S874" s="269"/>
      <c r="T874" s="251">
        <f t="shared" si="125"/>
        <v>0</v>
      </c>
    </row>
    <row r="875" spans="1:20" s="257" customFormat="1" ht="19" customHeight="1">
      <c r="A875" s="258"/>
      <c r="B875" s="262"/>
      <c r="C875" s="260"/>
      <c r="D875" s="260"/>
      <c r="E875" s="260"/>
      <c r="F875" s="251"/>
      <c r="G875" s="252" t="str">
        <f>IFERROR(IF($E875="","",VLOOKUP($E875,'Data Mercado'!$A$7:$F$24,IF($B$6="P90",2,IF($B$6="P75",3,IF($B$6="P50",4,IF($B$6="P25",5,IF($B$6="P10",6))))),0)),"ND")</f>
      </c>
      <c r="H875" s="253" t="str">
        <f t="shared" si="118"/>
        <v/>
      </c>
      <c r="I875" s="253" t="str">
        <f>IFERROR(VLOOKUP($A875,'Analisis de Equidad Interna'!$A$11:$K$1010,11,0),"")</f>
        <v/>
      </c>
      <c r="J875" s="253" t="str">
        <f t="shared" si="119"/>
        <v/>
      </c>
      <c r="K875" s="254" t="str">
        <f t="shared" si="120"/>
        <v/>
      </c>
      <c r="L875" s="254" t="str">
        <f t="shared" si="121"/>
        <v/>
      </c>
      <c r="M875" s="254" t="str">
        <f t="shared" si="122"/>
        <v/>
      </c>
      <c r="N875" s="254" t="str">
        <f t="shared" si="123"/>
        <v/>
      </c>
      <c r="O875" s="255"/>
      <c r="P875" s="256">
        <f t="shared" si="124"/>
        <v>0</v>
      </c>
      <c r="Q875" s="251">
        <f t="shared" si="117"/>
        <v>0</v>
      </c>
      <c r="R875" s="268"/>
      <c r="S875" s="269"/>
      <c r="T875" s="251">
        <f t="shared" si="125"/>
        <v>0</v>
      </c>
    </row>
    <row r="876" spans="1:20" s="257" customFormat="1" ht="19" customHeight="1">
      <c r="A876" s="258"/>
      <c r="B876" s="262"/>
      <c r="C876" s="260"/>
      <c r="D876" s="260"/>
      <c r="E876" s="260"/>
      <c r="F876" s="251"/>
      <c r="G876" s="252" t="str">
        <f>IFERROR(IF($E876="","",VLOOKUP($E876,'Data Mercado'!$A$7:$F$24,IF($B$6="P90",2,IF($B$6="P75",3,IF($B$6="P50",4,IF($B$6="P25",5,IF($B$6="P10",6))))),0)),"ND")</f>
      </c>
      <c r="H876" s="253" t="str">
        <f t="shared" si="118"/>
        <v/>
      </c>
      <c r="I876" s="253" t="str">
        <f>IFERROR(VLOOKUP($A876,'Analisis de Equidad Interna'!$A$11:$K$1010,11,0),"")</f>
        <v/>
      </c>
      <c r="J876" s="253" t="str">
        <f t="shared" si="119"/>
        <v/>
      </c>
      <c r="K876" s="254" t="str">
        <f t="shared" si="120"/>
        <v/>
      </c>
      <c r="L876" s="254" t="str">
        <f t="shared" si="121"/>
        <v/>
      </c>
      <c r="M876" s="254" t="str">
        <f t="shared" si="122"/>
        <v/>
      </c>
      <c r="N876" s="254" t="str">
        <f t="shared" si="123"/>
        <v/>
      </c>
      <c r="O876" s="255"/>
      <c r="P876" s="256">
        <f t="shared" si="124"/>
        <v>0</v>
      </c>
      <c r="Q876" s="251">
        <f t="shared" si="117"/>
        <v>0</v>
      </c>
      <c r="R876" s="268"/>
      <c r="S876" s="269"/>
      <c r="T876" s="251">
        <f t="shared" si="125"/>
        <v>0</v>
      </c>
    </row>
    <row r="877" spans="1:20" s="257" customFormat="1" ht="19" customHeight="1">
      <c r="A877" s="258"/>
      <c r="B877" s="262"/>
      <c r="C877" s="260"/>
      <c r="D877" s="260"/>
      <c r="E877" s="260"/>
      <c r="F877" s="251"/>
      <c r="G877" s="252" t="str">
        <f>IFERROR(IF($E877="","",VLOOKUP($E877,'Data Mercado'!$A$7:$F$24,IF($B$6="P90",2,IF($B$6="P75",3,IF($B$6="P50",4,IF($B$6="P25",5,IF($B$6="P10",6))))),0)),"ND")</f>
      </c>
      <c r="H877" s="253" t="str">
        <f t="shared" si="118"/>
        <v/>
      </c>
      <c r="I877" s="253" t="str">
        <f>IFERROR(VLOOKUP($A877,'Analisis de Equidad Interna'!$A$11:$K$1010,11,0),"")</f>
        <v/>
      </c>
      <c r="J877" s="253" t="str">
        <f t="shared" si="119"/>
        <v/>
      </c>
      <c r="K877" s="254" t="str">
        <f t="shared" si="120"/>
        <v/>
      </c>
      <c r="L877" s="254" t="str">
        <f t="shared" si="121"/>
        <v/>
      </c>
      <c r="M877" s="254" t="str">
        <f t="shared" si="122"/>
        <v/>
      </c>
      <c r="N877" s="254" t="str">
        <f t="shared" si="123"/>
        <v/>
      </c>
      <c r="O877" s="255"/>
      <c r="P877" s="256">
        <f t="shared" si="124"/>
        <v>0</v>
      </c>
      <c r="Q877" s="251">
        <f t="shared" si="117"/>
        <v>0</v>
      </c>
      <c r="R877" s="268"/>
      <c r="S877" s="269"/>
      <c r="T877" s="251">
        <f t="shared" si="125"/>
        <v>0</v>
      </c>
    </row>
    <row r="878" spans="1:20" s="257" customFormat="1" ht="19" customHeight="1">
      <c r="A878" s="258"/>
      <c r="B878" s="262"/>
      <c r="C878" s="260"/>
      <c r="D878" s="260"/>
      <c r="E878" s="260"/>
      <c r="F878" s="251"/>
      <c r="G878" s="252" t="str">
        <f>IFERROR(IF($E878="","",VLOOKUP($E878,'Data Mercado'!$A$7:$F$24,IF($B$6="P90",2,IF($B$6="P75",3,IF($B$6="P50",4,IF($B$6="P25",5,IF($B$6="P10",6))))),0)),"ND")</f>
      </c>
      <c r="H878" s="253" t="str">
        <f t="shared" si="118"/>
        <v/>
      </c>
      <c r="I878" s="253" t="str">
        <f>IFERROR(VLOOKUP($A878,'Analisis de Equidad Interna'!$A$11:$K$1010,11,0),"")</f>
        <v/>
      </c>
      <c r="J878" s="253" t="str">
        <f t="shared" si="119"/>
        <v/>
      </c>
      <c r="K878" s="254" t="str">
        <f t="shared" si="120"/>
        <v/>
      </c>
      <c r="L878" s="254" t="str">
        <f t="shared" si="121"/>
        <v/>
      </c>
      <c r="M878" s="254" t="str">
        <f t="shared" si="122"/>
        <v/>
      </c>
      <c r="N878" s="254" t="str">
        <f t="shared" si="123"/>
        <v/>
      </c>
      <c r="O878" s="255"/>
      <c r="P878" s="256">
        <f t="shared" si="124"/>
        <v>0</v>
      </c>
      <c r="Q878" s="251">
        <f t="shared" si="117"/>
        <v>0</v>
      </c>
      <c r="R878" s="268"/>
      <c r="S878" s="269"/>
      <c r="T878" s="251">
        <f t="shared" si="125"/>
        <v>0</v>
      </c>
    </row>
    <row r="879" spans="1:20" s="257" customFormat="1" ht="19" customHeight="1">
      <c r="A879" s="258"/>
      <c r="B879" s="262"/>
      <c r="C879" s="260"/>
      <c r="D879" s="260"/>
      <c r="E879" s="260"/>
      <c r="F879" s="251"/>
      <c r="G879" s="252" t="str">
        <f>IFERROR(IF($E879="","",VLOOKUP($E879,'Data Mercado'!$A$7:$F$24,IF($B$6="P90",2,IF($B$6="P75",3,IF($B$6="P50",4,IF($B$6="P25",5,IF($B$6="P10",6))))),0)),"ND")</f>
      </c>
      <c r="H879" s="253" t="str">
        <f t="shared" si="118"/>
        <v/>
      </c>
      <c r="I879" s="253" t="str">
        <f>IFERROR(VLOOKUP($A879,'Analisis de Equidad Interna'!$A$11:$K$1010,11,0),"")</f>
        <v/>
      </c>
      <c r="J879" s="253" t="str">
        <f t="shared" si="119"/>
        <v/>
      </c>
      <c r="K879" s="254" t="str">
        <f t="shared" si="120"/>
        <v/>
      </c>
      <c r="L879" s="254" t="str">
        <f t="shared" si="121"/>
        <v/>
      </c>
      <c r="M879" s="254" t="str">
        <f t="shared" si="122"/>
        <v/>
      </c>
      <c r="N879" s="254" t="str">
        <f t="shared" si="123"/>
        <v/>
      </c>
      <c r="O879" s="255"/>
      <c r="P879" s="256">
        <f t="shared" si="124"/>
        <v>0</v>
      </c>
      <c r="Q879" s="251">
        <f t="shared" si="117"/>
        <v>0</v>
      </c>
      <c r="R879" s="268"/>
      <c r="S879" s="269"/>
      <c r="T879" s="251">
        <f t="shared" si="125"/>
        <v>0</v>
      </c>
    </row>
    <row r="880" spans="1:20" s="257" customFormat="1" ht="19" customHeight="1">
      <c r="A880" s="258"/>
      <c r="B880" s="262"/>
      <c r="C880" s="260"/>
      <c r="D880" s="260"/>
      <c r="E880" s="260"/>
      <c r="F880" s="251"/>
      <c r="G880" s="252" t="str">
        <f>IFERROR(IF($E880="","",VLOOKUP($E880,'Data Mercado'!$A$7:$F$24,IF($B$6="P90",2,IF($B$6="P75",3,IF($B$6="P50",4,IF($B$6="P25",5,IF($B$6="P10",6))))),0)),"ND")</f>
      </c>
      <c r="H880" s="253" t="str">
        <f t="shared" si="118"/>
        <v/>
      </c>
      <c r="I880" s="253" t="str">
        <f>IFERROR(VLOOKUP($A880,'Analisis de Equidad Interna'!$A$11:$K$1010,11,0),"")</f>
        <v/>
      </c>
      <c r="J880" s="253" t="str">
        <f t="shared" si="119"/>
        <v/>
      </c>
      <c r="K880" s="254" t="str">
        <f t="shared" si="120"/>
        <v/>
      </c>
      <c r="L880" s="254" t="str">
        <f t="shared" si="121"/>
        <v/>
      </c>
      <c r="M880" s="254" t="str">
        <f t="shared" si="122"/>
        <v/>
      </c>
      <c r="N880" s="254" t="str">
        <f t="shared" si="123"/>
        <v/>
      </c>
      <c r="O880" s="255"/>
      <c r="P880" s="256">
        <f t="shared" si="124"/>
        <v>0</v>
      </c>
      <c r="Q880" s="251">
        <f t="shared" si="117"/>
        <v>0</v>
      </c>
      <c r="R880" s="268"/>
      <c r="S880" s="269"/>
      <c r="T880" s="251">
        <f t="shared" si="125"/>
        <v>0</v>
      </c>
    </row>
    <row r="881" spans="1:20" s="257" customFormat="1" ht="19" customHeight="1">
      <c r="A881" s="258"/>
      <c r="B881" s="262"/>
      <c r="C881" s="260"/>
      <c r="D881" s="260"/>
      <c r="E881" s="260"/>
      <c r="F881" s="251"/>
      <c r="G881" s="252" t="str">
        <f>IFERROR(IF($E881="","",VLOOKUP($E881,'Data Mercado'!$A$7:$F$24,IF($B$6="P90",2,IF($B$6="P75",3,IF($B$6="P50",4,IF($B$6="P25",5,IF($B$6="P10",6))))),0)),"ND")</f>
      </c>
      <c r="H881" s="253" t="str">
        <f t="shared" si="118"/>
        <v/>
      </c>
      <c r="I881" s="253" t="str">
        <f>IFERROR(VLOOKUP($A881,'Analisis de Equidad Interna'!$A$11:$K$1010,11,0),"")</f>
        <v/>
      </c>
      <c r="J881" s="253" t="str">
        <f t="shared" si="119"/>
        <v/>
      </c>
      <c r="K881" s="254" t="str">
        <f t="shared" si="120"/>
        <v/>
      </c>
      <c r="L881" s="254" t="str">
        <f t="shared" si="121"/>
        <v/>
      </c>
      <c r="M881" s="254" t="str">
        <f t="shared" si="122"/>
        <v/>
      </c>
      <c r="N881" s="254" t="str">
        <f t="shared" si="123"/>
        <v/>
      </c>
      <c r="O881" s="255"/>
      <c r="P881" s="256">
        <f t="shared" si="124"/>
        <v>0</v>
      </c>
      <c r="Q881" s="251">
        <f t="shared" si="117"/>
        <v>0</v>
      </c>
      <c r="R881" s="268"/>
      <c r="S881" s="269"/>
      <c r="T881" s="251">
        <f t="shared" si="125"/>
        <v>0</v>
      </c>
    </row>
    <row r="882" spans="1:20" s="257" customFormat="1" ht="19" customHeight="1">
      <c r="A882" s="258"/>
      <c r="B882" s="262"/>
      <c r="C882" s="260"/>
      <c r="D882" s="260"/>
      <c r="E882" s="260"/>
      <c r="F882" s="251"/>
      <c r="G882" s="252" t="str">
        <f>IFERROR(IF($E882="","",VLOOKUP($E882,'Data Mercado'!$A$7:$F$24,IF($B$6="P90",2,IF($B$6="P75",3,IF($B$6="P50",4,IF($B$6="P25",5,IF($B$6="P10",6))))),0)),"ND")</f>
      </c>
      <c r="H882" s="253" t="str">
        <f t="shared" si="118"/>
        <v/>
      </c>
      <c r="I882" s="253" t="str">
        <f>IFERROR(VLOOKUP($A882,'Analisis de Equidad Interna'!$A$11:$K$1010,11,0),"")</f>
        <v/>
      </c>
      <c r="J882" s="253" t="str">
        <f t="shared" si="119"/>
        <v/>
      </c>
      <c r="K882" s="254" t="str">
        <f t="shared" si="120"/>
        <v/>
      </c>
      <c r="L882" s="254" t="str">
        <f t="shared" si="121"/>
        <v/>
      </c>
      <c r="M882" s="254" t="str">
        <f t="shared" si="122"/>
        <v/>
      </c>
      <c r="N882" s="254" t="str">
        <f t="shared" si="123"/>
        <v/>
      </c>
      <c r="O882" s="255"/>
      <c r="P882" s="256">
        <f t="shared" si="124"/>
        <v>0</v>
      </c>
      <c r="Q882" s="251">
        <f t="shared" si="117"/>
        <v>0</v>
      </c>
      <c r="R882" s="268"/>
      <c r="S882" s="269"/>
      <c r="T882" s="251">
        <f t="shared" si="125"/>
        <v>0</v>
      </c>
    </row>
    <row r="883" spans="1:20" s="257" customFormat="1" ht="19" customHeight="1">
      <c r="A883" s="258"/>
      <c r="B883" s="262"/>
      <c r="C883" s="260"/>
      <c r="D883" s="260"/>
      <c r="E883" s="260"/>
      <c r="F883" s="251"/>
      <c r="G883" s="252" t="str">
        <f>IFERROR(IF($E883="","",VLOOKUP($E883,'Data Mercado'!$A$7:$F$24,IF($B$6="P90",2,IF($B$6="P75",3,IF($B$6="P50",4,IF($B$6="P25",5,IF($B$6="P10",6))))),0)),"ND")</f>
      </c>
      <c r="H883" s="253" t="str">
        <f t="shared" si="118"/>
        <v/>
      </c>
      <c r="I883" s="253" t="str">
        <f>IFERROR(VLOOKUP($A883,'Analisis de Equidad Interna'!$A$11:$K$1010,11,0),"")</f>
        <v/>
      </c>
      <c r="J883" s="253" t="str">
        <f t="shared" si="119"/>
        <v/>
      </c>
      <c r="K883" s="254" t="str">
        <f t="shared" si="120"/>
        <v/>
      </c>
      <c r="L883" s="254" t="str">
        <f t="shared" si="121"/>
        <v/>
      </c>
      <c r="M883" s="254" t="str">
        <f t="shared" si="122"/>
        <v/>
      </c>
      <c r="N883" s="254" t="str">
        <f t="shared" si="123"/>
        <v/>
      </c>
      <c r="O883" s="255"/>
      <c r="P883" s="256">
        <f t="shared" si="124"/>
        <v>0</v>
      </c>
      <c r="Q883" s="251">
        <f t="shared" si="117"/>
        <v>0</v>
      </c>
      <c r="R883" s="268"/>
      <c r="S883" s="269"/>
      <c r="T883" s="251">
        <f t="shared" si="125"/>
        <v>0</v>
      </c>
    </row>
    <row r="884" spans="1:20" s="257" customFormat="1" ht="19" customHeight="1">
      <c r="A884" s="258"/>
      <c r="B884" s="262"/>
      <c r="C884" s="260"/>
      <c r="D884" s="260"/>
      <c r="E884" s="260"/>
      <c r="F884" s="251"/>
      <c r="G884" s="252" t="str">
        <f>IFERROR(IF($E884="","",VLOOKUP($E884,'Data Mercado'!$A$7:$F$24,IF($B$6="P90",2,IF($B$6="P75",3,IF($B$6="P50",4,IF($B$6="P25",5,IF($B$6="P10",6))))),0)),"ND")</f>
      </c>
      <c r="H884" s="253" t="str">
        <f t="shared" si="118"/>
        <v/>
      </c>
      <c r="I884" s="253" t="str">
        <f>IFERROR(VLOOKUP($A884,'Analisis de Equidad Interna'!$A$11:$K$1010,11,0),"")</f>
        <v/>
      </c>
      <c r="J884" s="253" t="str">
        <f t="shared" si="119"/>
        <v/>
      </c>
      <c r="K884" s="254" t="str">
        <f t="shared" si="120"/>
        <v/>
      </c>
      <c r="L884" s="254" t="str">
        <f t="shared" si="121"/>
        <v/>
      </c>
      <c r="M884" s="254" t="str">
        <f t="shared" si="122"/>
        <v/>
      </c>
      <c r="N884" s="254" t="str">
        <f t="shared" si="123"/>
        <v/>
      </c>
      <c r="O884" s="255"/>
      <c r="P884" s="256">
        <f t="shared" si="124"/>
        <v>0</v>
      </c>
      <c r="Q884" s="251">
        <f t="shared" si="117"/>
        <v>0</v>
      </c>
      <c r="R884" s="268"/>
      <c r="S884" s="269"/>
      <c r="T884" s="251">
        <f t="shared" si="125"/>
        <v>0</v>
      </c>
    </row>
    <row r="885" spans="1:20" s="257" customFormat="1" ht="19" customHeight="1">
      <c r="A885" s="258"/>
      <c r="B885" s="262"/>
      <c r="C885" s="260"/>
      <c r="D885" s="260"/>
      <c r="E885" s="260"/>
      <c r="F885" s="251"/>
      <c r="G885" s="252" t="str">
        <f>IFERROR(IF($E885="","",VLOOKUP($E885,'Data Mercado'!$A$7:$F$24,IF($B$6="P90",2,IF($B$6="P75",3,IF($B$6="P50",4,IF($B$6="P25",5,IF($B$6="P10",6))))),0)),"ND")</f>
      </c>
      <c r="H885" s="253" t="str">
        <f t="shared" si="118"/>
        <v/>
      </c>
      <c r="I885" s="253" t="str">
        <f>IFERROR(VLOOKUP($A885,'Analisis de Equidad Interna'!$A$11:$K$1010,11,0),"")</f>
        <v/>
      </c>
      <c r="J885" s="253" t="str">
        <f t="shared" si="119"/>
        <v/>
      </c>
      <c r="K885" s="254" t="str">
        <f t="shared" si="120"/>
        <v/>
      </c>
      <c r="L885" s="254" t="str">
        <f t="shared" si="121"/>
        <v/>
      </c>
      <c r="M885" s="254" t="str">
        <f t="shared" si="122"/>
        <v/>
      </c>
      <c r="N885" s="254" t="str">
        <f t="shared" si="123"/>
        <v/>
      </c>
      <c r="O885" s="255"/>
      <c r="P885" s="256">
        <f t="shared" si="124"/>
        <v>0</v>
      </c>
      <c r="Q885" s="251">
        <f t="shared" si="117"/>
        <v>0</v>
      </c>
      <c r="R885" s="268"/>
      <c r="S885" s="269"/>
      <c r="T885" s="251">
        <f t="shared" si="125"/>
        <v>0</v>
      </c>
    </row>
    <row r="886" spans="1:20" s="257" customFormat="1" ht="19" customHeight="1">
      <c r="A886" s="258"/>
      <c r="B886" s="262"/>
      <c r="C886" s="260"/>
      <c r="D886" s="260"/>
      <c r="E886" s="260"/>
      <c r="F886" s="251"/>
      <c r="G886" s="252" t="str">
        <f>IFERROR(IF($E886="","",VLOOKUP($E886,'Data Mercado'!$A$7:$F$24,IF($B$6="P90",2,IF($B$6="P75",3,IF($B$6="P50",4,IF($B$6="P25",5,IF($B$6="P10",6))))),0)),"ND")</f>
      </c>
      <c r="H886" s="253" t="str">
        <f t="shared" si="118"/>
        <v/>
      </c>
      <c r="I886" s="253" t="str">
        <f>IFERROR(VLOOKUP($A886,'Analisis de Equidad Interna'!$A$11:$K$1010,11,0),"")</f>
        <v/>
      </c>
      <c r="J886" s="253" t="str">
        <f t="shared" si="119"/>
        <v/>
      </c>
      <c r="K886" s="254" t="str">
        <f t="shared" si="120"/>
        <v/>
      </c>
      <c r="L886" s="254" t="str">
        <f t="shared" si="121"/>
        <v/>
      </c>
      <c r="M886" s="254" t="str">
        <f t="shared" si="122"/>
        <v/>
      </c>
      <c r="N886" s="254" t="str">
        <f t="shared" si="123"/>
        <v/>
      </c>
      <c r="O886" s="255"/>
      <c r="P886" s="256">
        <f t="shared" si="124"/>
        <v>0</v>
      </c>
      <c r="Q886" s="251">
        <f t="shared" si="117"/>
        <v>0</v>
      </c>
      <c r="R886" s="268"/>
      <c r="S886" s="269"/>
      <c r="T886" s="251">
        <f t="shared" si="125"/>
        <v>0</v>
      </c>
    </row>
    <row r="887" spans="1:20" s="257" customFormat="1" ht="19" customHeight="1">
      <c r="A887" s="258"/>
      <c r="B887" s="262"/>
      <c r="C887" s="260"/>
      <c r="D887" s="260"/>
      <c r="E887" s="260"/>
      <c r="F887" s="251"/>
      <c r="G887" s="252" t="str">
        <f>IFERROR(IF($E887="","",VLOOKUP($E887,'Data Mercado'!$A$7:$F$24,IF($B$6="P90",2,IF($B$6="P75",3,IF($B$6="P50",4,IF($B$6="P25",5,IF($B$6="P10",6))))),0)),"ND")</f>
      </c>
      <c r="H887" s="253" t="str">
        <f t="shared" si="118"/>
        <v/>
      </c>
      <c r="I887" s="253" t="str">
        <f>IFERROR(VLOOKUP($A887,'Analisis de Equidad Interna'!$A$11:$K$1010,11,0),"")</f>
        <v/>
      </c>
      <c r="J887" s="253" t="str">
        <f t="shared" si="119"/>
        <v/>
      </c>
      <c r="K887" s="254" t="str">
        <f t="shared" si="120"/>
        <v/>
      </c>
      <c r="L887" s="254" t="str">
        <f t="shared" si="121"/>
        <v/>
      </c>
      <c r="M887" s="254" t="str">
        <f t="shared" si="122"/>
        <v/>
      </c>
      <c r="N887" s="254" t="str">
        <f t="shared" si="123"/>
        <v/>
      </c>
      <c r="O887" s="255"/>
      <c r="P887" s="256">
        <f t="shared" si="124"/>
        <v>0</v>
      </c>
      <c r="Q887" s="251">
        <f t="shared" si="117"/>
        <v>0</v>
      </c>
      <c r="R887" s="268"/>
      <c r="S887" s="269"/>
      <c r="T887" s="251">
        <f t="shared" si="125"/>
        <v>0</v>
      </c>
    </row>
    <row r="888" spans="1:20" s="257" customFormat="1" ht="19" customHeight="1">
      <c r="A888" s="258"/>
      <c r="B888" s="262"/>
      <c r="C888" s="260"/>
      <c r="D888" s="260"/>
      <c r="E888" s="260"/>
      <c r="F888" s="251"/>
      <c r="G888" s="252" t="str">
        <f>IFERROR(IF($E888="","",VLOOKUP($E888,'Data Mercado'!$A$7:$F$24,IF($B$6="P90",2,IF($B$6="P75",3,IF($B$6="P50",4,IF($B$6="P25",5,IF($B$6="P10",6))))),0)),"ND")</f>
      </c>
      <c r="H888" s="253" t="str">
        <f t="shared" si="118"/>
        <v/>
      </c>
      <c r="I888" s="253" t="str">
        <f>IFERROR(VLOOKUP($A888,'Analisis de Equidad Interna'!$A$11:$K$1010,11,0),"")</f>
        <v/>
      </c>
      <c r="J888" s="253" t="str">
        <f t="shared" si="119"/>
        <v/>
      </c>
      <c r="K888" s="254" t="str">
        <f t="shared" si="120"/>
        <v/>
      </c>
      <c r="L888" s="254" t="str">
        <f t="shared" si="121"/>
        <v/>
      </c>
      <c r="M888" s="254" t="str">
        <f t="shared" si="122"/>
        <v/>
      </c>
      <c r="N888" s="254" t="str">
        <f t="shared" si="123"/>
        <v/>
      </c>
      <c r="O888" s="255"/>
      <c r="P888" s="256">
        <f t="shared" si="124"/>
        <v>0</v>
      </c>
      <c r="Q888" s="251">
        <f t="shared" si="117"/>
        <v>0</v>
      </c>
      <c r="R888" s="268"/>
      <c r="S888" s="269"/>
      <c r="T888" s="251">
        <f t="shared" si="125"/>
        <v>0</v>
      </c>
    </row>
    <row r="889" spans="1:20" s="257" customFormat="1" ht="19" customHeight="1">
      <c r="A889" s="258"/>
      <c r="B889" s="262"/>
      <c r="C889" s="260"/>
      <c r="D889" s="260"/>
      <c r="E889" s="260"/>
      <c r="F889" s="251"/>
      <c r="G889" s="252" t="str">
        <f>IFERROR(IF($E889="","",VLOOKUP($E889,'Data Mercado'!$A$7:$F$24,IF($B$6="P90",2,IF($B$6="P75",3,IF($B$6="P50",4,IF($B$6="P25",5,IF($B$6="P10",6))))),0)),"ND")</f>
      </c>
      <c r="H889" s="253" t="str">
        <f t="shared" si="118"/>
        <v/>
      </c>
      <c r="I889" s="253" t="str">
        <f>IFERROR(VLOOKUP($A889,'Analisis de Equidad Interna'!$A$11:$K$1010,11,0),"")</f>
        <v/>
      </c>
      <c r="J889" s="253" t="str">
        <f t="shared" si="119"/>
        <v/>
      </c>
      <c r="K889" s="254" t="str">
        <f t="shared" si="120"/>
        <v/>
      </c>
      <c r="L889" s="254" t="str">
        <f t="shared" si="121"/>
        <v/>
      </c>
      <c r="M889" s="254" t="str">
        <f t="shared" si="122"/>
        <v/>
      </c>
      <c r="N889" s="254" t="str">
        <f t="shared" si="123"/>
        <v/>
      </c>
      <c r="O889" s="255"/>
      <c r="P889" s="256">
        <f t="shared" si="124"/>
        <v>0</v>
      </c>
      <c r="Q889" s="251">
        <f t="shared" si="117"/>
        <v>0</v>
      </c>
      <c r="R889" s="268"/>
      <c r="S889" s="269"/>
      <c r="T889" s="251">
        <f t="shared" si="125"/>
        <v>0</v>
      </c>
    </row>
    <row r="890" spans="1:20" s="257" customFormat="1" ht="19" customHeight="1">
      <c r="A890" s="258"/>
      <c r="B890" s="262"/>
      <c r="C890" s="260"/>
      <c r="D890" s="260"/>
      <c r="E890" s="260"/>
      <c r="F890" s="251"/>
      <c r="G890" s="252" t="str">
        <f>IFERROR(IF($E890="","",VLOOKUP($E890,'Data Mercado'!$A$7:$F$24,IF($B$6="P90",2,IF($B$6="P75",3,IF($B$6="P50",4,IF($B$6="P25",5,IF($B$6="P10",6))))),0)),"ND")</f>
      </c>
      <c r="H890" s="253" t="str">
        <f t="shared" si="118"/>
        <v/>
      </c>
      <c r="I890" s="253" t="str">
        <f>IFERROR(VLOOKUP($A890,'Analisis de Equidad Interna'!$A$11:$K$1010,11,0),"")</f>
        <v/>
      </c>
      <c r="J890" s="253" t="str">
        <f t="shared" si="119"/>
        <v/>
      </c>
      <c r="K890" s="254" t="str">
        <f t="shared" si="120"/>
        <v/>
      </c>
      <c r="L890" s="254" t="str">
        <f t="shared" si="121"/>
        <v/>
      </c>
      <c r="M890" s="254" t="str">
        <f t="shared" si="122"/>
        <v/>
      </c>
      <c r="N890" s="254" t="str">
        <f t="shared" si="123"/>
        <v/>
      </c>
      <c r="O890" s="255"/>
      <c r="P890" s="256">
        <f t="shared" si="124"/>
        <v>0</v>
      </c>
      <c r="Q890" s="251">
        <f t="shared" si="117"/>
        <v>0</v>
      </c>
      <c r="R890" s="268"/>
      <c r="S890" s="269"/>
      <c r="T890" s="251">
        <f t="shared" si="125"/>
        <v>0</v>
      </c>
    </row>
    <row r="891" spans="1:20" s="257" customFormat="1" ht="19" customHeight="1">
      <c r="A891" s="258"/>
      <c r="B891" s="262"/>
      <c r="C891" s="260"/>
      <c r="D891" s="260"/>
      <c r="E891" s="260"/>
      <c r="F891" s="251"/>
      <c r="G891" s="252" t="str">
        <f>IFERROR(IF($E891="","",VLOOKUP($E891,'Data Mercado'!$A$7:$F$24,IF($B$6="P90",2,IF($B$6="P75",3,IF($B$6="P50",4,IF($B$6="P25",5,IF($B$6="P10",6))))),0)),"ND")</f>
      </c>
      <c r="H891" s="253" t="str">
        <f t="shared" si="118"/>
        <v/>
      </c>
      <c r="I891" s="253" t="str">
        <f>IFERROR(VLOOKUP($A891,'Analisis de Equidad Interna'!$A$11:$K$1010,11,0),"")</f>
        <v/>
      </c>
      <c r="J891" s="253" t="str">
        <f t="shared" si="119"/>
        <v/>
      </c>
      <c r="K891" s="254" t="str">
        <f t="shared" si="120"/>
        <v/>
      </c>
      <c r="L891" s="254" t="str">
        <f t="shared" si="121"/>
        <v/>
      </c>
      <c r="M891" s="254" t="str">
        <f t="shared" si="122"/>
        <v/>
      </c>
      <c r="N891" s="254" t="str">
        <f t="shared" si="123"/>
        <v/>
      </c>
      <c r="O891" s="255"/>
      <c r="P891" s="256">
        <f t="shared" si="124"/>
        <v>0</v>
      </c>
      <c r="Q891" s="251">
        <f t="shared" si="117"/>
        <v>0</v>
      </c>
      <c r="R891" s="268"/>
      <c r="S891" s="269"/>
      <c r="T891" s="251">
        <f t="shared" si="125"/>
        <v>0</v>
      </c>
    </row>
    <row r="892" spans="1:20" s="257" customFormat="1" ht="19" customHeight="1">
      <c r="A892" s="258"/>
      <c r="B892" s="262"/>
      <c r="C892" s="260"/>
      <c r="D892" s="260"/>
      <c r="E892" s="260"/>
      <c r="F892" s="251"/>
      <c r="G892" s="252" t="str">
        <f>IFERROR(IF($E892="","",VLOOKUP($E892,'Data Mercado'!$A$7:$F$24,IF($B$6="P90",2,IF($B$6="P75",3,IF($B$6="P50",4,IF($B$6="P25",5,IF($B$6="P10",6))))),0)),"ND")</f>
      </c>
      <c r="H892" s="253" t="str">
        <f t="shared" si="118"/>
        <v/>
      </c>
      <c r="I892" s="253" t="str">
        <f>IFERROR(VLOOKUP($A892,'Analisis de Equidad Interna'!$A$11:$K$1010,11,0),"")</f>
        <v/>
      </c>
      <c r="J892" s="253" t="str">
        <f t="shared" si="119"/>
        <v/>
      </c>
      <c r="K892" s="254" t="str">
        <f t="shared" si="120"/>
        <v/>
      </c>
      <c r="L892" s="254" t="str">
        <f t="shared" si="121"/>
        <v/>
      </c>
      <c r="M892" s="254" t="str">
        <f t="shared" si="122"/>
        <v/>
      </c>
      <c r="N892" s="254" t="str">
        <f t="shared" si="123"/>
        <v/>
      </c>
      <c r="O892" s="255"/>
      <c r="P892" s="256">
        <f t="shared" si="124"/>
        <v>0</v>
      </c>
      <c r="Q892" s="251">
        <f t="shared" si="117"/>
        <v>0</v>
      </c>
      <c r="R892" s="268"/>
      <c r="S892" s="269"/>
      <c r="T892" s="251">
        <f t="shared" si="125"/>
        <v>0</v>
      </c>
    </row>
    <row r="893" spans="1:20" s="257" customFormat="1" ht="19" customHeight="1">
      <c r="A893" s="258"/>
      <c r="B893" s="262"/>
      <c r="C893" s="260"/>
      <c r="D893" s="260"/>
      <c r="E893" s="260"/>
      <c r="F893" s="251"/>
      <c r="G893" s="252" t="str">
        <f>IFERROR(IF($E893="","",VLOOKUP($E893,'Data Mercado'!$A$7:$F$24,IF($B$6="P90",2,IF($B$6="P75",3,IF($B$6="P50",4,IF($B$6="P25",5,IF($B$6="P10",6))))),0)),"ND")</f>
      </c>
      <c r="H893" s="253" t="str">
        <f t="shared" si="118"/>
        <v/>
      </c>
      <c r="I893" s="253" t="str">
        <f>IFERROR(VLOOKUP($A893,'Analisis de Equidad Interna'!$A$11:$K$1010,11,0),"")</f>
        <v/>
      </c>
      <c r="J893" s="253" t="str">
        <f t="shared" si="119"/>
        <v/>
      </c>
      <c r="K893" s="254" t="str">
        <f t="shared" si="120"/>
        <v/>
      </c>
      <c r="L893" s="254" t="str">
        <f t="shared" si="121"/>
        <v/>
      </c>
      <c r="M893" s="254" t="str">
        <f t="shared" si="122"/>
        <v/>
      </c>
      <c r="N893" s="254" t="str">
        <f t="shared" si="123"/>
        <v/>
      </c>
      <c r="O893" s="255"/>
      <c r="P893" s="256">
        <f t="shared" si="124"/>
        <v>0</v>
      </c>
      <c r="Q893" s="251">
        <f t="shared" si="117"/>
        <v>0</v>
      </c>
      <c r="R893" s="268"/>
      <c r="S893" s="269"/>
      <c r="T893" s="251">
        <f t="shared" si="125"/>
        <v>0</v>
      </c>
    </row>
    <row r="894" spans="1:20" s="257" customFormat="1" ht="19" customHeight="1">
      <c r="A894" s="258"/>
      <c r="B894" s="262"/>
      <c r="C894" s="260"/>
      <c r="D894" s="260"/>
      <c r="E894" s="260"/>
      <c r="F894" s="251"/>
      <c r="G894" s="252" t="str">
        <f>IFERROR(IF($E894="","",VLOOKUP($E894,'Data Mercado'!$A$7:$F$24,IF($B$6="P90",2,IF($B$6="P75",3,IF($B$6="P50",4,IF($B$6="P25",5,IF($B$6="P10",6))))),0)),"ND")</f>
      </c>
      <c r="H894" s="253" t="str">
        <f t="shared" si="118"/>
        <v/>
      </c>
      <c r="I894" s="253" t="str">
        <f>IFERROR(VLOOKUP($A894,'Analisis de Equidad Interna'!$A$11:$K$1010,11,0),"")</f>
        <v/>
      </c>
      <c r="J894" s="253" t="str">
        <f t="shared" si="119"/>
        <v/>
      </c>
      <c r="K894" s="254" t="str">
        <f t="shared" si="120"/>
        <v/>
      </c>
      <c r="L894" s="254" t="str">
        <f t="shared" si="121"/>
        <v/>
      </c>
      <c r="M894" s="254" t="str">
        <f t="shared" si="122"/>
        <v/>
      </c>
      <c r="N894" s="254" t="str">
        <f t="shared" si="123"/>
        <v/>
      </c>
      <c r="O894" s="255"/>
      <c r="P894" s="256">
        <f t="shared" si="124"/>
        <v>0</v>
      </c>
      <c r="Q894" s="251">
        <f t="shared" si="117"/>
        <v>0</v>
      </c>
      <c r="R894" s="268"/>
      <c r="S894" s="269"/>
      <c r="T894" s="251">
        <f t="shared" si="125"/>
        <v>0</v>
      </c>
    </row>
    <row r="895" spans="1:20" s="257" customFormat="1" ht="19" customHeight="1">
      <c r="A895" s="258"/>
      <c r="B895" s="262"/>
      <c r="C895" s="260"/>
      <c r="D895" s="260"/>
      <c r="E895" s="260"/>
      <c r="F895" s="251"/>
      <c r="G895" s="252" t="str">
        <f>IFERROR(IF($E895="","",VLOOKUP($E895,'Data Mercado'!$A$7:$F$24,IF($B$6="P90",2,IF($B$6="P75",3,IF($B$6="P50",4,IF($B$6="P25",5,IF($B$6="P10",6))))),0)),"ND")</f>
      </c>
      <c r="H895" s="253" t="str">
        <f t="shared" si="118"/>
        <v/>
      </c>
      <c r="I895" s="253" t="str">
        <f>IFERROR(VLOOKUP($A895,'Analisis de Equidad Interna'!$A$11:$K$1010,11,0),"")</f>
        <v/>
      </c>
      <c r="J895" s="253" t="str">
        <f t="shared" si="119"/>
        <v/>
      </c>
      <c r="K895" s="254" t="str">
        <f t="shared" si="120"/>
        <v/>
      </c>
      <c r="L895" s="254" t="str">
        <f t="shared" si="121"/>
        <v/>
      </c>
      <c r="M895" s="254" t="str">
        <f t="shared" si="122"/>
        <v/>
      </c>
      <c r="N895" s="254" t="str">
        <f t="shared" si="123"/>
        <v/>
      </c>
      <c r="O895" s="255"/>
      <c r="P895" s="256">
        <f t="shared" si="124"/>
        <v>0</v>
      </c>
      <c r="Q895" s="251">
        <f t="shared" si="117"/>
        <v>0</v>
      </c>
      <c r="R895" s="268"/>
      <c r="S895" s="269"/>
      <c r="T895" s="251">
        <f t="shared" si="125"/>
        <v>0</v>
      </c>
    </row>
    <row r="896" spans="1:20" s="257" customFormat="1" ht="19" customHeight="1">
      <c r="A896" s="258"/>
      <c r="B896" s="262"/>
      <c r="C896" s="260"/>
      <c r="D896" s="260"/>
      <c r="E896" s="260"/>
      <c r="F896" s="251"/>
      <c r="G896" s="252" t="str">
        <f>IFERROR(IF($E896="","",VLOOKUP($E896,'Data Mercado'!$A$7:$F$24,IF($B$6="P90",2,IF($B$6="P75",3,IF($B$6="P50",4,IF($B$6="P25",5,IF($B$6="P10",6))))),0)),"ND")</f>
      </c>
      <c r="H896" s="253" t="str">
        <f t="shared" si="118"/>
        <v/>
      </c>
      <c r="I896" s="253" t="str">
        <f>IFERROR(VLOOKUP($A896,'Analisis de Equidad Interna'!$A$11:$K$1010,11,0),"")</f>
        <v/>
      </c>
      <c r="J896" s="253" t="str">
        <f t="shared" si="119"/>
        <v/>
      </c>
      <c r="K896" s="254" t="str">
        <f t="shared" si="120"/>
        <v/>
      </c>
      <c r="L896" s="254" t="str">
        <f t="shared" si="121"/>
        <v/>
      </c>
      <c r="M896" s="254" t="str">
        <f t="shared" si="122"/>
        <v/>
      </c>
      <c r="N896" s="254" t="str">
        <f t="shared" si="123"/>
        <v/>
      </c>
      <c r="O896" s="255"/>
      <c r="P896" s="256">
        <f t="shared" si="124"/>
        <v>0</v>
      </c>
      <c r="Q896" s="251">
        <f t="shared" si="117"/>
        <v>0</v>
      </c>
      <c r="R896" s="268"/>
      <c r="S896" s="269"/>
      <c r="T896" s="251">
        <f t="shared" si="125"/>
        <v>0</v>
      </c>
    </row>
    <row r="897" spans="1:20" s="257" customFormat="1" ht="19" customHeight="1">
      <c r="A897" s="258"/>
      <c r="B897" s="262"/>
      <c r="C897" s="260"/>
      <c r="D897" s="260"/>
      <c r="E897" s="260"/>
      <c r="F897" s="251"/>
      <c r="G897" s="252" t="str">
        <f>IFERROR(IF($E897="","",VLOOKUP($E897,'Data Mercado'!$A$7:$F$24,IF($B$6="P90",2,IF($B$6="P75",3,IF($B$6="P50",4,IF($B$6="P25",5,IF($B$6="P10",6))))),0)),"ND")</f>
      </c>
      <c r="H897" s="253" t="str">
        <f t="shared" si="118"/>
        <v/>
      </c>
      <c r="I897" s="253" t="str">
        <f>IFERROR(VLOOKUP($A897,'Analisis de Equidad Interna'!$A$11:$K$1010,11,0),"")</f>
        <v/>
      </c>
      <c r="J897" s="253" t="str">
        <f t="shared" si="119"/>
        <v/>
      </c>
      <c r="K897" s="254" t="str">
        <f t="shared" si="120"/>
        <v/>
      </c>
      <c r="L897" s="254" t="str">
        <f t="shared" si="121"/>
        <v/>
      </c>
      <c r="M897" s="254" t="str">
        <f t="shared" si="122"/>
        <v/>
      </c>
      <c r="N897" s="254" t="str">
        <f t="shared" si="123"/>
        <v/>
      </c>
      <c r="O897" s="255"/>
      <c r="P897" s="256">
        <f t="shared" si="124"/>
        <v>0</v>
      </c>
      <c r="Q897" s="251">
        <f t="shared" si="117"/>
        <v>0</v>
      </c>
      <c r="R897" s="268"/>
      <c r="S897" s="269"/>
      <c r="T897" s="251">
        <f t="shared" si="125"/>
        <v>0</v>
      </c>
    </row>
    <row r="898" spans="1:20" s="257" customFormat="1" ht="19" customHeight="1">
      <c r="A898" s="258"/>
      <c r="B898" s="262"/>
      <c r="C898" s="260"/>
      <c r="D898" s="260"/>
      <c r="E898" s="260"/>
      <c r="F898" s="251"/>
      <c r="G898" s="252" t="str">
        <f>IFERROR(IF($E898="","",VLOOKUP($E898,'Data Mercado'!$A$7:$F$24,IF($B$6="P90",2,IF($B$6="P75",3,IF($B$6="P50",4,IF($B$6="P25",5,IF($B$6="P10",6))))),0)),"ND")</f>
      </c>
      <c r="H898" s="253" t="str">
        <f t="shared" si="118"/>
        <v/>
      </c>
      <c r="I898" s="253" t="str">
        <f>IFERROR(VLOOKUP($A898,'Analisis de Equidad Interna'!$A$11:$K$1010,11,0),"")</f>
        <v/>
      </c>
      <c r="J898" s="253" t="str">
        <f t="shared" si="119"/>
        <v/>
      </c>
      <c r="K898" s="254" t="str">
        <f t="shared" si="120"/>
        <v/>
      </c>
      <c r="L898" s="254" t="str">
        <f t="shared" si="121"/>
        <v/>
      </c>
      <c r="M898" s="254" t="str">
        <f t="shared" si="122"/>
        <v/>
      </c>
      <c r="N898" s="254" t="str">
        <f t="shared" si="123"/>
        <v/>
      </c>
      <c r="O898" s="255"/>
      <c r="P898" s="256">
        <f t="shared" si="124"/>
        <v>0</v>
      </c>
      <c r="Q898" s="251">
        <f t="shared" si="117"/>
        <v>0</v>
      </c>
      <c r="R898" s="268"/>
      <c r="S898" s="269"/>
      <c r="T898" s="251">
        <f t="shared" si="125"/>
        <v>0</v>
      </c>
    </row>
    <row r="899" spans="1:20" s="257" customFormat="1" ht="19" customHeight="1">
      <c r="A899" s="258"/>
      <c r="B899" s="262"/>
      <c r="C899" s="260"/>
      <c r="D899" s="260"/>
      <c r="E899" s="260"/>
      <c r="F899" s="251"/>
      <c r="G899" s="252" t="str">
        <f>IFERROR(IF($E899="","",VLOOKUP($E899,'Data Mercado'!$A$7:$F$24,IF($B$6="P90",2,IF($B$6="P75",3,IF($B$6="P50",4,IF($B$6="P25",5,IF($B$6="P10",6))))),0)),"ND")</f>
      </c>
      <c r="H899" s="253" t="str">
        <f t="shared" si="118"/>
        <v/>
      </c>
      <c r="I899" s="253" t="str">
        <f>IFERROR(VLOOKUP($A899,'Analisis de Equidad Interna'!$A$11:$K$1010,11,0),"")</f>
        <v/>
      </c>
      <c r="J899" s="253" t="str">
        <f t="shared" si="119"/>
        <v/>
      </c>
      <c r="K899" s="254" t="str">
        <f t="shared" si="120"/>
        <v/>
      </c>
      <c r="L899" s="254" t="str">
        <f t="shared" si="121"/>
        <v/>
      </c>
      <c r="M899" s="254" t="str">
        <f t="shared" si="122"/>
        <v/>
      </c>
      <c r="N899" s="254" t="str">
        <f t="shared" si="123"/>
        <v/>
      </c>
      <c r="O899" s="255"/>
      <c r="P899" s="256">
        <f t="shared" si="124"/>
        <v>0</v>
      </c>
      <c r="Q899" s="251">
        <f t="shared" si="117"/>
        <v>0</v>
      </c>
      <c r="R899" s="268"/>
      <c r="S899" s="269"/>
      <c r="T899" s="251">
        <f t="shared" si="125"/>
        <v>0</v>
      </c>
    </row>
    <row r="900" spans="1:20" s="257" customFormat="1" ht="19" customHeight="1">
      <c r="A900" s="258"/>
      <c r="B900" s="262"/>
      <c r="C900" s="260"/>
      <c r="D900" s="260"/>
      <c r="E900" s="260"/>
      <c r="F900" s="251"/>
      <c r="G900" s="252" t="str">
        <f>IFERROR(IF($E900="","",VLOOKUP($E900,'Data Mercado'!$A$7:$F$24,IF($B$6="P90",2,IF($B$6="P75",3,IF($B$6="P50",4,IF($B$6="P25",5,IF($B$6="P10",6))))),0)),"ND")</f>
      </c>
      <c r="H900" s="253" t="str">
        <f t="shared" si="118"/>
        <v/>
      </c>
      <c r="I900" s="253" t="str">
        <f>IFERROR(VLOOKUP($A900,'Analisis de Equidad Interna'!$A$11:$K$1010,11,0),"")</f>
        <v/>
      </c>
      <c r="J900" s="253" t="str">
        <f t="shared" si="119"/>
        <v/>
      </c>
      <c r="K900" s="254" t="str">
        <f t="shared" si="120"/>
        <v/>
      </c>
      <c r="L900" s="254" t="str">
        <f t="shared" si="121"/>
        <v/>
      </c>
      <c r="M900" s="254" t="str">
        <f t="shared" si="122"/>
        <v/>
      </c>
      <c r="N900" s="254" t="str">
        <f t="shared" si="123"/>
        <v/>
      </c>
      <c r="O900" s="255"/>
      <c r="P900" s="256">
        <f t="shared" si="124"/>
        <v>0</v>
      </c>
      <c r="Q900" s="251">
        <f t="shared" si="117"/>
        <v>0</v>
      </c>
      <c r="R900" s="268"/>
      <c r="S900" s="269"/>
      <c r="T900" s="251">
        <f t="shared" si="125"/>
        <v>0</v>
      </c>
    </row>
    <row r="901" spans="1:20" s="257" customFormat="1" ht="19" customHeight="1">
      <c r="A901" s="258"/>
      <c r="B901" s="262"/>
      <c r="C901" s="260"/>
      <c r="D901" s="260"/>
      <c r="E901" s="260"/>
      <c r="F901" s="251"/>
      <c r="G901" s="252" t="str">
        <f>IFERROR(IF($E901="","",VLOOKUP($E901,'Data Mercado'!$A$7:$F$24,IF($B$6="P90",2,IF($B$6="P75",3,IF($B$6="P50",4,IF($B$6="P25",5,IF($B$6="P10",6))))),0)),"ND")</f>
      </c>
      <c r="H901" s="253" t="str">
        <f t="shared" si="118"/>
        <v/>
      </c>
      <c r="I901" s="253" t="str">
        <f>IFERROR(VLOOKUP($A901,'Analisis de Equidad Interna'!$A$11:$K$1010,11,0),"")</f>
        <v/>
      </c>
      <c r="J901" s="253" t="str">
        <f t="shared" si="119"/>
        <v/>
      </c>
      <c r="K901" s="254" t="str">
        <f t="shared" si="120"/>
        <v/>
      </c>
      <c r="L901" s="254" t="str">
        <f t="shared" si="121"/>
        <v/>
      </c>
      <c r="M901" s="254" t="str">
        <f t="shared" si="122"/>
        <v/>
      </c>
      <c r="N901" s="254" t="str">
        <f t="shared" si="123"/>
        <v/>
      </c>
      <c r="O901" s="255"/>
      <c r="P901" s="256">
        <f t="shared" si="124"/>
        <v>0</v>
      </c>
      <c r="Q901" s="251">
        <f t="shared" si="117"/>
        <v>0</v>
      </c>
      <c r="R901" s="268"/>
      <c r="S901" s="269"/>
      <c r="T901" s="251">
        <f t="shared" si="125"/>
        <v>0</v>
      </c>
    </row>
    <row r="902" spans="1:20" s="257" customFormat="1" ht="19" customHeight="1">
      <c r="A902" s="258"/>
      <c r="B902" s="262"/>
      <c r="C902" s="260"/>
      <c r="D902" s="260"/>
      <c r="E902" s="260"/>
      <c r="F902" s="251"/>
      <c r="G902" s="252" t="str">
        <f>IFERROR(IF($E902="","",VLOOKUP($E902,'Data Mercado'!$A$7:$F$24,IF($B$6="P90",2,IF($B$6="P75",3,IF($B$6="P50",4,IF($B$6="P25",5,IF($B$6="P10",6))))),0)),"ND")</f>
      </c>
      <c r="H902" s="253" t="str">
        <f t="shared" si="118"/>
        <v/>
      </c>
      <c r="I902" s="253" t="str">
        <f>IFERROR(VLOOKUP($A902,'Analisis de Equidad Interna'!$A$11:$K$1010,11,0),"")</f>
        <v/>
      </c>
      <c r="J902" s="253" t="str">
        <f t="shared" si="119"/>
        <v/>
      </c>
      <c r="K902" s="254" t="str">
        <f t="shared" si="120"/>
        <v/>
      </c>
      <c r="L902" s="254" t="str">
        <f t="shared" si="121"/>
        <v/>
      </c>
      <c r="M902" s="254" t="str">
        <f t="shared" si="122"/>
        <v/>
      </c>
      <c r="N902" s="254" t="str">
        <f t="shared" si="123"/>
        <v/>
      </c>
      <c r="O902" s="255"/>
      <c r="P902" s="256">
        <f t="shared" si="124"/>
        <v>0</v>
      </c>
      <c r="Q902" s="251">
        <f t="shared" si="117"/>
        <v>0</v>
      </c>
      <c r="R902" s="268"/>
      <c r="S902" s="269"/>
      <c r="T902" s="251">
        <f t="shared" si="125"/>
        <v>0</v>
      </c>
    </row>
    <row r="903" spans="1:20" s="257" customFormat="1" ht="19" customHeight="1">
      <c r="A903" s="258"/>
      <c r="B903" s="262"/>
      <c r="C903" s="260"/>
      <c r="D903" s="260"/>
      <c r="E903" s="260"/>
      <c r="F903" s="251"/>
      <c r="G903" s="252" t="str">
        <f>IFERROR(IF($E903="","",VLOOKUP($E903,'Data Mercado'!$A$7:$F$24,IF($B$6="P90",2,IF($B$6="P75",3,IF($B$6="P50",4,IF($B$6="P25",5,IF($B$6="P10",6))))),0)),"ND")</f>
      </c>
      <c r="H903" s="253" t="str">
        <f t="shared" si="118"/>
        <v/>
      </c>
      <c r="I903" s="253" t="str">
        <f>IFERROR(VLOOKUP($A903,'Analisis de Equidad Interna'!$A$11:$K$1010,11,0),"")</f>
        <v/>
      </c>
      <c r="J903" s="253" t="str">
        <f t="shared" si="119"/>
        <v/>
      </c>
      <c r="K903" s="254" t="str">
        <f t="shared" si="120"/>
        <v/>
      </c>
      <c r="L903" s="254" t="str">
        <f t="shared" si="121"/>
        <v/>
      </c>
      <c r="M903" s="254" t="str">
        <f t="shared" si="122"/>
        <v/>
      </c>
      <c r="N903" s="254" t="str">
        <f t="shared" si="123"/>
        <v/>
      </c>
      <c r="O903" s="255"/>
      <c r="P903" s="256">
        <f t="shared" si="124"/>
        <v>0</v>
      </c>
      <c r="Q903" s="251">
        <f t="shared" si="117"/>
        <v>0</v>
      </c>
      <c r="R903" s="268"/>
      <c r="S903" s="269"/>
      <c r="T903" s="251">
        <f t="shared" si="125"/>
        <v>0</v>
      </c>
    </row>
    <row r="904" spans="1:20" s="257" customFormat="1" ht="19" customHeight="1">
      <c r="A904" s="258"/>
      <c r="B904" s="262"/>
      <c r="C904" s="260"/>
      <c r="D904" s="260"/>
      <c r="E904" s="260"/>
      <c r="F904" s="251"/>
      <c r="G904" s="252" t="str">
        <f>IFERROR(IF($E904="","",VLOOKUP($E904,'Data Mercado'!$A$7:$F$24,IF($B$6="P90",2,IF($B$6="P75",3,IF($B$6="P50",4,IF($B$6="P25",5,IF($B$6="P10",6))))),0)),"ND")</f>
      </c>
      <c r="H904" s="253" t="str">
        <f t="shared" si="118"/>
        <v/>
      </c>
      <c r="I904" s="253" t="str">
        <f>IFERROR(VLOOKUP($A904,'Analisis de Equidad Interna'!$A$11:$K$1010,11,0),"")</f>
        <v/>
      </c>
      <c r="J904" s="253" t="str">
        <f t="shared" si="119"/>
        <v/>
      </c>
      <c r="K904" s="254" t="str">
        <f t="shared" si="120"/>
        <v/>
      </c>
      <c r="L904" s="254" t="str">
        <f t="shared" si="121"/>
        <v/>
      </c>
      <c r="M904" s="254" t="str">
        <f t="shared" si="122"/>
        <v/>
      </c>
      <c r="N904" s="254" t="str">
        <f t="shared" si="123"/>
        <v/>
      </c>
      <c r="O904" s="255"/>
      <c r="P904" s="256">
        <f t="shared" si="124"/>
        <v>0</v>
      </c>
      <c r="Q904" s="251">
        <f t="shared" si="117"/>
        <v>0</v>
      </c>
      <c r="R904" s="268"/>
      <c r="S904" s="269"/>
      <c r="T904" s="251">
        <f t="shared" si="125"/>
        <v>0</v>
      </c>
    </row>
    <row r="905" spans="1:20" s="257" customFormat="1" ht="19" customHeight="1">
      <c r="A905" s="258"/>
      <c r="B905" s="262"/>
      <c r="C905" s="260"/>
      <c r="D905" s="260"/>
      <c r="E905" s="260"/>
      <c r="F905" s="251"/>
      <c r="G905" s="252" t="str">
        <f>IFERROR(IF($E905="","",VLOOKUP($E905,'Data Mercado'!$A$7:$F$24,IF($B$6="P90",2,IF($B$6="P75",3,IF($B$6="P50",4,IF($B$6="P25",5,IF($B$6="P10",6))))),0)),"ND")</f>
      </c>
      <c r="H905" s="253" t="str">
        <f t="shared" si="118"/>
        <v/>
      </c>
      <c r="I905" s="253" t="str">
        <f>IFERROR(VLOOKUP($A905,'Analisis de Equidad Interna'!$A$11:$K$1010,11,0),"")</f>
        <v/>
      </c>
      <c r="J905" s="253" t="str">
        <f t="shared" si="119"/>
        <v/>
      </c>
      <c r="K905" s="254" t="str">
        <f t="shared" si="120"/>
        <v/>
      </c>
      <c r="L905" s="254" t="str">
        <f t="shared" si="121"/>
        <v/>
      </c>
      <c r="M905" s="254" t="str">
        <f t="shared" si="122"/>
        <v/>
      </c>
      <c r="N905" s="254" t="str">
        <f t="shared" si="123"/>
        <v/>
      </c>
      <c r="O905" s="255"/>
      <c r="P905" s="256">
        <f t="shared" si="124"/>
        <v>0</v>
      </c>
      <c r="Q905" s="251">
        <f t="shared" si="117"/>
        <v>0</v>
      </c>
      <c r="R905" s="268"/>
      <c r="S905" s="269"/>
      <c r="T905" s="251">
        <f t="shared" si="125"/>
        <v>0</v>
      </c>
    </row>
    <row r="906" spans="1:20" s="257" customFormat="1" ht="19" customHeight="1">
      <c r="A906" s="258"/>
      <c r="B906" s="262"/>
      <c r="C906" s="260"/>
      <c r="D906" s="260"/>
      <c r="E906" s="260"/>
      <c r="F906" s="251"/>
      <c r="G906" s="252" t="str">
        <f>IFERROR(IF($E906="","",VLOOKUP($E906,'Data Mercado'!$A$7:$F$24,IF($B$6="P90",2,IF($B$6="P75",3,IF($B$6="P50",4,IF($B$6="P25",5,IF($B$6="P10",6))))),0)),"ND")</f>
      </c>
      <c r="H906" s="253" t="str">
        <f t="shared" si="118"/>
        <v/>
      </c>
      <c r="I906" s="253" t="str">
        <f>IFERROR(VLOOKUP($A906,'Analisis de Equidad Interna'!$A$11:$K$1010,11,0),"")</f>
        <v/>
      </c>
      <c r="J906" s="253" t="str">
        <f t="shared" si="119"/>
        <v/>
      </c>
      <c r="K906" s="254" t="str">
        <f t="shared" si="120"/>
        <v/>
      </c>
      <c r="L906" s="254" t="str">
        <f t="shared" si="121"/>
        <v/>
      </c>
      <c r="M906" s="254" t="str">
        <f t="shared" si="122"/>
        <v/>
      </c>
      <c r="N906" s="254" t="str">
        <f t="shared" si="123"/>
        <v/>
      </c>
      <c r="O906" s="255"/>
      <c r="P906" s="256">
        <f t="shared" si="124"/>
        <v>0</v>
      </c>
      <c r="Q906" s="251">
        <f t="shared" si="117"/>
        <v>0</v>
      </c>
      <c r="R906" s="268"/>
      <c r="S906" s="269"/>
      <c r="T906" s="251">
        <f t="shared" si="125"/>
        <v>0</v>
      </c>
    </row>
    <row r="907" spans="1:20" s="257" customFormat="1" ht="19" customHeight="1">
      <c r="A907" s="258"/>
      <c r="B907" s="262"/>
      <c r="C907" s="260"/>
      <c r="D907" s="260"/>
      <c r="E907" s="260"/>
      <c r="F907" s="251"/>
      <c r="G907" s="252" t="str">
        <f>IFERROR(IF($E907="","",VLOOKUP($E907,'Data Mercado'!$A$7:$F$24,IF($B$6="P90",2,IF($B$6="P75",3,IF($B$6="P50",4,IF($B$6="P25",5,IF($B$6="P10",6))))),0)),"ND")</f>
      </c>
      <c r="H907" s="253" t="str">
        <f t="shared" si="118"/>
        <v/>
      </c>
      <c r="I907" s="253" t="str">
        <f>IFERROR(VLOOKUP($A907,'Analisis de Equidad Interna'!$A$11:$K$1010,11,0),"")</f>
        <v/>
      </c>
      <c r="J907" s="253" t="str">
        <f t="shared" si="119"/>
        <v/>
      </c>
      <c r="K907" s="254" t="str">
        <f t="shared" si="120"/>
        <v/>
      </c>
      <c r="L907" s="254" t="str">
        <f t="shared" si="121"/>
        <v/>
      </c>
      <c r="M907" s="254" t="str">
        <f t="shared" si="122"/>
        <v/>
      </c>
      <c r="N907" s="254" t="str">
        <f t="shared" si="123"/>
        <v/>
      </c>
      <c r="O907" s="255"/>
      <c r="P907" s="256">
        <f t="shared" si="124"/>
        <v>0</v>
      </c>
      <c r="Q907" s="251">
        <f t="shared" si="117"/>
        <v>0</v>
      </c>
      <c r="R907" s="268"/>
      <c r="S907" s="269"/>
      <c r="T907" s="251">
        <f t="shared" si="125"/>
        <v>0</v>
      </c>
    </row>
    <row r="908" spans="1:20" s="257" customFormat="1" ht="19" customHeight="1">
      <c r="A908" s="258"/>
      <c r="B908" s="262"/>
      <c r="C908" s="260"/>
      <c r="D908" s="260"/>
      <c r="E908" s="260"/>
      <c r="F908" s="251"/>
      <c r="G908" s="252" t="str">
        <f>IFERROR(IF($E908="","",VLOOKUP($E908,'Data Mercado'!$A$7:$F$24,IF($B$6="P90",2,IF($B$6="P75",3,IF($B$6="P50",4,IF($B$6="P25",5,IF($B$6="P10",6))))),0)),"ND")</f>
      </c>
      <c r="H908" s="253" t="str">
        <f t="shared" si="118"/>
        <v/>
      </c>
      <c r="I908" s="253" t="str">
        <f>IFERROR(VLOOKUP($A908,'Analisis de Equidad Interna'!$A$11:$K$1010,11,0),"")</f>
        <v/>
      </c>
      <c r="J908" s="253" t="str">
        <f t="shared" si="119"/>
        <v/>
      </c>
      <c r="K908" s="254" t="str">
        <f t="shared" si="120"/>
        <v/>
      </c>
      <c r="L908" s="254" t="str">
        <f t="shared" si="121"/>
        <v/>
      </c>
      <c r="M908" s="254" t="str">
        <f t="shared" si="122"/>
        <v/>
      </c>
      <c r="N908" s="254" t="str">
        <f t="shared" si="123"/>
        <v/>
      </c>
      <c r="O908" s="255"/>
      <c r="P908" s="256">
        <f t="shared" si="124"/>
        <v>0</v>
      </c>
      <c r="Q908" s="251">
        <f t="shared" si="117"/>
        <v>0</v>
      </c>
      <c r="R908" s="268"/>
      <c r="S908" s="269"/>
      <c r="T908" s="251">
        <f t="shared" si="125"/>
        <v>0</v>
      </c>
    </row>
    <row r="909" spans="1:20" s="257" customFormat="1" ht="19" customHeight="1">
      <c r="A909" s="258"/>
      <c r="B909" s="262"/>
      <c r="C909" s="260"/>
      <c r="D909" s="260"/>
      <c r="E909" s="260"/>
      <c r="F909" s="251"/>
      <c r="G909" s="252" t="str">
        <f>IFERROR(IF($E909="","",VLOOKUP($E909,'Data Mercado'!$A$7:$F$24,IF($B$6="P90",2,IF($B$6="P75",3,IF($B$6="P50",4,IF($B$6="P25",5,IF($B$6="P10",6))))),0)),"ND")</f>
      </c>
      <c r="H909" s="253" t="str">
        <f t="shared" si="118"/>
        <v/>
      </c>
      <c r="I909" s="253" t="str">
        <f>IFERROR(VLOOKUP($A909,'Analisis de Equidad Interna'!$A$11:$K$1010,11,0),"")</f>
        <v/>
      </c>
      <c r="J909" s="253" t="str">
        <f t="shared" si="119"/>
        <v/>
      </c>
      <c r="K909" s="254" t="str">
        <f t="shared" si="120"/>
        <v/>
      </c>
      <c r="L909" s="254" t="str">
        <f t="shared" si="121"/>
        <v/>
      </c>
      <c r="M909" s="254" t="str">
        <f t="shared" si="122"/>
        <v/>
      </c>
      <c r="N909" s="254" t="str">
        <f t="shared" si="123"/>
        <v/>
      </c>
      <c r="O909" s="255"/>
      <c r="P909" s="256">
        <f t="shared" si="124"/>
        <v>0</v>
      </c>
      <c r="Q909" s="251">
        <f t="shared" si="117"/>
        <v>0</v>
      </c>
      <c r="R909" s="268"/>
      <c r="S909" s="269"/>
      <c r="T909" s="251">
        <f t="shared" si="125"/>
        <v>0</v>
      </c>
    </row>
    <row r="910" spans="1:20" s="257" customFormat="1" ht="19" customHeight="1">
      <c r="A910" s="258"/>
      <c r="B910" s="262"/>
      <c r="C910" s="260"/>
      <c r="D910" s="260"/>
      <c r="E910" s="260"/>
      <c r="F910" s="251"/>
      <c r="G910" s="252" t="str">
        <f>IFERROR(IF($E910="","",VLOOKUP($E910,'Data Mercado'!$A$7:$F$24,IF($B$6="P90",2,IF($B$6="P75",3,IF($B$6="P50",4,IF($B$6="P25",5,IF($B$6="P10",6))))),0)),"ND")</f>
      </c>
      <c r="H910" s="253" t="str">
        <f t="shared" si="118"/>
        <v/>
      </c>
      <c r="I910" s="253" t="str">
        <f>IFERROR(VLOOKUP($A910,'Analisis de Equidad Interna'!$A$11:$K$1010,11,0),"")</f>
        <v/>
      </c>
      <c r="J910" s="253" t="str">
        <f t="shared" si="119"/>
        <v/>
      </c>
      <c r="K910" s="254" t="str">
        <f t="shared" si="120"/>
        <v/>
      </c>
      <c r="L910" s="254" t="str">
        <f t="shared" si="121"/>
        <v/>
      </c>
      <c r="M910" s="254" t="str">
        <f t="shared" si="122"/>
        <v/>
      </c>
      <c r="N910" s="254" t="str">
        <f t="shared" si="123"/>
        <v/>
      </c>
      <c r="O910" s="255"/>
      <c r="P910" s="256">
        <f t="shared" si="124"/>
        <v>0</v>
      </c>
      <c r="Q910" s="251">
        <f t="shared" si="117"/>
        <v>0</v>
      </c>
      <c r="R910" s="268"/>
      <c r="S910" s="269"/>
      <c r="T910" s="251">
        <f t="shared" si="125"/>
        <v>0</v>
      </c>
    </row>
    <row r="911" spans="1:20" s="257" customFormat="1" ht="19" customHeight="1">
      <c r="A911" s="258"/>
      <c r="B911" s="262"/>
      <c r="C911" s="260"/>
      <c r="D911" s="260"/>
      <c r="E911" s="260"/>
      <c r="F911" s="251"/>
      <c r="G911" s="252" t="str">
        <f>IFERROR(IF($E911="","",VLOOKUP($E911,'Data Mercado'!$A$7:$F$24,IF($B$6="P90",2,IF($B$6="P75",3,IF($B$6="P50",4,IF($B$6="P25",5,IF($B$6="P10",6))))),0)),"ND")</f>
      </c>
      <c r="H911" s="253" t="str">
        <f t="shared" si="118"/>
        <v/>
      </c>
      <c r="I911" s="253" t="str">
        <f>IFERROR(VLOOKUP($A911,'Analisis de Equidad Interna'!$A$11:$K$1010,11,0),"")</f>
        <v/>
      </c>
      <c r="J911" s="253" t="str">
        <f t="shared" si="119"/>
        <v/>
      </c>
      <c r="K911" s="254" t="str">
        <f t="shared" si="120"/>
        <v/>
      </c>
      <c r="L911" s="254" t="str">
        <f t="shared" si="121"/>
        <v/>
      </c>
      <c r="M911" s="254" t="str">
        <f t="shared" si="122"/>
        <v/>
      </c>
      <c r="N911" s="254" t="str">
        <f t="shared" si="123"/>
        <v/>
      </c>
      <c r="O911" s="255"/>
      <c r="P911" s="256">
        <f t="shared" si="124"/>
        <v>0</v>
      </c>
      <c r="Q911" s="251">
        <f t="shared" ref="Q911:Q974" si="126">IF($B$7="Porcentajes", F911 * P911, IF($T$1=0, 0, ((F911 * P911) / $T$1) * $C$7))</f>
        <v>0</v>
      </c>
      <c r="R911" s="268"/>
      <c r="S911" s="269"/>
      <c r="T911" s="251">
        <f t="shared" si="125"/>
        <v>0</v>
      </c>
    </row>
    <row r="912" spans="1:20" s="257" customFormat="1" ht="19" customHeight="1">
      <c r="A912" s="258"/>
      <c r="B912" s="262"/>
      <c r="C912" s="260"/>
      <c r="D912" s="260"/>
      <c r="E912" s="260"/>
      <c r="F912" s="251"/>
      <c r="G912" s="252" t="str">
        <f>IFERROR(IF($E912="","",VLOOKUP($E912,'Data Mercado'!$A$7:$F$24,IF($B$6="P90",2,IF($B$6="P75",3,IF($B$6="P50",4,IF($B$6="P25",5,IF($B$6="P10",6))))),0)),"ND")</f>
      </c>
      <c r="H912" s="253" t="str">
        <f>IFERROR(IF(AND($F912&lt;&gt;"",$G912&lt;&gt;""),$F912/$G912,""),"")</f>
      </c>
      <c r="I912" s="253" t="str">
        <f>IFERROR(VLOOKUP($A912,'Analisis de Equidad Interna'!$A$11:$K$1010,11,0),"")</f>
        <v/>
      </c>
      <c r="J912" s="253" t="str">
        <f t="shared" ref="J912:J975" si="128">IF(AND($H912&lt;&gt;"",$I912&lt;&gt;""),$H912*$I912,"")</f>
        <v/>
      </c>
      <c r="K912" s="254" t="str">
        <f t="shared" ref="K912:K975" si="129">IF(J912="","",0%)</f>
        <v/>
      </c>
      <c r="L912" s="254" t="str">
        <f t="shared" ref="L912:L975" si="130">IF(J912="","",IF($J912&gt;1.2, 0, IF($J912&gt;=1.1, $B$8*(1/3), IF($J912&gt;=1, ($B$8 + (($B$9-$B$8)/4)*1)*(1/3), IF($J912&gt;=0.9, ($B$8 + (($B$9-$B$8)/4)*2)*(1/3), IF($J912&gt;=0.8, ($B$8 + (($B$9-$B$8)/4)*3)*(1/3), $B$9*(1/3)))))))</f>
        <v/>
      </c>
      <c r="M912" s="254" t="str">
        <f t="shared" ref="M912:M975" si="131">IF(J912="","",IF($J912&gt;1.2, 0, IF($J912&gt;=1.1, $B$8*(2/3), IF($J912&gt;=1, ($B$8 + (($B$9-$B$8)/4)*1)*(2/3), IF($J912&gt;=0.9, ($B$8 + (($B$9-$B$8)/4)*2)*(2/3), IF($J912&gt;=0.8, ($B$8 + (($B$9-$B$8)/4)*3)*(2/3), $B$9*(2/3)))))))</f>
        <v/>
      </c>
      <c r="N912" s="254" t="str">
        <f t="shared" ref="N912:N975" si="132">IF(J912="","",IF($J912&gt;1.2, 0, IF($J912&gt;=1.1, $B$8, IF($J912&gt;=1, $B$8 + (($B$9-$B$8)/4)*1, IF($J912&gt;=0.9, $B$8 + (($B$9-$B$8)/4)*2, IF($J912&gt;=0.8, $B$8 + (($B$9-$B$8)/4)*3, $B$9))))))</f>
        <v/>
      </c>
      <c r="O912" s="255"/>
      <c r="P912" s="256">
        <f t="shared" ref="P912:P975" si="133">IF(O912=1, K912, IF(O912=2, L912, IF(O912=3, M912, IF(O912=4, N912, 0))))</f>
        <v>0</v>
      </c>
      <c r="Q912" s="251">
        <f t="shared" si="126"/>
        <v>0</v>
      </c>
      <c r="R912" s="268"/>
      <c r="S912" s="269"/>
      <c r="T912" s="251">
        <f t="shared" ref="T912:T975" si="134">IF($R912="Manual",$F912*(1+$S912),$F912+$Q912)</f>
        <v>0</v>
      </c>
    </row>
    <row r="913" spans="1:20" s="257" customFormat="1" ht="19" customHeight="1">
      <c r="A913" s="258"/>
      <c r="B913" s="262"/>
      <c r="C913" s="260"/>
      <c r="D913" s="260"/>
      <c r="E913" s="260"/>
      <c r="F913" s="251"/>
      <c r="G913" s="252" t="str">
        <f>IFERROR(IF($E913="","",VLOOKUP($E913,'Data Mercado'!$A$7:$F$24,IF($B$6="P90",2,IF($B$6="P75",3,IF($B$6="P50",4,IF($B$6="P25",5,IF($B$6="P10",6))))),0)),"ND")</f>
      </c>
      <c r="H913" s="253" t="str">
        <f t="shared" si="127"/>
        <v/>
      </c>
      <c r="I913" s="253" t="str">
        <f>IFERROR(VLOOKUP($A913,'Analisis de Equidad Interna'!$A$11:$K$1010,11,0),"")</f>
        <v/>
      </c>
      <c r="J913" s="253" t="str">
        <f t="shared" si="128"/>
        <v/>
      </c>
      <c r="K913" s="254" t="str">
        <f t="shared" si="129"/>
        <v/>
      </c>
      <c r="L913" s="254" t="str">
        <f t="shared" si="130"/>
        <v/>
      </c>
      <c r="M913" s="254" t="str">
        <f t="shared" si="131"/>
        <v/>
      </c>
      <c r="N913" s="254" t="str">
        <f t="shared" si="132"/>
        <v/>
      </c>
      <c r="O913" s="255"/>
      <c r="P913" s="256">
        <f t="shared" si="133"/>
        <v>0</v>
      </c>
      <c r="Q913" s="251">
        <f t="shared" si="126"/>
        <v>0</v>
      </c>
      <c r="R913" s="268"/>
      <c r="S913" s="269"/>
      <c r="T913" s="251">
        <f t="shared" si="134"/>
        <v>0</v>
      </c>
    </row>
    <row r="914" spans="1:20" s="257" customFormat="1" ht="19" customHeight="1">
      <c r="A914" s="258"/>
      <c r="B914" s="262"/>
      <c r="C914" s="260"/>
      <c r="D914" s="260"/>
      <c r="E914" s="260"/>
      <c r="F914" s="251"/>
      <c r="G914" s="252" t="str">
        <f>IFERROR(IF($E914="","",VLOOKUP($E914,'Data Mercado'!$A$7:$F$24,IF($B$6="P90",2,IF($B$6="P75",3,IF($B$6="P50",4,IF($B$6="P25",5,IF($B$6="P10",6))))),0)),"ND")</f>
      </c>
      <c r="H914" s="253" t="str">
        <f t="shared" si="127"/>
        <v/>
      </c>
      <c r="I914" s="253" t="str">
        <f>IFERROR(VLOOKUP($A914,'Analisis de Equidad Interna'!$A$11:$K$1010,11,0),"")</f>
        <v/>
      </c>
      <c r="J914" s="253" t="str">
        <f t="shared" si="128"/>
        <v/>
      </c>
      <c r="K914" s="254" t="str">
        <f t="shared" si="129"/>
        <v/>
      </c>
      <c r="L914" s="254" t="str">
        <f t="shared" si="130"/>
        <v/>
      </c>
      <c r="M914" s="254" t="str">
        <f t="shared" si="131"/>
        <v/>
      </c>
      <c r="N914" s="254" t="str">
        <f t="shared" si="132"/>
        <v/>
      </c>
      <c r="O914" s="255"/>
      <c r="P914" s="256">
        <f t="shared" si="133"/>
        <v>0</v>
      </c>
      <c r="Q914" s="251">
        <f t="shared" si="126"/>
        <v>0</v>
      </c>
      <c r="R914" s="268"/>
      <c r="S914" s="269"/>
      <c r="T914" s="251">
        <f t="shared" si="134"/>
        <v>0</v>
      </c>
    </row>
    <row r="915" spans="1:20" s="257" customFormat="1" ht="19" customHeight="1">
      <c r="A915" s="258"/>
      <c r="B915" s="262"/>
      <c r="C915" s="260"/>
      <c r="D915" s="260"/>
      <c r="E915" s="260"/>
      <c r="F915" s="251"/>
      <c r="G915" s="252" t="str">
        <f>IFERROR(IF($E915="","",VLOOKUP($E915,'Data Mercado'!$A$7:$F$24,IF($B$6="P90",2,IF($B$6="P75",3,IF($B$6="P50",4,IF($B$6="P25",5,IF($B$6="P10",6))))),0)),"ND")</f>
      </c>
      <c r="H915" s="253" t="str">
        <f t="shared" si="127"/>
        <v/>
      </c>
      <c r="I915" s="253" t="str">
        <f>IFERROR(VLOOKUP($A915,'Analisis de Equidad Interna'!$A$11:$K$1010,11,0),"")</f>
        <v/>
      </c>
      <c r="J915" s="253" t="str">
        <f t="shared" si="128"/>
        <v/>
      </c>
      <c r="K915" s="254" t="str">
        <f t="shared" si="129"/>
        <v/>
      </c>
      <c r="L915" s="254" t="str">
        <f t="shared" si="130"/>
        <v/>
      </c>
      <c r="M915" s="254" t="str">
        <f t="shared" si="131"/>
        <v/>
      </c>
      <c r="N915" s="254" t="str">
        <f t="shared" si="132"/>
        <v/>
      </c>
      <c r="O915" s="255"/>
      <c r="P915" s="256">
        <f t="shared" si="133"/>
        <v>0</v>
      </c>
      <c r="Q915" s="251">
        <f t="shared" si="126"/>
        <v>0</v>
      </c>
      <c r="R915" s="268"/>
      <c r="S915" s="269"/>
      <c r="T915" s="251">
        <f t="shared" si="134"/>
        <v>0</v>
      </c>
    </row>
    <row r="916" spans="1:20" s="257" customFormat="1" ht="19" customHeight="1">
      <c r="A916" s="258"/>
      <c r="B916" s="262"/>
      <c r="C916" s="260"/>
      <c r="D916" s="260"/>
      <c r="E916" s="260"/>
      <c r="F916" s="251"/>
      <c r="G916" s="252" t="str">
        <f>IFERROR(IF($E916="","",VLOOKUP($E916,'Data Mercado'!$A$7:$F$24,IF($B$6="P90",2,IF($B$6="P75",3,IF($B$6="P50",4,IF($B$6="P25",5,IF($B$6="P10",6))))),0)),"ND")</f>
      </c>
      <c r="H916" s="253" t="str">
        <f t="shared" si="127"/>
        <v/>
      </c>
      <c r="I916" s="253" t="str">
        <f>IFERROR(VLOOKUP($A916,'Analisis de Equidad Interna'!$A$11:$K$1010,11,0),"")</f>
        <v/>
      </c>
      <c r="J916" s="253" t="str">
        <f t="shared" si="128"/>
        <v/>
      </c>
      <c r="K916" s="254" t="str">
        <f t="shared" si="129"/>
        <v/>
      </c>
      <c r="L916" s="254" t="str">
        <f t="shared" si="130"/>
        <v/>
      </c>
      <c r="M916" s="254" t="str">
        <f t="shared" si="131"/>
        <v/>
      </c>
      <c r="N916" s="254" t="str">
        <f t="shared" si="132"/>
        <v/>
      </c>
      <c r="O916" s="255"/>
      <c r="P916" s="256">
        <f t="shared" si="133"/>
        <v>0</v>
      </c>
      <c r="Q916" s="251">
        <f t="shared" si="126"/>
        <v>0</v>
      </c>
      <c r="R916" s="268"/>
      <c r="S916" s="269"/>
      <c r="T916" s="251">
        <f t="shared" si="134"/>
        <v>0</v>
      </c>
    </row>
    <row r="917" spans="1:20" s="257" customFormat="1" ht="19" customHeight="1">
      <c r="A917" s="258"/>
      <c r="B917" s="262"/>
      <c r="C917" s="260"/>
      <c r="D917" s="260"/>
      <c r="E917" s="260"/>
      <c r="F917" s="251"/>
      <c r="G917" s="252" t="str">
        <f>IFERROR(IF($E917="","",VLOOKUP($E917,'Data Mercado'!$A$7:$F$24,IF($B$6="P90",2,IF($B$6="P75",3,IF($B$6="P50",4,IF($B$6="P25",5,IF($B$6="P10",6))))),0)),"ND")</f>
      </c>
      <c r="H917" s="253" t="str">
        <f t="shared" si="127"/>
        <v/>
      </c>
      <c r="I917" s="253" t="str">
        <f>IFERROR(VLOOKUP($A917,'Analisis de Equidad Interna'!$A$11:$K$1010,11,0),"")</f>
        <v/>
      </c>
      <c r="J917" s="253" t="str">
        <f t="shared" si="128"/>
        <v/>
      </c>
      <c r="K917" s="254" t="str">
        <f t="shared" si="129"/>
        <v/>
      </c>
      <c r="L917" s="254" t="str">
        <f t="shared" si="130"/>
        <v/>
      </c>
      <c r="M917" s="254" t="str">
        <f t="shared" si="131"/>
        <v/>
      </c>
      <c r="N917" s="254" t="str">
        <f t="shared" si="132"/>
        <v/>
      </c>
      <c r="O917" s="255"/>
      <c r="P917" s="256">
        <f t="shared" si="133"/>
        <v>0</v>
      </c>
      <c r="Q917" s="251">
        <f t="shared" si="126"/>
        <v>0</v>
      </c>
      <c r="R917" s="268"/>
      <c r="S917" s="269"/>
      <c r="T917" s="251">
        <f t="shared" si="134"/>
        <v>0</v>
      </c>
    </row>
    <row r="918" spans="1:20" s="257" customFormat="1" ht="19" customHeight="1">
      <c r="A918" s="258"/>
      <c r="B918" s="262"/>
      <c r="C918" s="260"/>
      <c r="D918" s="260"/>
      <c r="E918" s="260"/>
      <c r="F918" s="251"/>
      <c r="G918" s="252" t="str">
        <f>IFERROR(IF($E918="","",VLOOKUP($E918,'Data Mercado'!$A$7:$F$24,IF($B$6="P90",2,IF($B$6="P75",3,IF($B$6="P50",4,IF($B$6="P25",5,IF($B$6="P10",6))))),0)),"ND")</f>
      </c>
      <c r="H918" s="253" t="str">
        <f t="shared" si="127"/>
        <v/>
      </c>
      <c r="I918" s="253" t="str">
        <f>IFERROR(VLOOKUP($A918,'Analisis de Equidad Interna'!$A$11:$K$1010,11,0),"")</f>
        <v/>
      </c>
      <c r="J918" s="253" t="str">
        <f t="shared" si="128"/>
        <v/>
      </c>
      <c r="K918" s="254" t="str">
        <f t="shared" si="129"/>
        <v/>
      </c>
      <c r="L918" s="254" t="str">
        <f t="shared" si="130"/>
        <v/>
      </c>
      <c r="M918" s="254" t="str">
        <f t="shared" si="131"/>
        <v/>
      </c>
      <c r="N918" s="254" t="str">
        <f t="shared" si="132"/>
        <v/>
      </c>
      <c r="O918" s="255"/>
      <c r="P918" s="256">
        <f t="shared" si="133"/>
        <v>0</v>
      </c>
      <c r="Q918" s="251">
        <f t="shared" si="126"/>
        <v>0</v>
      </c>
      <c r="R918" s="268"/>
      <c r="S918" s="269"/>
      <c r="T918" s="251">
        <f t="shared" si="134"/>
        <v>0</v>
      </c>
    </row>
    <row r="919" spans="1:20" s="257" customFormat="1" ht="19" customHeight="1">
      <c r="A919" s="258"/>
      <c r="B919" s="262"/>
      <c r="C919" s="260"/>
      <c r="D919" s="260"/>
      <c r="E919" s="260"/>
      <c r="F919" s="251"/>
      <c r="G919" s="252" t="str">
        <f>IFERROR(IF($E919="","",VLOOKUP($E919,'Data Mercado'!$A$7:$F$24,IF($B$6="P90",2,IF($B$6="P75",3,IF($B$6="P50",4,IF($B$6="P25",5,IF($B$6="P10",6))))),0)),"ND")</f>
      </c>
      <c r="H919" s="253" t="str">
        <f t="shared" si="127"/>
        <v/>
      </c>
      <c r="I919" s="253" t="str">
        <f>IFERROR(VLOOKUP($A919,'Analisis de Equidad Interna'!$A$11:$K$1010,11,0),"")</f>
        <v/>
      </c>
      <c r="J919" s="253" t="str">
        <f t="shared" si="128"/>
        <v/>
      </c>
      <c r="K919" s="254" t="str">
        <f t="shared" si="129"/>
        <v/>
      </c>
      <c r="L919" s="254" t="str">
        <f t="shared" si="130"/>
        <v/>
      </c>
      <c r="M919" s="254" t="str">
        <f t="shared" si="131"/>
        <v/>
      </c>
      <c r="N919" s="254" t="str">
        <f t="shared" si="132"/>
        <v/>
      </c>
      <c r="O919" s="255"/>
      <c r="P919" s="256">
        <f t="shared" si="133"/>
        <v>0</v>
      </c>
      <c r="Q919" s="251">
        <f t="shared" si="126"/>
        <v>0</v>
      </c>
      <c r="R919" s="268"/>
      <c r="S919" s="269"/>
      <c r="T919" s="251">
        <f t="shared" si="134"/>
        <v>0</v>
      </c>
    </row>
    <row r="920" spans="1:20" s="257" customFormat="1" ht="19" customHeight="1">
      <c r="A920" s="258"/>
      <c r="B920" s="262"/>
      <c r="C920" s="260"/>
      <c r="D920" s="260"/>
      <c r="E920" s="260"/>
      <c r="F920" s="251"/>
      <c r="G920" s="252" t="str">
        <f>IFERROR(IF($E920="","",VLOOKUP($E920,'Data Mercado'!$A$7:$F$24,IF($B$6="P90",2,IF($B$6="P75",3,IF($B$6="P50",4,IF($B$6="P25",5,IF($B$6="P10",6))))),0)),"ND")</f>
      </c>
      <c r="H920" s="253" t="str">
        <f t="shared" si="127"/>
        <v/>
      </c>
      <c r="I920" s="253" t="str">
        <f>IFERROR(VLOOKUP($A920,'Analisis de Equidad Interna'!$A$11:$K$1010,11,0),"")</f>
        <v/>
      </c>
      <c r="J920" s="253" t="str">
        <f t="shared" si="128"/>
        <v/>
      </c>
      <c r="K920" s="254" t="str">
        <f t="shared" si="129"/>
        <v/>
      </c>
      <c r="L920" s="254" t="str">
        <f t="shared" si="130"/>
        <v/>
      </c>
      <c r="M920" s="254" t="str">
        <f t="shared" si="131"/>
        <v/>
      </c>
      <c r="N920" s="254" t="str">
        <f t="shared" si="132"/>
        <v/>
      </c>
      <c r="O920" s="255"/>
      <c r="P920" s="256">
        <f t="shared" si="133"/>
        <v>0</v>
      </c>
      <c r="Q920" s="251">
        <f t="shared" si="126"/>
        <v>0</v>
      </c>
      <c r="R920" s="268"/>
      <c r="S920" s="269"/>
      <c r="T920" s="251">
        <f t="shared" si="134"/>
        <v>0</v>
      </c>
    </row>
    <row r="921" spans="1:20" s="257" customFormat="1" ht="19" customHeight="1">
      <c r="A921" s="258"/>
      <c r="B921" s="262"/>
      <c r="C921" s="260"/>
      <c r="D921" s="260"/>
      <c r="E921" s="260"/>
      <c r="F921" s="251"/>
      <c r="G921" s="252" t="str">
        <f>IFERROR(IF($E921="","",VLOOKUP($E921,'Data Mercado'!$A$7:$F$24,IF($B$6="P90",2,IF($B$6="P75",3,IF($B$6="P50",4,IF($B$6="P25",5,IF($B$6="P10",6))))),0)),"ND")</f>
      </c>
      <c r="H921" s="253" t="str">
        <f t="shared" si="127"/>
        <v/>
      </c>
      <c r="I921" s="253" t="str">
        <f>IFERROR(VLOOKUP($A921,'Analisis de Equidad Interna'!$A$11:$K$1010,11,0),"")</f>
        <v/>
      </c>
      <c r="J921" s="253" t="str">
        <f t="shared" si="128"/>
        <v/>
      </c>
      <c r="K921" s="254" t="str">
        <f t="shared" si="129"/>
        <v/>
      </c>
      <c r="L921" s="254" t="str">
        <f t="shared" si="130"/>
        <v/>
      </c>
      <c r="M921" s="254" t="str">
        <f t="shared" si="131"/>
        <v/>
      </c>
      <c r="N921" s="254" t="str">
        <f t="shared" si="132"/>
        <v/>
      </c>
      <c r="O921" s="255"/>
      <c r="P921" s="256">
        <f t="shared" si="133"/>
        <v>0</v>
      </c>
      <c r="Q921" s="251">
        <f t="shared" si="126"/>
        <v>0</v>
      </c>
      <c r="R921" s="268"/>
      <c r="S921" s="269"/>
      <c r="T921" s="251">
        <f t="shared" si="134"/>
        <v>0</v>
      </c>
    </row>
    <row r="922" spans="1:20" s="257" customFormat="1" ht="19" customHeight="1">
      <c r="A922" s="258"/>
      <c r="B922" s="262"/>
      <c r="C922" s="260"/>
      <c r="D922" s="260"/>
      <c r="E922" s="260"/>
      <c r="F922" s="251"/>
      <c r="G922" s="252" t="str">
        <f>IFERROR(IF($E922="","",VLOOKUP($E922,'Data Mercado'!$A$7:$F$24,IF($B$6="P90",2,IF($B$6="P75",3,IF($B$6="P50",4,IF($B$6="P25",5,IF($B$6="P10",6))))),0)),"ND")</f>
      </c>
      <c r="H922" s="253" t="str">
        <f t="shared" si="127"/>
        <v/>
      </c>
      <c r="I922" s="253" t="str">
        <f>IFERROR(VLOOKUP($A922,'Analisis de Equidad Interna'!$A$11:$K$1010,11,0),"")</f>
        <v/>
      </c>
      <c r="J922" s="253" t="str">
        <f t="shared" si="128"/>
        <v/>
      </c>
      <c r="K922" s="254" t="str">
        <f t="shared" si="129"/>
        <v/>
      </c>
      <c r="L922" s="254" t="str">
        <f t="shared" si="130"/>
        <v/>
      </c>
      <c r="M922" s="254" t="str">
        <f t="shared" si="131"/>
        <v/>
      </c>
      <c r="N922" s="254" t="str">
        <f t="shared" si="132"/>
        <v/>
      </c>
      <c r="O922" s="255"/>
      <c r="P922" s="256">
        <f t="shared" si="133"/>
        <v>0</v>
      </c>
      <c r="Q922" s="251">
        <f t="shared" si="126"/>
        <v>0</v>
      </c>
      <c r="R922" s="268"/>
      <c r="S922" s="269"/>
      <c r="T922" s="251">
        <f t="shared" si="134"/>
        <v>0</v>
      </c>
    </row>
    <row r="923" spans="1:20" s="257" customFormat="1" ht="19" customHeight="1">
      <c r="A923" s="258"/>
      <c r="B923" s="262"/>
      <c r="C923" s="260"/>
      <c r="D923" s="260"/>
      <c r="E923" s="260"/>
      <c r="F923" s="251"/>
      <c r="G923" s="252" t="str">
        <f>IFERROR(IF($E923="","",VLOOKUP($E923,'Data Mercado'!$A$7:$F$24,IF($B$6="P90",2,IF($B$6="P75",3,IF($B$6="P50",4,IF($B$6="P25",5,IF($B$6="P10",6))))),0)),"ND")</f>
      </c>
      <c r="H923" s="253" t="str">
        <f t="shared" si="127"/>
        <v/>
      </c>
      <c r="I923" s="253" t="str">
        <f>IFERROR(VLOOKUP($A923,'Analisis de Equidad Interna'!$A$11:$K$1010,11,0),"")</f>
        <v/>
      </c>
      <c r="J923" s="253" t="str">
        <f t="shared" si="128"/>
        <v/>
      </c>
      <c r="K923" s="254" t="str">
        <f t="shared" si="129"/>
        <v/>
      </c>
      <c r="L923" s="254" t="str">
        <f t="shared" si="130"/>
        <v/>
      </c>
      <c r="M923" s="254" t="str">
        <f t="shared" si="131"/>
        <v/>
      </c>
      <c r="N923" s="254" t="str">
        <f t="shared" si="132"/>
        <v/>
      </c>
      <c r="O923" s="255"/>
      <c r="P923" s="256">
        <f t="shared" si="133"/>
        <v>0</v>
      </c>
      <c r="Q923" s="251">
        <f t="shared" si="126"/>
        <v>0</v>
      </c>
      <c r="R923" s="268"/>
      <c r="S923" s="269"/>
      <c r="T923" s="251">
        <f t="shared" si="134"/>
        <v>0</v>
      </c>
    </row>
    <row r="924" spans="1:20" s="257" customFormat="1" ht="19" customHeight="1">
      <c r="A924" s="258"/>
      <c r="B924" s="262"/>
      <c r="C924" s="260"/>
      <c r="D924" s="260"/>
      <c r="E924" s="260"/>
      <c r="F924" s="251"/>
      <c r="G924" s="252" t="str">
        <f>IFERROR(IF($E924="","",VLOOKUP($E924,'Data Mercado'!$A$7:$F$24,IF($B$6="P90",2,IF($B$6="P75",3,IF($B$6="P50",4,IF($B$6="P25",5,IF($B$6="P10",6))))),0)),"ND")</f>
      </c>
      <c r="H924" s="253" t="str">
        <f t="shared" si="127"/>
        <v/>
      </c>
      <c r="I924" s="253" t="str">
        <f>IFERROR(VLOOKUP($A924,'Analisis de Equidad Interna'!$A$11:$K$1010,11,0),"")</f>
        <v/>
      </c>
      <c r="J924" s="253" t="str">
        <f t="shared" si="128"/>
        <v/>
      </c>
      <c r="K924" s="254" t="str">
        <f t="shared" si="129"/>
        <v/>
      </c>
      <c r="L924" s="254" t="str">
        <f t="shared" si="130"/>
        <v/>
      </c>
      <c r="M924" s="254" t="str">
        <f t="shared" si="131"/>
        <v/>
      </c>
      <c r="N924" s="254" t="str">
        <f t="shared" si="132"/>
        <v/>
      </c>
      <c r="O924" s="255"/>
      <c r="P924" s="256">
        <f t="shared" si="133"/>
        <v>0</v>
      </c>
      <c r="Q924" s="251">
        <f t="shared" si="126"/>
        <v>0</v>
      </c>
      <c r="R924" s="268"/>
      <c r="S924" s="269"/>
      <c r="T924" s="251">
        <f t="shared" si="134"/>
        <v>0</v>
      </c>
    </row>
    <row r="925" spans="1:20" s="257" customFormat="1" ht="19" customHeight="1">
      <c r="A925" s="258"/>
      <c r="B925" s="262"/>
      <c r="C925" s="260"/>
      <c r="D925" s="260"/>
      <c r="E925" s="260"/>
      <c r="F925" s="251"/>
      <c r="G925" s="252" t="str">
        <f>IFERROR(IF($E925="","",VLOOKUP($E925,'Data Mercado'!$A$7:$F$24,IF($B$6="P90",2,IF($B$6="P75",3,IF($B$6="P50",4,IF($B$6="P25",5,IF($B$6="P10",6))))),0)),"ND")</f>
      </c>
      <c r="H925" s="253" t="str">
        <f t="shared" si="127"/>
        <v/>
      </c>
      <c r="I925" s="253" t="str">
        <f>IFERROR(VLOOKUP($A925,'Analisis de Equidad Interna'!$A$11:$K$1010,11,0),"")</f>
        <v/>
      </c>
      <c r="J925" s="253" t="str">
        <f t="shared" si="128"/>
        <v/>
      </c>
      <c r="K925" s="254" t="str">
        <f t="shared" si="129"/>
        <v/>
      </c>
      <c r="L925" s="254" t="str">
        <f t="shared" si="130"/>
        <v/>
      </c>
      <c r="M925" s="254" t="str">
        <f t="shared" si="131"/>
        <v/>
      </c>
      <c r="N925" s="254" t="str">
        <f t="shared" si="132"/>
        <v/>
      </c>
      <c r="O925" s="255"/>
      <c r="P925" s="256">
        <f t="shared" si="133"/>
        <v>0</v>
      </c>
      <c r="Q925" s="251">
        <f t="shared" si="126"/>
        <v>0</v>
      </c>
      <c r="R925" s="268"/>
      <c r="S925" s="269"/>
      <c r="T925" s="251">
        <f t="shared" si="134"/>
        <v>0</v>
      </c>
    </row>
    <row r="926" spans="1:20" s="257" customFormat="1" ht="19" customHeight="1">
      <c r="A926" s="258"/>
      <c r="B926" s="262"/>
      <c r="C926" s="260"/>
      <c r="D926" s="260"/>
      <c r="E926" s="260"/>
      <c r="F926" s="251"/>
      <c r="G926" s="252" t="str">
        <f>IFERROR(IF($E926="","",VLOOKUP($E926,'Data Mercado'!$A$7:$F$24,IF($B$6="P90",2,IF($B$6="P75",3,IF($B$6="P50",4,IF($B$6="P25",5,IF($B$6="P10",6))))),0)),"ND")</f>
      </c>
      <c r="H926" s="253" t="str">
        <f t="shared" si="127"/>
        <v/>
      </c>
      <c r="I926" s="253" t="str">
        <f>IFERROR(VLOOKUP($A926,'Analisis de Equidad Interna'!$A$11:$K$1010,11,0),"")</f>
        <v/>
      </c>
      <c r="J926" s="253" t="str">
        <f t="shared" si="128"/>
        <v/>
      </c>
      <c r="K926" s="254" t="str">
        <f t="shared" si="129"/>
        <v/>
      </c>
      <c r="L926" s="254" t="str">
        <f t="shared" si="130"/>
        <v/>
      </c>
      <c r="M926" s="254" t="str">
        <f t="shared" si="131"/>
        <v/>
      </c>
      <c r="N926" s="254" t="str">
        <f t="shared" si="132"/>
        <v/>
      </c>
      <c r="O926" s="255"/>
      <c r="P926" s="256">
        <f t="shared" si="133"/>
        <v>0</v>
      </c>
      <c r="Q926" s="251">
        <f t="shared" si="126"/>
        <v>0</v>
      </c>
      <c r="R926" s="268"/>
      <c r="S926" s="269"/>
      <c r="T926" s="251">
        <f t="shared" si="134"/>
        <v>0</v>
      </c>
    </row>
    <row r="927" spans="1:20" s="257" customFormat="1" ht="19" customHeight="1">
      <c r="A927" s="258"/>
      <c r="B927" s="262"/>
      <c r="C927" s="260"/>
      <c r="D927" s="260"/>
      <c r="E927" s="260"/>
      <c r="F927" s="251"/>
      <c r="G927" s="252" t="str">
        <f>IFERROR(IF($E927="","",VLOOKUP($E927,'Data Mercado'!$A$7:$F$24,IF($B$6="P90",2,IF($B$6="P75",3,IF($B$6="P50",4,IF($B$6="P25",5,IF($B$6="P10",6))))),0)),"ND")</f>
      </c>
      <c r="H927" s="253" t="str">
        <f t="shared" si="127"/>
        <v/>
      </c>
      <c r="I927" s="253" t="str">
        <f>IFERROR(VLOOKUP($A927,'Analisis de Equidad Interna'!$A$11:$K$1010,11,0),"")</f>
        <v/>
      </c>
      <c r="J927" s="253" t="str">
        <f t="shared" si="128"/>
        <v/>
      </c>
      <c r="K927" s="254" t="str">
        <f t="shared" si="129"/>
        <v/>
      </c>
      <c r="L927" s="254" t="str">
        <f t="shared" si="130"/>
        <v/>
      </c>
      <c r="M927" s="254" t="str">
        <f t="shared" si="131"/>
        <v/>
      </c>
      <c r="N927" s="254" t="str">
        <f t="shared" si="132"/>
        <v/>
      </c>
      <c r="O927" s="255"/>
      <c r="P927" s="256">
        <f t="shared" si="133"/>
        <v>0</v>
      </c>
      <c r="Q927" s="251">
        <f t="shared" si="126"/>
        <v>0</v>
      </c>
      <c r="R927" s="268"/>
      <c r="S927" s="269"/>
      <c r="T927" s="251">
        <f t="shared" si="134"/>
        <v>0</v>
      </c>
    </row>
    <row r="928" spans="1:20" s="257" customFormat="1" ht="19" customHeight="1">
      <c r="A928" s="258"/>
      <c r="B928" s="262"/>
      <c r="C928" s="260"/>
      <c r="D928" s="260"/>
      <c r="E928" s="260"/>
      <c r="F928" s="251"/>
      <c r="G928" s="252" t="str">
        <f>IFERROR(IF($E928="","",VLOOKUP($E928,'Data Mercado'!$A$7:$F$24,IF($B$6="P90",2,IF($B$6="P75",3,IF($B$6="P50",4,IF($B$6="P25",5,IF($B$6="P10",6))))),0)),"ND")</f>
      </c>
      <c r="H928" s="253" t="str">
        <f t="shared" si="127"/>
        <v/>
      </c>
      <c r="I928" s="253" t="str">
        <f>IFERROR(VLOOKUP($A928,'Analisis de Equidad Interna'!$A$11:$K$1010,11,0),"")</f>
        <v/>
      </c>
      <c r="J928" s="253" t="str">
        <f t="shared" si="128"/>
        <v/>
      </c>
      <c r="K928" s="254" t="str">
        <f t="shared" si="129"/>
        <v/>
      </c>
      <c r="L928" s="254" t="str">
        <f t="shared" si="130"/>
        <v/>
      </c>
      <c r="M928" s="254" t="str">
        <f t="shared" si="131"/>
        <v/>
      </c>
      <c r="N928" s="254" t="str">
        <f t="shared" si="132"/>
        <v/>
      </c>
      <c r="O928" s="255"/>
      <c r="P928" s="256">
        <f t="shared" si="133"/>
        <v>0</v>
      </c>
      <c r="Q928" s="251">
        <f t="shared" si="126"/>
        <v>0</v>
      </c>
      <c r="R928" s="268"/>
      <c r="S928" s="269"/>
      <c r="T928" s="251">
        <f t="shared" si="134"/>
        <v>0</v>
      </c>
    </row>
    <row r="929" spans="1:20" s="257" customFormat="1" ht="19" customHeight="1">
      <c r="A929" s="258"/>
      <c r="B929" s="262"/>
      <c r="C929" s="260"/>
      <c r="D929" s="260"/>
      <c r="E929" s="260"/>
      <c r="F929" s="251"/>
      <c r="G929" s="252" t="str">
        <f>IFERROR(IF($E929="","",VLOOKUP($E929,'Data Mercado'!$A$7:$F$24,IF($B$6="P90",2,IF($B$6="P75",3,IF($B$6="P50",4,IF($B$6="P25",5,IF($B$6="P10",6))))),0)),"ND")</f>
      </c>
      <c r="H929" s="253" t="str">
        <f t="shared" si="127"/>
        <v/>
      </c>
      <c r="I929" s="253" t="str">
        <f>IFERROR(VLOOKUP($A929,'Analisis de Equidad Interna'!$A$11:$K$1010,11,0),"")</f>
        <v/>
      </c>
      <c r="J929" s="253" t="str">
        <f t="shared" si="128"/>
        <v/>
      </c>
      <c r="K929" s="254" t="str">
        <f t="shared" si="129"/>
        <v/>
      </c>
      <c r="L929" s="254" t="str">
        <f t="shared" si="130"/>
        <v/>
      </c>
      <c r="M929" s="254" t="str">
        <f t="shared" si="131"/>
        <v/>
      </c>
      <c r="N929" s="254" t="str">
        <f t="shared" si="132"/>
        <v/>
      </c>
      <c r="O929" s="255"/>
      <c r="P929" s="256">
        <f t="shared" si="133"/>
        <v>0</v>
      </c>
      <c r="Q929" s="251">
        <f t="shared" si="126"/>
        <v>0</v>
      </c>
      <c r="R929" s="268"/>
      <c r="S929" s="269"/>
      <c r="T929" s="251">
        <f t="shared" si="134"/>
        <v>0</v>
      </c>
    </row>
    <row r="930" spans="1:20" s="257" customFormat="1" ht="19" customHeight="1">
      <c r="A930" s="258"/>
      <c r="B930" s="262"/>
      <c r="C930" s="260"/>
      <c r="D930" s="260"/>
      <c r="E930" s="260"/>
      <c r="F930" s="251"/>
      <c r="G930" s="252" t="str">
        <f>IFERROR(IF($E930="","",VLOOKUP($E930,'Data Mercado'!$A$7:$F$24,IF($B$6="P90",2,IF($B$6="P75",3,IF($B$6="P50",4,IF($B$6="P25",5,IF($B$6="P10",6))))),0)),"ND")</f>
      </c>
      <c r="H930" s="253" t="str">
        <f t="shared" si="127"/>
        <v/>
      </c>
      <c r="I930" s="253" t="str">
        <f>IFERROR(VLOOKUP($A930,'Analisis de Equidad Interna'!$A$11:$K$1010,11,0),"")</f>
        <v/>
      </c>
      <c r="J930" s="253" t="str">
        <f t="shared" si="128"/>
        <v/>
      </c>
      <c r="K930" s="254" t="str">
        <f t="shared" si="129"/>
        <v/>
      </c>
      <c r="L930" s="254" t="str">
        <f t="shared" si="130"/>
        <v/>
      </c>
      <c r="M930" s="254" t="str">
        <f t="shared" si="131"/>
        <v/>
      </c>
      <c r="N930" s="254" t="str">
        <f t="shared" si="132"/>
        <v/>
      </c>
      <c r="O930" s="255"/>
      <c r="P930" s="256">
        <f t="shared" si="133"/>
        <v>0</v>
      </c>
      <c r="Q930" s="251">
        <f t="shared" si="126"/>
        <v>0</v>
      </c>
      <c r="R930" s="268"/>
      <c r="S930" s="269"/>
      <c r="T930" s="251">
        <f t="shared" si="134"/>
        <v>0</v>
      </c>
    </row>
    <row r="931" spans="1:20" s="257" customFormat="1" ht="19" customHeight="1">
      <c r="A931" s="258"/>
      <c r="B931" s="262"/>
      <c r="C931" s="260"/>
      <c r="D931" s="260"/>
      <c r="E931" s="260"/>
      <c r="F931" s="251"/>
      <c r="G931" s="252" t="str">
        <f>IFERROR(IF($E931="","",VLOOKUP($E931,'Data Mercado'!$A$7:$F$24,IF($B$6="P90",2,IF($B$6="P75",3,IF($B$6="P50",4,IF($B$6="P25",5,IF($B$6="P10",6))))),0)),"ND")</f>
      </c>
      <c r="H931" s="253" t="str">
        <f t="shared" si="127"/>
        <v/>
      </c>
      <c r="I931" s="253" t="str">
        <f>IFERROR(VLOOKUP($A931,'Analisis de Equidad Interna'!$A$11:$K$1010,11,0),"")</f>
        <v/>
      </c>
      <c r="J931" s="253" t="str">
        <f t="shared" si="128"/>
        <v/>
      </c>
      <c r="K931" s="254" t="str">
        <f t="shared" si="129"/>
        <v/>
      </c>
      <c r="L931" s="254" t="str">
        <f t="shared" si="130"/>
        <v/>
      </c>
      <c r="M931" s="254" t="str">
        <f t="shared" si="131"/>
        <v/>
      </c>
      <c r="N931" s="254" t="str">
        <f t="shared" si="132"/>
        <v/>
      </c>
      <c r="O931" s="255"/>
      <c r="P931" s="256">
        <f t="shared" si="133"/>
        <v>0</v>
      </c>
      <c r="Q931" s="251">
        <f t="shared" si="126"/>
        <v>0</v>
      </c>
      <c r="R931" s="268"/>
      <c r="S931" s="269"/>
      <c r="T931" s="251">
        <f t="shared" si="134"/>
        <v>0</v>
      </c>
    </row>
    <row r="932" spans="1:20" s="257" customFormat="1" ht="19" customHeight="1">
      <c r="A932" s="258"/>
      <c r="B932" s="262"/>
      <c r="C932" s="260"/>
      <c r="D932" s="260"/>
      <c r="E932" s="260"/>
      <c r="F932" s="251"/>
      <c r="G932" s="252" t="str">
        <f>IFERROR(IF($E932="","",VLOOKUP($E932,'Data Mercado'!$A$7:$F$24,IF($B$6="P90",2,IF($B$6="P75",3,IF($B$6="P50",4,IF($B$6="P25",5,IF($B$6="P10",6))))),0)),"ND")</f>
      </c>
      <c r="H932" s="253" t="str">
        <f t="shared" si="127"/>
        <v/>
      </c>
      <c r="I932" s="253" t="str">
        <f>IFERROR(VLOOKUP($A932,'Analisis de Equidad Interna'!$A$11:$K$1010,11,0),"")</f>
        <v/>
      </c>
      <c r="J932" s="253" t="str">
        <f t="shared" si="128"/>
        <v/>
      </c>
      <c r="K932" s="254" t="str">
        <f t="shared" si="129"/>
        <v/>
      </c>
      <c r="L932" s="254" t="str">
        <f t="shared" si="130"/>
        <v/>
      </c>
      <c r="M932" s="254" t="str">
        <f t="shared" si="131"/>
        <v/>
      </c>
      <c r="N932" s="254" t="str">
        <f t="shared" si="132"/>
        <v/>
      </c>
      <c r="O932" s="255"/>
      <c r="P932" s="256">
        <f t="shared" si="133"/>
        <v>0</v>
      </c>
      <c r="Q932" s="251">
        <f t="shared" si="126"/>
        <v>0</v>
      </c>
      <c r="R932" s="268"/>
      <c r="S932" s="269"/>
      <c r="T932" s="251">
        <f t="shared" si="134"/>
        <v>0</v>
      </c>
    </row>
    <row r="933" spans="1:20" s="257" customFormat="1" ht="19" customHeight="1">
      <c r="A933" s="258"/>
      <c r="B933" s="262"/>
      <c r="C933" s="260"/>
      <c r="D933" s="260"/>
      <c r="E933" s="260"/>
      <c r="F933" s="251"/>
      <c r="G933" s="252" t="str">
        <f>IFERROR(IF($E933="","",VLOOKUP($E933,'Data Mercado'!$A$7:$F$24,IF($B$6="P90",2,IF($B$6="P75",3,IF($B$6="P50",4,IF($B$6="P25",5,IF($B$6="P10",6))))),0)),"ND")</f>
      </c>
      <c r="H933" s="253" t="str">
        <f t="shared" si="127"/>
        <v/>
      </c>
      <c r="I933" s="253" t="str">
        <f>IFERROR(VLOOKUP($A933,'Analisis de Equidad Interna'!$A$11:$K$1010,11,0),"")</f>
        <v/>
      </c>
      <c r="J933" s="253" t="str">
        <f t="shared" si="128"/>
        <v/>
      </c>
      <c r="K933" s="254" t="str">
        <f t="shared" si="129"/>
        <v/>
      </c>
      <c r="L933" s="254" t="str">
        <f t="shared" si="130"/>
        <v/>
      </c>
      <c r="M933" s="254" t="str">
        <f t="shared" si="131"/>
        <v/>
      </c>
      <c r="N933" s="254" t="str">
        <f t="shared" si="132"/>
        <v/>
      </c>
      <c r="O933" s="255"/>
      <c r="P933" s="256">
        <f t="shared" si="133"/>
        <v>0</v>
      </c>
      <c r="Q933" s="251">
        <f t="shared" si="126"/>
        <v>0</v>
      </c>
      <c r="R933" s="268"/>
      <c r="S933" s="269"/>
      <c r="T933" s="251">
        <f t="shared" si="134"/>
        <v>0</v>
      </c>
    </row>
    <row r="934" spans="1:20" s="257" customFormat="1" ht="19" customHeight="1">
      <c r="A934" s="258"/>
      <c r="B934" s="262"/>
      <c r="C934" s="260"/>
      <c r="D934" s="260"/>
      <c r="E934" s="260"/>
      <c r="F934" s="251"/>
      <c r="G934" s="252" t="str">
        <f>IFERROR(IF($E934="","",VLOOKUP($E934,'Data Mercado'!$A$7:$F$24,IF($B$6="P90",2,IF($B$6="P75",3,IF($B$6="P50",4,IF($B$6="P25",5,IF($B$6="P10",6))))),0)),"ND")</f>
      </c>
      <c r="H934" s="253" t="str">
        <f t="shared" si="127"/>
        <v/>
      </c>
      <c r="I934" s="253" t="str">
        <f>IFERROR(VLOOKUP($A934,'Analisis de Equidad Interna'!$A$11:$K$1010,11,0),"")</f>
        <v/>
      </c>
      <c r="J934" s="253" t="str">
        <f t="shared" si="128"/>
        <v/>
      </c>
      <c r="K934" s="254" t="str">
        <f t="shared" si="129"/>
        <v/>
      </c>
      <c r="L934" s="254" t="str">
        <f t="shared" si="130"/>
        <v/>
      </c>
      <c r="M934" s="254" t="str">
        <f t="shared" si="131"/>
        <v/>
      </c>
      <c r="N934" s="254" t="str">
        <f t="shared" si="132"/>
        <v/>
      </c>
      <c r="O934" s="255"/>
      <c r="P934" s="256">
        <f t="shared" si="133"/>
        <v>0</v>
      </c>
      <c r="Q934" s="251">
        <f t="shared" si="126"/>
        <v>0</v>
      </c>
      <c r="R934" s="268"/>
      <c r="S934" s="269"/>
      <c r="T934" s="251">
        <f t="shared" si="134"/>
        <v>0</v>
      </c>
    </row>
    <row r="935" spans="1:20" s="257" customFormat="1" ht="19" customHeight="1">
      <c r="A935" s="258"/>
      <c r="B935" s="262"/>
      <c r="C935" s="260"/>
      <c r="D935" s="260"/>
      <c r="E935" s="260"/>
      <c r="F935" s="251"/>
      <c r="G935" s="252" t="str">
        <f>IFERROR(IF($E935="","",VLOOKUP($E935,'Data Mercado'!$A$7:$F$24,IF($B$6="P90",2,IF($B$6="P75",3,IF($B$6="P50",4,IF($B$6="P25",5,IF($B$6="P10",6))))),0)),"ND")</f>
      </c>
      <c r="H935" s="253" t="str">
        <f t="shared" si="127"/>
        <v/>
      </c>
      <c r="I935" s="253" t="str">
        <f>IFERROR(VLOOKUP($A935,'Analisis de Equidad Interna'!$A$11:$K$1010,11,0),"")</f>
        <v/>
      </c>
      <c r="J935" s="253" t="str">
        <f t="shared" si="128"/>
        <v/>
      </c>
      <c r="K935" s="254" t="str">
        <f t="shared" si="129"/>
        <v/>
      </c>
      <c r="L935" s="254" t="str">
        <f t="shared" si="130"/>
        <v/>
      </c>
      <c r="M935" s="254" t="str">
        <f t="shared" si="131"/>
        <v/>
      </c>
      <c r="N935" s="254" t="str">
        <f t="shared" si="132"/>
        <v/>
      </c>
      <c r="O935" s="255"/>
      <c r="P935" s="256">
        <f t="shared" si="133"/>
        <v>0</v>
      </c>
      <c r="Q935" s="251">
        <f t="shared" si="126"/>
        <v>0</v>
      </c>
      <c r="R935" s="268"/>
      <c r="S935" s="269"/>
      <c r="T935" s="251">
        <f t="shared" si="134"/>
        <v>0</v>
      </c>
    </row>
    <row r="936" spans="1:20" s="257" customFormat="1" ht="19" customHeight="1">
      <c r="A936" s="258"/>
      <c r="B936" s="262"/>
      <c r="C936" s="260"/>
      <c r="D936" s="260"/>
      <c r="E936" s="260"/>
      <c r="F936" s="251"/>
      <c r="G936" s="252" t="str">
        <f>IFERROR(IF($E936="","",VLOOKUP($E936,'Data Mercado'!$A$7:$F$24,IF($B$6="P90",2,IF($B$6="P75",3,IF($B$6="P50",4,IF($B$6="P25",5,IF($B$6="P10",6))))),0)),"ND")</f>
      </c>
      <c r="H936" s="253" t="str">
        <f t="shared" si="127"/>
        <v/>
      </c>
      <c r="I936" s="253" t="str">
        <f>IFERROR(VLOOKUP($A936,'Analisis de Equidad Interna'!$A$11:$K$1010,11,0),"")</f>
        <v/>
      </c>
      <c r="J936" s="253" t="str">
        <f t="shared" si="128"/>
        <v/>
      </c>
      <c r="K936" s="254" t="str">
        <f t="shared" si="129"/>
        <v/>
      </c>
      <c r="L936" s="254" t="str">
        <f t="shared" si="130"/>
        <v/>
      </c>
      <c r="M936" s="254" t="str">
        <f t="shared" si="131"/>
        <v/>
      </c>
      <c r="N936" s="254" t="str">
        <f t="shared" si="132"/>
        <v/>
      </c>
      <c r="O936" s="255"/>
      <c r="P936" s="256">
        <f t="shared" si="133"/>
        <v>0</v>
      </c>
      <c r="Q936" s="251">
        <f t="shared" si="126"/>
        <v>0</v>
      </c>
      <c r="R936" s="268"/>
      <c r="S936" s="269"/>
      <c r="T936" s="251">
        <f t="shared" si="134"/>
        <v>0</v>
      </c>
    </row>
    <row r="937" spans="1:20" s="257" customFormat="1" ht="19" customHeight="1">
      <c r="A937" s="258"/>
      <c r="B937" s="262"/>
      <c r="C937" s="260"/>
      <c r="D937" s="260"/>
      <c r="E937" s="260"/>
      <c r="F937" s="251"/>
      <c r="G937" s="252" t="str">
        <f>IFERROR(IF($E937="","",VLOOKUP($E937,'Data Mercado'!$A$7:$F$24,IF($B$6="P90",2,IF($B$6="P75",3,IF($B$6="P50",4,IF($B$6="P25",5,IF($B$6="P10",6))))),0)),"ND")</f>
      </c>
      <c r="H937" s="253" t="str">
        <f t="shared" si="127"/>
        <v/>
      </c>
      <c r="I937" s="253" t="str">
        <f>IFERROR(VLOOKUP($A937,'Analisis de Equidad Interna'!$A$11:$K$1010,11,0),"")</f>
        <v/>
      </c>
      <c r="J937" s="253" t="str">
        <f t="shared" si="128"/>
        <v/>
      </c>
      <c r="K937" s="254" t="str">
        <f t="shared" si="129"/>
        <v/>
      </c>
      <c r="L937" s="254" t="str">
        <f t="shared" si="130"/>
        <v/>
      </c>
      <c r="M937" s="254" t="str">
        <f t="shared" si="131"/>
        <v/>
      </c>
      <c r="N937" s="254" t="str">
        <f t="shared" si="132"/>
        <v/>
      </c>
      <c r="O937" s="255"/>
      <c r="P937" s="256">
        <f t="shared" si="133"/>
        <v>0</v>
      </c>
      <c r="Q937" s="251">
        <f t="shared" si="126"/>
        <v>0</v>
      </c>
      <c r="R937" s="268"/>
      <c r="S937" s="269"/>
      <c r="T937" s="251">
        <f t="shared" si="134"/>
        <v>0</v>
      </c>
    </row>
    <row r="938" spans="1:20" s="257" customFormat="1" ht="19" customHeight="1">
      <c r="A938" s="258"/>
      <c r="B938" s="262"/>
      <c r="C938" s="260"/>
      <c r="D938" s="260"/>
      <c r="E938" s="260"/>
      <c r="F938" s="251"/>
      <c r="G938" s="252" t="str">
        <f>IFERROR(IF($E938="","",VLOOKUP($E938,'Data Mercado'!$A$7:$F$24,IF($B$6="P90",2,IF($B$6="P75",3,IF($B$6="P50",4,IF($B$6="P25",5,IF($B$6="P10",6))))),0)),"ND")</f>
      </c>
      <c r="H938" s="253" t="str">
        <f t="shared" si="127"/>
        <v/>
      </c>
      <c r="I938" s="253" t="str">
        <f>IFERROR(VLOOKUP($A938,'Analisis de Equidad Interna'!$A$11:$K$1010,11,0),"")</f>
        <v/>
      </c>
      <c r="J938" s="253" t="str">
        <f t="shared" si="128"/>
        <v/>
      </c>
      <c r="K938" s="254" t="str">
        <f t="shared" si="129"/>
        <v/>
      </c>
      <c r="L938" s="254" t="str">
        <f t="shared" si="130"/>
        <v/>
      </c>
      <c r="M938" s="254" t="str">
        <f t="shared" si="131"/>
        <v/>
      </c>
      <c r="N938" s="254" t="str">
        <f t="shared" si="132"/>
        <v/>
      </c>
      <c r="O938" s="255"/>
      <c r="P938" s="256">
        <f t="shared" si="133"/>
        <v>0</v>
      </c>
      <c r="Q938" s="251">
        <f t="shared" si="126"/>
        <v>0</v>
      </c>
      <c r="R938" s="268"/>
      <c r="S938" s="269"/>
      <c r="T938" s="251">
        <f t="shared" si="134"/>
        <v>0</v>
      </c>
    </row>
    <row r="939" spans="1:20" s="257" customFormat="1" ht="19" customHeight="1">
      <c r="A939" s="258"/>
      <c r="B939" s="262"/>
      <c r="C939" s="260"/>
      <c r="D939" s="260"/>
      <c r="E939" s="260"/>
      <c r="F939" s="251"/>
      <c r="G939" s="252" t="str">
        <f>IFERROR(IF($E939="","",VLOOKUP($E939,'Data Mercado'!$A$7:$F$24,IF($B$6="P90",2,IF($B$6="P75",3,IF($B$6="P50",4,IF($B$6="P25",5,IF($B$6="P10",6))))),0)),"ND")</f>
      </c>
      <c r="H939" s="253" t="str">
        <f t="shared" si="127"/>
        <v/>
      </c>
      <c r="I939" s="253" t="str">
        <f>IFERROR(VLOOKUP($A939,'Analisis de Equidad Interna'!$A$11:$K$1010,11,0),"")</f>
        <v/>
      </c>
      <c r="J939" s="253" t="str">
        <f t="shared" si="128"/>
        <v/>
      </c>
      <c r="K939" s="254" t="str">
        <f t="shared" si="129"/>
        <v/>
      </c>
      <c r="L939" s="254" t="str">
        <f t="shared" si="130"/>
        <v/>
      </c>
      <c r="M939" s="254" t="str">
        <f t="shared" si="131"/>
        <v/>
      </c>
      <c r="N939" s="254" t="str">
        <f t="shared" si="132"/>
        <v/>
      </c>
      <c r="O939" s="255"/>
      <c r="P939" s="256">
        <f t="shared" si="133"/>
        <v>0</v>
      </c>
      <c r="Q939" s="251">
        <f t="shared" si="126"/>
        <v>0</v>
      </c>
      <c r="R939" s="268"/>
      <c r="S939" s="269"/>
      <c r="T939" s="251">
        <f t="shared" si="134"/>
        <v>0</v>
      </c>
    </row>
    <row r="940" spans="1:20" s="257" customFormat="1" ht="19" customHeight="1">
      <c r="A940" s="258"/>
      <c r="B940" s="262"/>
      <c r="C940" s="260"/>
      <c r="D940" s="260"/>
      <c r="E940" s="260"/>
      <c r="F940" s="251"/>
      <c r="G940" s="252" t="str">
        <f>IFERROR(IF($E940="","",VLOOKUP($E940,'Data Mercado'!$A$7:$F$24,IF($B$6="P90",2,IF($B$6="P75",3,IF($B$6="P50",4,IF($B$6="P25",5,IF($B$6="P10",6))))),0)),"ND")</f>
      </c>
      <c r="H940" s="253" t="str">
        <f t="shared" si="127"/>
        <v/>
      </c>
      <c r="I940" s="253" t="str">
        <f>IFERROR(VLOOKUP($A940,'Analisis de Equidad Interna'!$A$11:$K$1010,11,0),"")</f>
        <v/>
      </c>
      <c r="J940" s="253" t="str">
        <f t="shared" si="128"/>
        <v/>
      </c>
      <c r="K940" s="254" t="str">
        <f t="shared" si="129"/>
        <v/>
      </c>
      <c r="L940" s="254" t="str">
        <f t="shared" si="130"/>
        <v/>
      </c>
      <c r="M940" s="254" t="str">
        <f t="shared" si="131"/>
        <v/>
      </c>
      <c r="N940" s="254" t="str">
        <f t="shared" si="132"/>
        <v/>
      </c>
      <c r="O940" s="255"/>
      <c r="P940" s="256">
        <f t="shared" si="133"/>
        <v>0</v>
      </c>
      <c r="Q940" s="251">
        <f t="shared" si="126"/>
        <v>0</v>
      </c>
      <c r="R940" s="268"/>
      <c r="S940" s="269"/>
      <c r="T940" s="251">
        <f t="shared" si="134"/>
        <v>0</v>
      </c>
    </row>
    <row r="941" spans="1:20" s="257" customFormat="1" ht="19" customHeight="1">
      <c r="A941" s="258"/>
      <c r="B941" s="262"/>
      <c r="C941" s="260"/>
      <c r="D941" s="260"/>
      <c r="E941" s="260"/>
      <c r="F941" s="251"/>
      <c r="G941" s="252" t="str">
        <f>IFERROR(IF($E941="","",VLOOKUP($E941,'Data Mercado'!$A$7:$F$24,IF($B$6="P90",2,IF($B$6="P75",3,IF($B$6="P50",4,IF($B$6="P25",5,IF($B$6="P10",6))))),0)),"ND")</f>
      </c>
      <c r="H941" s="253" t="str">
        <f t="shared" si="127"/>
        <v/>
      </c>
      <c r="I941" s="253" t="str">
        <f>IFERROR(VLOOKUP($A941,'Analisis de Equidad Interna'!$A$11:$K$1010,11,0),"")</f>
        <v/>
      </c>
      <c r="J941" s="253" t="str">
        <f t="shared" si="128"/>
        <v/>
      </c>
      <c r="K941" s="254" t="str">
        <f t="shared" si="129"/>
        <v/>
      </c>
      <c r="L941" s="254" t="str">
        <f t="shared" si="130"/>
        <v/>
      </c>
      <c r="M941" s="254" t="str">
        <f t="shared" si="131"/>
        <v/>
      </c>
      <c r="N941" s="254" t="str">
        <f t="shared" si="132"/>
        <v/>
      </c>
      <c r="O941" s="255"/>
      <c r="P941" s="256">
        <f t="shared" si="133"/>
        <v>0</v>
      </c>
      <c r="Q941" s="251">
        <f t="shared" si="126"/>
        <v>0</v>
      </c>
      <c r="R941" s="268"/>
      <c r="S941" s="269"/>
      <c r="T941" s="251">
        <f t="shared" si="134"/>
        <v>0</v>
      </c>
    </row>
    <row r="942" spans="1:20" s="257" customFormat="1" ht="19" customHeight="1">
      <c r="A942" s="258"/>
      <c r="B942" s="262"/>
      <c r="C942" s="260"/>
      <c r="D942" s="260"/>
      <c r="E942" s="260"/>
      <c r="F942" s="251"/>
      <c r="G942" s="252" t="str">
        <f>IFERROR(IF($E942="","",VLOOKUP($E942,'Data Mercado'!$A$7:$F$24,IF($B$6="P90",2,IF($B$6="P75",3,IF($B$6="P50",4,IF($B$6="P25",5,IF($B$6="P10",6))))),0)),"ND")</f>
      </c>
      <c r="H942" s="253" t="str">
        <f t="shared" si="127"/>
        <v/>
      </c>
      <c r="I942" s="253" t="str">
        <f>IFERROR(VLOOKUP($A942,'Analisis de Equidad Interna'!$A$11:$K$1010,11,0),"")</f>
        <v/>
      </c>
      <c r="J942" s="253" t="str">
        <f t="shared" si="128"/>
        <v/>
      </c>
      <c r="K942" s="254" t="str">
        <f t="shared" si="129"/>
        <v/>
      </c>
      <c r="L942" s="254" t="str">
        <f t="shared" si="130"/>
        <v/>
      </c>
      <c r="M942" s="254" t="str">
        <f t="shared" si="131"/>
        <v/>
      </c>
      <c r="N942" s="254" t="str">
        <f t="shared" si="132"/>
        <v/>
      </c>
      <c r="O942" s="255"/>
      <c r="P942" s="256">
        <f t="shared" si="133"/>
        <v>0</v>
      </c>
      <c r="Q942" s="251">
        <f t="shared" si="126"/>
        <v>0</v>
      </c>
      <c r="R942" s="268"/>
      <c r="S942" s="269"/>
      <c r="T942" s="251">
        <f t="shared" si="134"/>
        <v>0</v>
      </c>
    </row>
    <row r="943" spans="1:20" s="257" customFormat="1" ht="19" customHeight="1">
      <c r="A943" s="258"/>
      <c r="B943" s="262"/>
      <c r="C943" s="260"/>
      <c r="D943" s="260"/>
      <c r="E943" s="260"/>
      <c r="F943" s="251"/>
      <c r="G943" s="252" t="str">
        <f>IFERROR(IF($E943="","",VLOOKUP($E943,'Data Mercado'!$A$7:$F$24,IF($B$6="P90",2,IF($B$6="P75",3,IF($B$6="P50",4,IF($B$6="P25",5,IF($B$6="P10",6))))),0)),"ND")</f>
      </c>
      <c r="H943" s="253" t="str">
        <f t="shared" si="127"/>
        <v/>
      </c>
      <c r="I943" s="253" t="str">
        <f>IFERROR(VLOOKUP($A943,'Analisis de Equidad Interna'!$A$11:$K$1010,11,0),"")</f>
        <v/>
      </c>
      <c r="J943" s="253" t="str">
        <f t="shared" si="128"/>
        <v/>
      </c>
      <c r="K943" s="254" t="str">
        <f t="shared" si="129"/>
        <v/>
      </c>
      <c r="L943" s="254" t="str">
        <f t="shared" si="130"/>
        <v/>
      </c>
      <c r="M943" s="254" t="str">
        <f t="shared" si="131"/>
        <v/>
      </c>
      <c r="N943" s="254" t="str">
        <f t="shared" si="132"/>
        <v/>
      </c>
      <c r="O943" s="255"/>
      <c r="P943" s="256">
        <f t="shared" si="133"/>
        <v>0</v>
      </c>
      <c r="Q943" s="251">
        <f t="shared" si="126"/>
        <v>0</v>
      </c>
      <c r="R943" s="268"/>
      <c r="S943" s="269"/>
      <c r="T943" s="251">
        <f t="shared" si="134"/>
        <v>0</v>
      </c>
    </row>
    <row r="944" spans="1:20" s="257" customFormat="1" ht="19" customHeight="1">
      <c r="A944" s="258"/>
      <c r="B944" s="262"/>
      <c r="C944" s="260"/>
      <c r="D944" s="260"/>
      <c r="E944" s="260"/>
      <c r="F944" s="251"/>
      <c r="G944" s="252" t="str">
        <f>IFERROR(IF($E944="","",VLOOKUP($E944,'Data Mercado'!$A$7:$F$24,IF($B$6="P90",2,IF($B$6="P75",3,IF($B$6="P50",4,IF($B$6="P25",5,IF($B$6="P10",6))))),0)),"ND")</f>
      </c>
      <c r="H944" s="253" t="str">
        <f t="shared" si="127"/>
        <v/>
      </c>
      <c r="I944" s="253" t="str">
        <f>IFERROR(VLOOKUP($A944,'Analisis de Equidad Interna'!$A$11:$K$1010,11,0),"")</f>
        <v/>
      </c>
      <c r="J944" s="253" t="str">
        <f t="shared" si="128"/>
        <v/>
      </c>
      <c r="K944" s="254" t="str">
        <f t="shared" si="129"/>
        <v/>
      </c>
      <c r="L944" s="254" t="str">
        <f t="shared" si="130"/>
        <v/>
      </c>
      <c r="M944" s="254" t="str">
        <f t="shared" si="131"/>
        <v/>
      </c>
      <c r="N944" s="254" t="str">
        <f t="shared" si="132"/>
        <v/>
      </c>
      <c r="O944" s="255"/>
      <c r="P944" s="256">
        <f t="shared" si="133"/>
        <v>0</v>
      </c>
      <c r="Q944" s="251">
        <f t="shared" si="126"/>
        <v>0</v>
      </c>
      <c r="R944" s="268"/>
      <c r="S944" s="269"/>
      <c r="T944" s="251">
        <f t="shared" si="134"/>
        <v>0</v>
      </c>
    </row>
    <row r="945" spans="1:20" s="257" customFormat="1" ht="19" customHeight="1">
      <c r="A945" s="258"/>
      <c r="B945" s="262"/>
      <c r="C945" s="260"/>
      <c r="D945" s="260"/>
      <c r="E945" s="260"/>
      <c r="F945" s="251"/>
      <c r="G945" s="252" t="str">
        <f>IFERROR(IF($E945="","",VLOOKUP($E945,'Data Mercado'!$A$7:$F$24,IF($B$6="P90",2,IF($B$6="P75",3,IF($B$6="P50",4,IF($B$6="P25",5,IF($B$6="P10",6))))),0)),"ND")</f>
      </c>
      <c r="H945" s="253" t="str">
        <f t="shared" si="127"/>
        <v/>
      </c>
      <c r="I945" s="253" t="str">
        <f>IFERROR(VLOOKUP($A945,'Analisis de Equidad Interna'!$A$11:$K$1010,11,0),"")</f>
        <v/>
      </c>
      <c r="J945" s="253" t="str">
        <f t="shared" si="128"/>
        <v/>
      </c>
      <c r="K945" s="254" t="str">
        <f t="shared" si="129"/>
        <v/>
      </c>
      <c r="L945" s="254" t="str">
        <f t="shared" si="130"/>
        <v/>
      </c>
      <c r="M945" s="254" t="str">
        <f t="shared" si="131"/>
        <v/>
      </c>
      <c r="N945" s="254" t="str">
        <f t="shared" si="132"/>
        <v/>
      </c>
      <c r="O945" s="255"/>
      <c r="P945" s="256">
        <f t="shared" si="133"/>
        <v>0</v>
      </c>
      <c r="Q945" s="251">
        <f t="shared" si="126"/>
        <v>0</v>
      </c>
      <c r="R945" s="268"/>
      <c r="S945" s="269"/>
      <c r="T945" s="251">
        <f t="shared" si="134"/>
        <v>0</v>
      </c>
    </row>
    <row r="946" spans="1:20" s="257" customFormat="1" ht="19" customHeight="1">
      <c r="A946" s="258"/>
      <c r="B946" s="262"/>
      <c r="C946" s="260"/>
      <c r="D946" s="260"/>
      <c r="E946" s="260"/>
      <c r="F946" s="251"/>
      <c r="G946" s="252" t="str">
        <f>IFERROR(IF($E946="","",VLOOKUP($E946,'Data Mercado'!$A$7:$F$24,IF($B$6="P90",2,IF($B$6="P75",3,IF($B$6="P50",4,IF($B$6="P25",5,IF($B$6="P10",6))))),0)),"ND")</f>
      </c>
      <c r="H946" s="253" t="str">
        <f t="shared" si="127"/>
        <v/>
      </c>
      <c r="I946" s="253" t="str">
        <f>IFERROR(VLOOKUP($A946,'Analisis de Equidad Interna'!$A$11:$K$1010,11,0),"")</f>
        <v/>
      </c>
      <c r="J946" s="253" t="str">
        <f t="shared" si="128"/>
        <v/>
      </c>
      <c r="K946" s="254" t="str">
        <f t="shared" si="129"/>
        <v/>
      </c>
      <c r="L946" s="254" t="str">
        <f t="shared" si="130"/>
        <v/>
      </c>
      <c r="M946" s="254" t="str">
        <f t="shared" si="131"/>
        <v/>
      </c>
      <c r="N946" s="254" t="str">
        <f t="shared" si="132"/>
        <v/>
      </c>
      <c r="O946" s="255"/>
      <c r="P946" s="256">
        <f t="shared" si="133"/>
        <v>0</v>
      </c>
      <c r="Q946" s="251">
        <f t="shared" si="126"/>
        <v>0</v>
      </c>
      <c r="R946" s="268"/>
      <c r="S946" s="269"/>
      <c r="T946" s="251">
        <f t="shared" si="134"/>
        <v>0</v>
      </c>
    </row>
    <row r="947" spans="1:20" s="257" customFormat="1" ht="19" customHeight="1">
      <c r="A947" s="258"/>
      <c r="B947" s="262"/>
      <c r="C947" s="260"/>
      <c r="D947" s="260"/>
      <c r="E947" s="260"/>
      <c r="F947" s="251"/>
      <c r="G947" s="252" t="str">
        <f>IFERROR(IF($E947="","",VLOOKUP($E947,'Data Mercado'!$A$7:$F$24,IF($B$6="P90",2,IF($B$6="P75",3,IF($B$6="P50",4,IF($B$6="P25",5,IF($B$6="P10",6))))),0)),"ND")</f>
      </c>
      <c r="H947" s="253" t="str">
        <f t="shared" si="127"/>
        <v/>
      </c>
      <c r="I947" s="253" t="str">
        <f>IFERROR(VLOOKUP($A947,'Analisis de Equidad Interna'!$A$11:$K$1010,11,0),"")</f>
        <v/>
      </c>
      <c r="J947" s="253" t="str">
        <f t="shared" si="128"/>
        <v/>
      </c>
      <c r="K947" s="254" t="str">
        <f t="shared" si="129"/>
        <v/>
      </c>
      <c r="L947" s="254" t="str">
        <f t="shared" si="130"/>
        <v/>
      </c>
      <c r="M947" s="254" t="str">
        <f t="shared" si="131"/>
        <v/>
      </c>
      <c r="N947" s="254" t="str">
        <f t="shared" si="132"/>
        <v/>
      </c>
      <c r="O947" s="255"/>
      <c r="P947" s="256">
        <f t="shared" si="133"/>
        <v>0</v>
      </c>
      <c r="Q947" s="251">
        <f t="shared" si="126"/>
        <v>0</v>
      </c>
      <c r="R947" s="268"/>
      <c r="S947" s="269"/>
      <c r="T947" s="251">
        <f t="shared" si="134"/>
        <v>0</v>
      </c>
    </row>
    <row r="948" spans="1:20" s="257" customFormat="1" ht="19" customHeight="1">
      <c r="A948" s="258"/>
      <c r="B948" s="262"/>
      <c r="C948" s="260"/>
      <c r="D948" s="260"/>
      <c r="E948" s="260"/>
      <c r="F948" s="251"/>
      <c r="G948" s="252" t="str">
        <f>IFERROR(IF($E948="","",VLOOKUP($E948,'Data Mercado'!$A$7:$F$24,IF($B$6="P90",2,IF($B$6="P75",3,IF($B$6="P50",4,IF($B$6="P25",5,IF($B$6="P10",6))))),0)),"ND")</f>
      </c>
      <c r="H948" s="253" t="str">
        <f t="shared" si="127"/>
        <v/>
      </c>
      <c r="I948" s="253" t="str">
        <f>IFERROR(VLOOKUP($A948,'Analisis de Equidad Interna'!$A$11:$K$1010,11,0),"")</f>
        <v/>
      </c>
      <c r="J948" s="253" t="str">
        <f t="shared" si="128"/>
        <v/>
      </c>
      <c r="K948" s="254" t="str">
        <f t="shared" si="129"/>
        <v/>
      </c>
      <c r="L948" s="254" t="str">
        <f t="shared" si="130"/>
        <v/>
      </c>
      <c r="M948" s="254" t="str">
        <f t="shared" si="131"/>
        <v/>
      </c>
      <c r="N948" s="254" t="str">
        <f t="shared" si="132"/>
        <v/>
      </c>
      <c r="O948" s="255"/>
      <c r="P948" s="256">
        <f t="shared" si="133"/>
        <v>0</v>
      </c>
      <c r="Q948" s="251">
        <f t="shared" si="126"/>
        <v>0</v>
      </c>
      <c r="R948" s="268"/>
      <c r="S948" s="269"/>
      <c r="T948" s="251">
        <f t="shared" si="134"/>
        <v>0</v>
      </c>
    </row>
    <row r="949" spans="1:20" s="257" customFormat="1" ht="19" customHeight="1">
      <c r="A949" s="258"/>
      <c r="B949" s="262"/>
      <c r="C949" s="260"/>
      <c r="D949" s="260"/>
      <c r="E949" s="260"/>
      <c r="F949" s="251"/>
      <c r="G949" s="252" t="str">
        <f>IFERROR(IF($E949="","",VLOOKUP($E949,'Data Mercado'!$A$7:$F$24,IF($B$6="P90",2,IF($B$6="P75",3,IF($B$6="P50",4,IF($B$6="P25",5,IF($B$6="P10",6))))),0)),"ND")</f>
      </c>
      <c r="H949" s="253" t="str">
        <f t="shared" si="127"/>
        <v/>
      </c>
      <c r="I949" s="253" t="str">
        <f>IFERROR(VLOOKUP($A949,'Analisis de Equidad Interna'!$A$11:$K$1010,11,0),"")</f>
        <v/>
      </c>
      <c r="J949" s="253" t="str">
        <f t="shared" si="128"/>
        <v/>
      </c>
      <c r="K949" s="254" t="str">
        <f t="shared" si="129"/>
        <v/>
      </c>
      <c r="L949" s="254" t="str">
        <f t="shared" si="130"/>
        <v/>
      </c>
      <c r="M949" s="254" t="str">
        <f t="shared" si="131"/>
        <v/>
      </c>
      <c r="N949" s="254" t="str">
        <f t="shared" si="132"/>
        <v/>
      </c>
      <c r="O949" s="255"/>
      <c r="P949" s="256">
        <f t="shared" si="133"/>
        <v>0</v>
      </c>
      <c r="Q949" s="251">
        <f t="shared" si="126"/>
        <v>0</v>
      </c>
      <c r="R949" s="268"/>
      <c r="S949" s="269"/>
      <c r="T949" s="251">
        <f t="shared" si="134"/>
        <v>0</v>
      </c>
    </row>
    <row r="950" spans="1:20" s="257" customFormat="1" ht="19" customHeight="1">
      <c r="A950" s="258"/>
      <c r="B950" s="262"/>
      <c r="C950" s="260"/>
      <c r="D950" s="260"/>
      <c r="E950" s="260"/>
      <c r="F950" s="251"/>
      <c r="G950" s="252" t="str">
        <f>IFERROR(IF($E950="","",VLOOKUP($E950,'Data Mercado'!$A$7:$F$24,IF($B$6="P90",2,IF($B$6="P75",3,IF($B$6="P50",4,IF($B$6="P25",5,IF($B$6="P10",6))))),0)),"ND")</f>
      </c>
      <c r="H950" s="253" t="str">
        <f t="shared" si="127"/>
        <v/>
      </c>
      <c r="I950" s="253" t="str">
        <f>IFERROR(VLOOKUP($A950,'Analisis de Equidad Interna'!$A$11:$K$1010,11,0),"")</f>
        <v/>
      </c>
      <c r="J950" s="253" t="str">
        <f t="shared" si="128"/>
        <v/>
      </c>
      <c r="K950" s="254" t="str">
        <f t="shared" si="129"/>
        <v/>
      </c>
      <c r="L950" s="254" t="str">
        <f t="shared" si="130"/>
        <v/>
      </c>
      <c r="M950" s="254" t="str">
        <f t="shared" si="131"/>
        <v/>
      </c>
      <c r="N950" s="254" t="str">
        <f t="shared" si="132"/>
        <v/>
      </c>
      <c r="O950" s="255"/>
      <c r="P950" s="256">
        <f t="shared" si="133"/>
        <v>0</v>
      </c>
      <c r="Q950" s="251">
        <f t="shared" si="126"/>
        <v>0</v>
      </c>
      <c r="R950" s="268"/>
      <c r="S950" s="269"/>
      <c r="T950" s="251">
        <f t="shared" si="134"/>
        <v>0</v>
      </c>
    </row>
    <row r="951" spans="1:20" s="257" customFormat="1" ht="19" customHeight="1">
      <c r="A951" s="258"/>
      <c r="B951" s="262"/>
      <c r="C951" s="260"/>
      <c r="D951" s="260"/>
      <c r="E951" s="260"/>
      <c r="F951" s="251"/>
      <c r="G951" s="252" t="str">
        <f>IFERROR(IF($E951="","",VLOOKUP($E951,'Data Mercado'!$A$7:$F$24,IF($B$6="P90",2,IF($B$6="P75",3,IF($B$6="P50",4,IF($B$6="P25",5,IF($B$6="P10",6))))),0)),"ND")</f>
      </c>
      <c r="H951" s="253" t="str">
        <f t="shared" si="127"/>
        <v/>
      </c>
      <c r="I951" s="253" t="str">
        <f>IFERROR(VLOOKUP($A951,'Analisis de Equidad Interna'!$A$11:$K$1010,11,0),"")</f>
        <v/>
      </c>
      <c r="J951" s="253" t="str">
        <f t="shared" si="128"/>
        <v/>
      </c>
      <c r="K951" s="254" t="str">
        <f t="shared" si="129"/>
        <v/>
      </c>
      <c r="L951" s="254" t="str">
        <f t="shared" si="130"/>
        <v/>
      </c>
      <c r="M951" s="254" t="str">
        <f t="shared" si="131"/>
        <v/>
      </c>
      <c r="N951" s="254" t="str">
        <f t="shared" si="132"/>
        <v/>
      </c>
      <c r="O951" s="255"/>
      <c r="P951" s="256">
        <f t="shared" si="133"/>
        <v>0</v>
      </c>
      <c r="Q951" s="251">
        <f t="shared" si="126"/>
        <v>0</v>
      </c>
      <c r="R951" s="268"/>
      <c r="S951" s="269"/>
      <c r="T951" s="251">
        <f t="shared" si="134"/>
        <v>0</v>
      </c>
    </row>
    <row r="952" spans="1:20" s="257" customFormat="1" ht="19" customHeight="1">
      <c r="A952" s="258"/>
      <c r="B952" s="262"/>
      <c r="C952" s="260"/>
      <c r="D952" s="260"/>
      <c r="E952" s="260"/>
      <c r="F952" s="251"/>
      <c r="G952" s="252" t="str">
        <f>IFERROR(IF($E952="","",VLOOKUP($E952,'Data Mercado'!$A$7:$F$24,IF($B$6="P90",2,IF($B$6="P75",3,IF($B$6="P50",4,IF($B$6="P25",5,IF($B$6="P10",6))))),0)),"ND")</f>
      </c>
      <c r="H952" s="253" t="str">
        <f t="shared" si="127"/>
        <v/>
      </c>
      <c r="I952" s="253" t="str">
        <f>IFERROR(VLOOKUP($A952,'Analisis de Equidad Interna'!$A$11:$K$1010,11,0),"")</f>
        <v/>
      </c>
      <c r="J952" s="253" t="str">
        <f t="shared" si="128"/>
        <v/>
      </c>
      <c r="K952" s="254" t="str">
        <f t="shared" si="129"/>
        <v/>
      </c>
      <c r="L952" s="254" t="str">
        <f t="shared" si="130"/>
        <v/>
      </c>
      <c r="M952" s="254" t="str">
        <f t="shared" si="131"/>
        <v/>
      </c>
      <c r="N952" s="254" t="str">
        <f t="shared" si="132"/>
        <v/>
      </c>
      <c r="O952" s="255"/>
      <c r="P952" s="256">
        <f t="shared" si="133"/>
        <v>0</v>
      </c>
      <c r="Q952" s="251">
        <f t="shared" si="126"/>
        <v>0</v>
      </c>
      <c r="R952" s="268"/>
      <c r="S952" s="269"/>
      <c r="T952" s="251">
        <f t="shared" si="134"/>
        <v>0</v>
      </c>
    </row>
    <row r="953" spans="1:20" s="257" customFormat="1" ht="19" customHeight="1">
      <c r="A953" s="258"/>
      <c r="B953" s="262"/>
      <c r="C953" s="260"/>
      <c r="D953" s="260"/>
      <c r="E953" s="260"/>
      <c r="F953" s="251"/>
      <c r="G953" s="252" t="str">
        <f>IFERROR(IF($E953="","",VLOOKUP($E953,'Data Mercado'!$A$7:$F$24,IF($B$6="P90",2,IF($B$6="P75",3,IF($B$6="P50",4,IF($B$6="P25",5,IF($B$6="P10",6))))),0)),"ND")</f>
      </c>
      <c r="H953" s="253" t="str">
        <f t="shared" si="127"/>
        <v/>
      </c>
      <c r="I953" s="253" t="str">
        <f>IFERROR(VLOOKUP($A953,'Analisis de Equidad Interna'!$A$11:$K$1010,11,0),"")</f>
        <v/>
      </c>
      <c r="J953" s="253" t="str">
        <f t="shared" si="128"/>
        <v/>
      </c>
      <c r="K953" s="254" t="str">
        <f t="shared" si="129"/>
        <v/>
      </c>
      <c r="L953" s="254" t="str">
        <f t="shared" si="130"/>
        <v/>
      </c>
      <c r="M953" s="254" t="str">
        <f t="shared" si="131"/>
        <v/>
      </c>
      <c r="N953" s="254" t="str">
        <f t="shared" si="132"/>
        <v/>
      </c>
      <c r="O953" s="255"/>
      <c r="P953" s="256">
        <f t="shared" si="133"/>
        <v>0</v>
      </c>
      <c r="Q953" s="251">
        <f t="shared" si="126"/>
        <v>0</v>
      </c>
      <c r="R953" s="268"/>
      <c r="S953" s="269"/>
      <c r="T953" s="251">
        <f t="shared" si="134"/>
        <v>0</v>
      </c>
    </row>
    <row r="954" spans="1:20" s="257" customFormat="1" ht="19" customHeight="1">
      <c r="A954" s="258"/>
      <c r="B954" s="262"/>
      <c r="C954" s="260"/>
      <c r="D954" s="260"/>
      <c r="E954" s="260"/>
      <c r="F954" s="251"/>
      <c r="G954" s="252" t="str">
        <f>IFERROR(IF($E954="","",VLOOKUP($E954,'Data Mercado'!$A$7:$F$24,IF($B$6="P90",2,IF($B$6="P75",3,IF($B$6="P50",4,IF($B$6="P25",5,IF($B$6="P10",6))))),0)),"ND")</f>
      </c>
      <c r="H954" s="253" t="str">
        <f t="shared" si="127"/>
        <v/>
      </c>
      <c r="I954" s="253" t="str">
        <f>IFERROR(VLOOKUP($A954,'Analisis de Equidad Interna'!$A$11:$K$1010,11,0),"")</f>
        <v/>
      </c>
      <c r="J954" s="253" t="str">
        <f t="shared" si="128"/>
        <v/>
      </c>
      <c r="K954" s="254" t="str">
        <f t="shared" si="129"/>
        <v/>
      </c>
      <c r="L954" s="254" t="str">
        <f t="shared" si="130"/>
        <v/>
      </c>
      <c r="M954" s="254" t="str">
        <f t="shared" si="131"/>
        <v/>
      </c>
      <c r="N954" s="254" t="str">
        <f t="shared" si="132"/>
        <v/>
      </c>
      <c r="O954" s="255"/>
      <c r="P954" s="256">
        <f t="shared" si="133"/>
        <v>0</v>
      </c>
      <c r="Q954" s="251">
        <f t="shared" si="126"/>
        <v>0</v>
      </c>
      <c r="R954" s="268"/>
      <c r="S954" s="269"/>
      <c r="T954" s="251">
        <f t="shared" si="134"/>
        <v>0</v>
      </c>
    </row>
    <row r="955" spans="1:20" s="257" customFormat="1" ht="19" customHeight="1">
      <c r="A955" s="258"/>
      <c r="B955" s="262"/>
      <c r="C955" s="260"/>
      <c r="D955" s="260"/>
      <c r="E955" s="260"/>
      <c r="F955" s="251"/>
      <c r="G955" s="252" t="str">
        <f>IFERROR(IF($E955="","",VLOOKUP($E955,'Data Mercado'!$A$7:$F$24,IF($B$6="P90",2,IF($B$6="P75",3,IF($B$6="P50",4,IF($B$6="P25",5,IF($B$6="P10",6))))),0)),"ND")</f>
      </c>
      <c r="H955" s="253" t="str">
        <f t="shared" si="127"/>
        <v/>
      </c>
      <c r="I955" s="253" t="str">
        <f>IFERROR(VLOOKUP($A955,'Analisis de Equidad Interna'!$A$11:$K$1010,11,0),"")</f>
        <v/>
      </c>
      <c r="J955" s="253" t="str">
        <f t="shared" si="128"/>
        <v/>
      </c>
      <c r="K955" s="254" t="str">
        <f t="shared" si="129"/>
        <v/>
      </c>
      <c r="L955" s="254" t="str">
        <f t="shared" si="130"/>
        <v/>
      </c>
      <c r="M955" s="254" t="str">
        <f t="shared" si="131"/>
        <v/>
      </c>
      <c r="N955" s="254" t="str">
        <f t="shared" si="132"/>
        <v/>
      </c>
      <c r="O955" s="255"/>
      <c r="P955" s="256">
        <f t="shared" si="133"/>
        <v>0</v>
      </c>
      <c r="Q955" s="251">
        <f t="shared" si="126"/>
        <v>0</v>
      </c>
      <c r="R955" s="268"/>
      <c r="S955" s="269"/>
      <c r="T955" s="251">
        <f t="shared" si="134"/>
        <v>0</v>
      </c>
    </row>
    <row r="956" spans="1:20" s="257" customFormat="1" ht="19" customHeight="1">
      <c r="A956" s="258"/>
      <c r="B956" s="262"/>
      <c r="C956" s="260"/>
      <c r="D956" s="260"/>
      <c r="E956" s="260"/>
      <c r="F956" s="251"/>
      <c r="G956" s="252" t="str">
        <f>IFERROR(IF($E956="","",VLOOKUP($E956,'Data Mercado'!$A$7:$F$24,IF($B$6="P90",2,IF($B$6="P75",3,IF($B$6="P50",4,IF($B$6="P25",5,IF($B$6="P10",6))))),0)),"ND")</f>
      </c>
      <c r="H956" s="253" t="str">
        <f t="shared" si="127"/>
        <v/>
      </c>
      <c r="I956" s="253" t="str">
        <f>IFERROR(VLOOKUP($A956,'Analisis de Equidad Interna'!$A$11:$K$1010,11,0),"")</f>
        <v/>
      </c>
      <c r="J956" s="253" t="str">
        <f t="shared" si="128"/>
        <v/>
      </c>
      <c r="K956" s="254" t="str">
        <f t="shared" si="129"/>
        <v/>
      </c>
      <c r="L956" s="254" t="str">
        <f t="shared" si="130"/>
        <v/>
      </c>
      <c r="M956" s="254" t="str">
        <f t="shared" si="131"/>
        <v/>
      </c>
      <c r="N956" s="254" t="str">
        <f t="shared" si="132"/>
        <v/>
      </c>
      <c r="O956" s="255"/>
      <c r="P956" s="256">
        <f t="shared" si="133"/>
        <v>0</v>
      </c>
      <c r="Q956" s="251">
        <f t="shared" si="126"/>
        <v>0</v>
      </c>
      <c r="R956" s="268"/>
      <c r="S956" s="269"/>
      <c r="T956" s="251">
        <f t="shared" si="134"/>
        <v>0</v>
      </c>
    </row>
    <row r="957" spans="1:20" s="257" customFormat="1" ht="19" customHeight="1">
      <c r="A957" s="258"/>
      <c r="B957" s="262"/>
      <c r="C957" s="260"/>
      <c r="D957" s="260"/>
      <c r="E957" s="260"/>
      <c r="F957" s="251"/>
      <c r="G957" s="252" t="str">
        <f>IFERROR(IF($E957="","",VLOOKUP($E957,'Data Mercado'!$A$7:$F$24,IF($B$6="P90",2,IF($B$6="P75",3,IF($B$6="P50",4,IF($B$6="P25",5,IF($B$6="P10",6))))),0)),"ND")</f>
      </c>
      <c r="H957" s="253" t="str">
        <f t="shared" si="127"/>
        <v/>
      </c>
      <c r="I957" s="253" t="str">
        <f>IFERROR(VLOOKUP($A957,'Analisis de Equidad Interna'!$A$11:$K$1010,11,0),"")</f>
        <v/>
      </c>
      <c r="J957" s="253" t="str">
        <f t="shared" si="128"/>
        <v/>
      </c>
      <c r="K957" s="254" t="str">
        <f t="shared" si="129"/>
        <v/>
      </c>
      <c r="L957" s="254" t="str">
        <f t="shared" si="130"/>
        <v/>
      </c>
      <c r="M957" s="254" t="str">
        <f t="shared" si="131"/>
        <v/>
      </c>
      <c r="N957" s="254" t="str">
        <f t="shared" si="132"/>
        <v/>
      </c>
      <c r="O957" s="255"/>
      <c r="P957" s="256">
        <f t="shared" si="133"/>
        <v>0</v>
      </c>
      <c r="Q957" s="251">
        <f t="shared" si="126"/>
        <v>0</v>
      </c>
      <c r="R957" s="268"/>
      <c r="S957" s="269"/>
      <c r="T957" s="251">
        <f t="shared" si="134"/>
        <v>0</v>
      </c>
    </row>
    <row r="958" spans="1:20" s="257" customFormat="1" ht="19" customHeight="1">
      <c r="A958" s="258"/>
      <c r="B958" s="262"/>
      <c r="C958" s="260"/>
      <c r="D958" s="260"/>
      <c r="E958" s="260"/>
      <c r="F958" s="251"/>
      <c r="G958" s="252" t="str">
        <f>IFERROR(IF($E958="","",VLOOKUP($E958,'Data Mercado'!$A$7:$F$24,IF($B$6="P90",2,IF($B$6="P75",3,IF($B$6="P50",4,IF($B$6="P25",5,IF($B$6="P10",6))))),0)),"ND")</f>
      </c>
      <c r="H958" s="253" t="str">
        <f t="shared" si="127"/>
        <v/>
      </c>
      <c r="I958" s="253" t="str">
        <f>IFERROR(VLOOKUP($A958,'Analisis de Equidad Interna'!$A$11:$K$1010,11,0),"")</f>
        <v/>
      </c>
      <c r="J958" s="253" t="str">
        <f t="shared" si="128"/>
        <v/>
      </c>
      <c r="K958" s="254" t="str">
        <f t="shared" si="129"/>
        <v/>
      </c>
      <c r="L958" s="254" t="str">
        <f t="shared" si="130"/>
        <v/>
      </c>
      <c r="M958" s="254" t="str">
        <f t="shared" si="131"/>
        <v/>
      </c>
      <c r="N958" s="254" t="str">
        <f t="shared" si="132"/>
        <v/>
      </c>
      <c r="O958" s="255"/>
      <c r="P958" s="256">
        <f t="shared" si="133"/>
        <v>0</v>
      </c>
      <c r="Q958" s="251">
        <f t="shared" si="126"/>
        <v>0</v>
      </c>
      <c r="R958" s="268"/>
      <c r="S958" s="269"/>
      <c r="T958" s="251">
        <f t="shared" si="134"/>
        <v>0</v>
      </c>
    </row>
    <row r="959" spans="1:20" s="257" customFormat="1" ht="19" customHeight="1">
      <c r="A959" s="258"/>
      <c r="B959" s="262"/>
      <c r="C959" s="260"/>
      <c r="D959" s="260"/>
      <c r="E959" s="260"/>
      <c r="F959" s="251"/>
      <c r="G959" s="252" t="str">
        <f>IFERROR(IF($E959="","",VLOOKUP($E959,'Data Mercado'!$A$7:$F$24,IF($B$6="P90",2,IF($B$6="P75",3,IF($B$6="P50",4,IF($B$6="P25",5,IF($B$6="P10",6))))),0)),"ND")</f>
      </c>
      <c r="H959" s="253" t="str">
        <f t="shared" si="127"/>
        <v/>
      </c>
      <c r="I959" s="253" t="str">
        <f>IFERROR(VLOOKUP($A959,'Analisis de Equidad Interna'!$A$11:$K$1010,11,0),"")</f>
        <v/>
      </c>
      <c r="J959" s="253" t="str">
        <f t="shared" si="128"/>
        <v/>
      </c>
      <c r="K959" s="254" t="str">
        <f t="shared" si="129"/>
        <v/>
      </c>
      <c r="L959" s="254" t="str">
        <f t="shared" si="130"/>
        <v/>
      </c>
      <c r="M959" s="254" t="str">
        <f t="shared" si="131"/>
        <v/>
      </c>
      <c r="N959" s="254" t="str">
        <f t="shared" si="132"/>
        <v/>
      </c>
      <c r="O959" s="255"/>
      <c r="P959" s="256">
        <f t="shared" si="133"/>
        <v>0</v>
      </c>
      <c r="Q959" s="251">
        <f t="shared" si="126"/>
        <v>0</v>
      </c>
      <c r="R959" s="268"/>
      <c r="S959" s="269"/>
      <c r="T959" s="251">
        <f t="shared" si="134"/>
        <v>0</v>
      </c>
    </row>
    <row r="960" spans="1:20" s="257" customFormat="1" ht="19" customHeight="1">
      <c r="A960" s="258"/>
      <c r="B960" s="262"/>
      <c r="C960" s="260"/>
      <c r="D960" s="260"/>
      <c r="E960" s="260"/>
      <c r="F960" s="251"/>
      <c r="G960" s="252" t="str">
        <f>IFERROR(IF($E960="","",VLOOKUP($E960,'Data Mercado'!$A$7:$F$24,IF($B$6="P90",2,IF($B$6="P75",3,IF($B$6="P50",4,IF($B$6="P25",5,IF($B$6="P10",6))))),0)),"ND")</f>
      </c>
      <c r="H960" s="253" t="str">
        <f t="shared" si="127"/>
        <v/>
      </c>
      <c r="I960" s="253" t="str">
        <f>IFERROR(VLOOKUP($A960,'Analisis de Equidad Interna'!$A$11:$K$1010,11,0),"")</f>
        <v/>
      </c>
      <c r="J960" s="253" t="str">
        <f t="shared" si="128"/>
        <v/>
      </c>
      <c r="K960" s="254" t="str">
        <f t="shared" si="129"/>
        <v/>
      </c>
      <c r="L960" s="254" t="str">
        <f t="shared" si="130"/>
        <v/>
      </c>
      <c r="M960" s="254" t="str">
        <f t="shared" si="131"/>
        <v/>
      </c>
      <c r="N960" s="254" t="str">
        <f t="shared" si="132"/>
        <v/>
      </c>
      <c r="O960" s="255"/>
      <c r="P960" s="256">
        <f t="shared" si="133"/>
        <v>0</v>
      </c>
      <c r="Q960" s="251">
        <f t="shared" si="126"/>
        <v>0</v>
      </c>
      <c r="R960" s="268"/>
      <c r="S960" s="269"/>
      <c r="T960" s="251">
        <f t="shared" si="134"/>
        <v>0</v>
      </c>
    </row>
    <row r="961" spans="1:20" s="257" customFormat="1" ht="19" customHeight="1">
      <c r="A961" s="258"/>
      <c r="B961" s="262"/>
      <c r="C961" s="260"/>
      <c r="D961" s="260"/>
      <c r="E961" s="260"/>
      <c r="F961" s="251"/>
      <c r="G961" s="252" t="str">
        <f>IFERROR(IF($E961="","",VLOOKUP($E961,'Data Mercado'!$A$7:$F$24,IF($B$6="P90",2,IF($B$6="P75",3,IF($B$6="P50",4,IF($B$6="P25",5,IF($B$6="P10",6))))),0)),"ND")</f>
      </c>
      <c r="H961" s="253" t="str">
        <f t="shared" si="127"/>
        <v/>
      </c>
      <c r="I961" s="253" t="str">
        <f>IFERROR(VLOOKUP($A961,'Analisis de Equidad Interna'!$A$11:$K$1010,11,0),"")</f>
        <v/>
      </c>
      <c r="J961" s="253" t="str">
        <f t="shared" si="128"/>
        <v/>
      </c>
      <c r="K961" s="254" t="str">
        <f t="shared" si="129"/>
        <v/>
      </c>
      <c r="L961" s="254" t="str">
        <f t="shared" si="130"/>
        <v/>
      </c>
      <c r="M961" s="254" t="str">
        <f t="shared" si="131"/>
        <v/>
      </c>
      <c r="N961" s="254" t="str">
        <f t="shared" si="132"/>
        <v/>
      </c>
      <c r="O961" s="255"/>
      <c r="P961" s="256">
        <f t="shared" si="133"/>
        <v>0</v>
      </c>
      <c r="Q961" s="251">
        <f t="shared" si="126"/>
        <v>0</v>
      </c>
      <c r="R961" s="268"/>
      <c r="S961" s="269"/>
      <c r="T961" s="251">
        <f t="shared" si="134"/>
        <v>0</v>
      </c>
    </row>
    <row r="962" spans="1:20" s="257" customFormat="1" ht="19" customHeight="1">
      <c r="A962" s="258"/>
      <c r="B962" s="262"/>
      <c r="C962" s="260"/>
      <c r="D962" s="260"/>
      <c r="E962" s="260"/>
      <c r="F962" s="251"/>
      <c r="G962" s="252" t="str">
        <f>IFERROR(IF($E962="","",VLOOKUP($E962,'Data Mercado'!$A$7:$F$24,IF($B$6="P90",2,IF($B$6="P75",3,IF($B$6="P50",4,IF($B$6="P25",5,IF($B$6="P10",6))))),0)),"ND")</f>
      </c>
      <c r="H962" s="253" t="str">
        <f t="shared" si="127"/>
        <v/>
      </c>
      <c r="I962" s="253" t="str">
        <f>IFERROR(VLOOKUP($A962,'Analisis de Equidad Interna'!$A$11:$K$1010,11,0),"")</f>
        <v/>
      </c>
      <c r="J962" s="253" t="str">
        <f t="shared" si="128"/>
        <v/>
      </c>
      <c r="K962" s="254" t="str">
        <f t="shared" si="129"/>
        <v/>
      </c>
      <c r="L962" s="254" t="str">
        <f t="shared" si="130"/>
        <v/>
      </c>
      <c r="M962" s="254" t="str">
        <f t="shared" si="131"/>
        <v/>
      </c>
      <c r="N962" s="254" t="str">
        <f t="shared" si="132"/>
        <v/>
      </c>
      <c r="O962" s="255"/>
      <c r="P962" s="256">
        <f t="shared" si="133"/>
        <v>0</v>
      </c>
      <c r="Q962" s="251">
        <f t="shared" si="126"/>
        <v>0</v>
      </c>
      <c r="R962" s="268"/>
      <c r="S962" s="269"/>
      <c r="T962" s="251">
        <f t="shared" si="134"/>
        <v>0</v>
      </c>
    </row>
    <row r="963" spans="1:20" s="257" customFormat="1" ht="19" customHeight="1">
      <c r="A963" s="258"/>
      <c r="B963" s="262"/>
      <c r="C963" s="260"/>
      <c r="D963" s="260"/>
      <c r="E963" s="260"/>
      <c r="F963" s="251"/>
      <c r="G963" s="252" t="str">
        <f>IFERROR(IF($E963="","",VLOOKUP($E963,'Data Mercado'!$A$7:$F$24,IF($B$6="P90",2,IF($B$6="P75",3,IF($B$6="P50",4,IF($B$6="P25",5,IF($B$6="P10",6))))),0)),"ND")</f>
      </c>
      <c r="H963" s="253" t="str">
        <f t="shared" si="127"/>
        <v/>
      </c>
      <c r="I963" s="253" t="str">
        <f>IFERROR(VLOOKUP($A963,'Analisis de Equidad Interna'!$A$11:$K$1010,11,0),"")</f>
        <v/>
      </c>
      <c r="J963" s="253" t="str">
        <f t="shared" si="128"/>
        <v/>
      </c>
      <c r="K963" s="254" t="str">
        <f t="shared" si="129"/>
        <v/>
      </c>
      <c r="L963" s="254" t="str">
        <f t="shared" si="130"/>
        <v/>
      </c>
      <c r="M963" s="254" t="str">
        <f t="shared" si="131"/>
        <v/>
      </c>
      <c r="N963" s="254" t="str">
        <f t="shared" si="132"/>
        <v/>
      </c>
      <c r="O963" s="255"/>
      <c r="P963" s="256">
        <f t="shared" si="133"/>
        <v>0</v>
      </c>
      <c r="Q963" s="251">
        <f t="shared" si="126"/>
        <v>0</v>
      </c>
      <c r="R963" s="268"/>
      <c r="S963" s="269"/>
      <c r="T963" s="251">
        <f t="shared" si="134"/>
        <v>0</v>
      </c>
    </row>
    <row r="964" spans="1:20" s="257" customFormat="1" ht="19" customHeight="1">
      <c r="A964" s="258"/>
      <c r="B964" s="262"/>
      <c r="C964" s="260"/>
      <c r="D964" s="260"/>
      <c r="E964" s="260"/>
      <c r="F964" s="251"/>
      <c r="G964" s="252" t="str">
        <f>IFERROR(IF($E964="","",VLOOKUP($E964,'Data Mercado'!$A$7:$F$24,IF($B$6="P90",2,IF($B$6="P75",3,IF($B$6="P50",4,IF($B$6="P25",5,IF($B$6="P10",6))))),0)),"ND")</f>
      </c>
      <c r="H964" s="253" t="str">
        <f t="shared" si="127"/>
        <v/>
      </c>
      <c r="I964" s="253" t="str">
        <f>IFERROR(VLOOKUP($A964,'Analisis de Equidad Interna'!$A$11:$K$1010,11,0),"")</f>
        <v/>
      </c>
      <c r="J964" s="253" t="str">
        <f t="shared" si="128"/>
        <v/>
      </c>
      <c r="K964" s="254" t="str">
        <f t="shared" si="129"/>
        <v/>
      </c>
      <c r="L964" s="254" t="str">
        <f t="shared" si="130"/>
        <v/>
      </c>
      <c r="M964" s="254" t="str">
        <f t="shared" si="131"/>
        <v/>
      </c>
      <c r="N964" s="254" t="str">
        <f t="shared" si="132"/>
        <v/>
      </c>
      <c r="O964" s="255"/>
      <c r="P964" s="256">
        <f t="shared" si="133"/>
        <v>0</v>
      </c>
      <c r="Q964" s="251">
        <f t="shared" si="126"/>
        <v>0</v>
      </c>
      <c r="R964" s="268"/>
      <c r="S964" s="269"/>
      <c r="T964" s="251">
        <f t="shared" si="134"/>
        <v>0</v>
      </c>
    </row>
    <row r="965" spans="1:20" s="257" customFormat="1" ht="19" customHeight="1">
      <c r="A965" s="258"/>
      <c r="B965" s="262"/>
      <c r="C965" s="260"/>
      <c r="D965" s="260"/>
      <c r="E965" s="260"/>
      <c r="F965" s="251"/>
      <c r="G965" s="252" t="str">
        <f>IFERROR(IF($E965="","",VLOOKUP($E965,'Data Mercado'!$A$7:$F$24,IF($B$6="P90",2,IF($B$6="P75",3,IF($B$6="P50",4,IF($B$6="P25",5,IF($B$6="P10",6))))),0)),"ND")</f>
      </c>
      <c r="H965" s="253" t="str">
        <f t="shared" si="127"/>
        <v/>
      </c>
      <c r="I965" s="253" t="str">
        <f>IFERROR(VLOOKUP($A965,'Analisis de Equidad Interna'!$A$11:$K$1010,11,0),"")</f>
        <v/>
      </c>
      <c r="J965" s="253" t="str">
        <f t="shared" si="128"/>
        <v/>
      </c>
      <c r="K965" s="254" t="str">
        <f t="shared" si="129"/>
        <v/>
      </c>
      <c r="L965" s="254" t="str">
        <f t="shared" si="130"/>
        <v/>
      </c>
      <c r="M965" s="254" t="str">
        <f t="shared" si="131"/>
        <v/>
      </c>
      <c r="N965" s="254" t="str">
        <f t="shared" si="132"/>
        <v/>
      </c>
      <c r="O965" s="255"/>
      <c r="P965" s="256">
        <f t="shared" si="133"/>
        <v>0</v>
      </c>
      <c r="Q965" s="251">
        <f t="shared" si="126"/>
        <v>0</v>
      </c>
      <c r="R965" s="268"/>
      <c r="S965" s="269"/>
      <c r="T965" s="251">
        <f t="shared" si="134"/>
        <v>0</v>
      </c>
    </row>
    <row r="966" spans="1:20" s="257" customFormat="1" ht="19" customHeight="1">
      <c r="A966" s="258"/>
      <c r="B966" s="262"/>
      <c r="C966" s="260"/>
      <c r="D966" s="260"/>
      <c r="E966" s="260"/>
      <c r="F966" s="251"/>
      <c r="G966" s="252" t="str">
        <f>IFERROR(IF($E966="","",VLOOKUP($E966,'Data Mercado'!$A$7:$F$24,IF($B$6="P90",2,IF($B$6="P75",3,IF($B$6="P50",4,IF($B$6="P25",5,IF($B$6="P10",6))))),0)),"ND")</f>
      </c>
      <c r="H966" s="253" t="str">
        <f t="shared" si="127"/>
        <v/>
      </c>
      <c r="I966" s="253" t="str">
        <f>IFERROR(VLOOKUP($A966,'Analisis de Equidad Interna'!$A$11:$K$1010,11,0),"")</f>
        <v/>
      </c>
      <c r="J966" s="253" t="str">
        <f t="shared" si="128"/>
        <v/>
      </c>
      <c r="K966" s="254" t="str">
        <f t="shared" si="129"/>
        <v/>
      </c>
      <c r="L966" s="254" t="str">
        <f t="shared" si="130"/>
        <v/>
      </c>
      <c r="M966" s="254" t="str">
        <f t="shared" si="131"/>
        <v/>
      </c>
      <c r="N966" s="254" t="str">
        <f t="shared" si="132"/>
        <v/>
      </c>
      <c r="O966" s="255"/>
      <c r="P966" s="256">
        <f t="shared" si="133"/>
        <v>0</v>
      </c>
      <c r="Q966" s="251">
        <f t="shared" si="126"/>
        <v>0</v>
      </c>
      <c r="R966" s="268"/>
      <c r="S966" s="269"/>
      <c r="T966" s="251">
        <f t="shared" si="134"/>
        <v>0</v>
      </c>
    </row>
    <row r="967" spans="1:20" s="257" customFormat="1" ht="19" customHeight="1">
      <c r="A967" s="258"/>
      <c r="B967" s="262"/>
      <c r="C967" s="260"/>
      <c r="D967" s="260"/>
      <c r="E967" s="260"/>
      <c r="F967" s="251"/>
      <c r="G967" s="252" t="str">
        <f>IFERROR(IF($E967="","",VLOOKUP($E967,'Data Mercado'!$A$7:$F$24,IF($B$6="P90",2,IF($B$6="P75",3,IF($B$6="P50",4,IF($B$6="P25",5,IF($B$6="P10",6))))),0)),"ND")</f>
      </c>
      <c r="H967" s="253" t="str">
        <f t="shared" si="127"/>
        <v/>
      </c>
      <c r="I967" s="253" t="str">
        <f>IFERROR(VLOOKUP($A967,'Analisis de Equidad Interna'!$A$11:$K$1010,11,0),"")</f>
        <v/>
      </c>
      <c r="J967" s="253" t="str">
        <f t="shared" si="128"/>
        <v/>
      </c>
      <c r="K967" s="254" t="str">
        <f t="shared" si="129"/>
        <v/>
      </c>
      <c r="L967" s="254" t="str">
        <f t="shared" si="130"/>
        <v/>
      </c>
      <c r="M967" s="254" t="str">
        <f t="shared" si="131"/>
        <v/>
      </c>
      <c r="N967" s="254" t="str">
        <f t="shared" si="132"/>
        <v/>
      </c>
      <c r="O967" s="255"/>
      <c r="P967" s="256">
        <f t="shared" si="133"/>
        <v>0</v>
      </c>
      <c r="Q967" s="251">
        <f t="shared" si="126"/>
        <v>0</v>
      </c>
      <c r="R967" s="268"/>
      <c r="S967" s="269"/>
      <c r="T967" s="251">
        <f t="shared" si="134"/>
        <v>0</v>
      </c>
    </row>
    <row r="968" spans="1:20" s="257" customFormat="1" ht="19" customHeight="1">
      <c r="A968" s="258"/>
      <c r="B968" s="262"/>
      <c r="C968" s="260"/>
      <c r="D968" s="260"/>
      <c r="E968" s="260"/>
      <c r="F968" s="251"/>
      <c r="G968" s="252" t="str">
        <f>IFERROR(IF($E968="","",VLOOKUP($E968,'Data Mercado'!$A$7:$F$24,IF($B$6="P90",2,IF($B$6="P75",3,IF($B$6="P50",4,IF($B$6="P25",5,IF($B$6="P10",6))))),0)),"ND")</f>
      </c>
      <c r="H968" s="253" t="str">
        <f t="shared" si="127"/>
        <v/>
      </c>
      <c r="I968" s="253" t="str">
        <f>IFERROR(VLOOKUP($A968,'Analisis de Equidad Interna'!$A$11:$K$1010,11,0),"")</f>
        <v/>
      </c>
      <c r="J968" s="253" t="str">
        <f t="shared" si="128"/>
        <v/>
      </c>
      <c r="K968" s="254" t="str">
        <f t="shared" si="129"/>
        <v/>
      </c>
      <c r="L968" s="254" t="str">
        <f t="shared" si="130"/>
        <v/>
      </c>
      <c r="M968" s="254" t="str">
        <f t="shared" si="131"/>
        <v/>
      </c>
      <c r="N968" s="254" t="str">
        <f t="shared" si="132"/>
        <v/>
      </c>
      <c r="O968" s="255"/>
      <c r="P968" s="256">
        <f t="shared" si="133"/>
        <v>0</v>
      </c>
      <c r="Q968" s="251">
        <f t="shared" si="126"/>
        <v>0</v>
      </c>
      <c r="R968" s="268"/>
      <c r="S968" s="269"/>
      <c r="T968" s="251">
        <f t="shared" si="134"/>
        <v>0</v>
      </c>
    </row>
    <row r="969" spans="1:20" s="257" customFormat="1" ht="19" customHeight="1">
      <c r="A969" s="258"/>
      <c r="B969" s="262"/>
      <c r="C969" s="260"/>
      <c r="D969" s="260"/>
      <c r="E969" s="260"/>
      <c r="F969" s="251"/>
      <c r="G969" s="252" t="str">
        <f>IFERROR(IF($E969="","",VLOOKUP($E969,'Data Mercado'!$A$7:$F$24,IF($B$6="P90",2,IF($B$6="P75",3,IF($B$6="P50",4,IF($B$6="P25",5,IF($B$6="P10",6))))),0)),"ND")</f>
      </c>
      <c r="H969" s="253" t="str">
        <f t="shared" si="127"/>
        <v/>
      </c>
      <c r="I969" s="253" t="str">
        <f>IFERROR(VLOOKUP($A969,'Analisis de Equidad Interna'!$A$11:$K$1010,11,0),"")</f>
        <v/>
      </c>
      <c r="J969" s="253" t="str">
        <f t="shared" si="128"/>
        <v/>
      </c>
      <c r="K969" s="254" t="str">
        <f t="shared" si="129"/>
        <v/>
      </c>
      <c r="L969" s="254" t="str">
        <f t="shared" si="130"/>
        <v/>
      </c>
      <c r="M969" s="254" t="str">
        <f t="shared" si="131"/>
        <v/>
      </c>
      <c r="N969" s="254" t="str">
        <f t="shared" si="132"/>
        <v/>
      </c>
      <c r="O969" s="255"/>
      <c r="P969" s="256">
        <f t="shared" si="133"/>
        <v>0</v>
      </c>
      <c r="Q969" s="251">
        <f t="shared" si="126"/>
        <v>0</v>
      </c>
      <c r="R969" s="268"/>
      <c r="S969" s="269"/>
      <c r="T969" s="251">
        <f t="shared" si="134"/>
        <v>0</v>
      </c>
    </row>
    <row r="970" spans="1:20" s="257" customFormat="1" ht="19" customHeight="1">
      <c r="A970" s="258"/>
      <c r="B970" s="262"/>
      <c r="C970" s="260"/>
      <c r="D970" s="260"/>
      <c r="E970" s="260"/>
      <c r="F970" s="251"/>
      <c r="G970" s="252" t="str">
        <f>IFERROR(IF($E970="","",VLOOKUP($E970,'Data Mercado'!$A$7:$F$24,IF($B$6="P90",2,IF($B$6="P75",3,IF($B$6="P50",4,IF($B$6="P25",5,IF($B$6="P10",6))))),0)),"ND")</f>
      </c>
      <c r="H970" s="253" t="str">
        <f t="shared" si="127"/>
        <v/>
      </c>
      <c r="I970" s="253" t="str">
        <f>IFERROR(VLOOKUP($A970,'Analisis de Equidad Interna'!$A$11:$K$1010,11,0),"")</f>
        <v/>
      </c>
      <c r="J970" s="253" t="str">
        <f t="shared" si="128"/>
        <v/>
      </c>
      <c r="K970" s="254" t="str">
        <f t="shared" si="129"/>
        <v/>
      </c>
      <c r="L970" s="254" t="str">
        <f t="shared" si="130"/>
        <v/>
      </c>
      <c r="M970" s="254" t="str">
        <f t="shared" si="131"/>
        <v/>
      </c>
      <c r="N970" s="254" t="str">
        <f t="shared" si="132"/>
        <v/>
      </c>
      <c r="O970" s="255"/>
      <c r="P970" s="256">
        <f t="shared" si="133"/>
        <v>0</v>
      </c>
      <c r="Q970" s="251">
        <f t="shared" si="126"/>
        <v>0</v>
      </c>
      <c r="R970" s="268"/>
      <c r="S970" s="269"/>
      <c r="T970" s="251">
        <f t="shared" si="134"/>
        <v>0</v>
      </c>
    </row>
    <row r="971" spans="1:20" s="257" customFormat="1" ht="19" customHeight="1">
      <c r="A971" s="258"/>
      <c r="B971" s="262"/>
      <c r="C971" s="260"/>
      <c r="D971" s="260"/>
      <c r="E971" s="260"/>
      <c r="F971" s="251"/>
      <c r="G971" s="252" t="str">
        <f>IFERROR(IF($E971="","",VLOOKUP($E971,'Data Mercado'!$A$7:$F$24,IF($B$6="P90",2,IF($B$6="P75",3,IF($B$6="P50",4,IF($B$6="P25",5,IF($B$6="P10",6))))),0)),"ND")</f>
      </c>
      <c r="H971" s="253" t="str">
        <f t="shared" si="127"/>
        <v/>
      </c>
      <c r="I971" s="253" t="str">
        <f>IFERROR(VLOOKUP($A971,'Analisis de Equidad Interna'!$A$11:$K$1010,11,0),"")</f>
        <v/>
      </c>
      <c r="J971" s="253" t="str">
        <f t="shared" si="128"/>
        <v/>
      </c>
      <c r="K971" s="254" t="str">
        <f t="shared" si="129"/>
        <v/>
      </c>
      <c r="L971" s="254" t="str">
        <f t="shared" si="130"/>
        <v/>
      </c>
      <c r="M971" s="254" t="str">
        <f t="shared" si="131"/>
        <v/>
      </c>
      <c r="N971" s="254" t="str">
        <f t="shared" si="132"/>
        <v/>
      </c>
      <c r="O971" s="255"/>
      <c r="P971" s="256">
        <f t="shared" si="133"/>
        <v>0</v>
      </c>
      <c r="Q971" s="251">
        <f t="shared" si="126"/>
        <v>0</v>
      </c>
      <c r="R971" s="268"/>
      <c r="S971" s="269"/>
      <c r="T971" s="251">
        <f t="shared" si="134"/>
        <v>0</v>
      </c>
    </row>
    <row r="972" spans="1:20" s="257" customFormat="1" ht="19" customHeight="1">
      <c r="A972" s="258"/>
      <c r="B972" s="262"/>
      <c r="C972" s="260"/>
      <c r="D972" s="260"/>
      <c r="E972" s="260"/>
      <c r="F972" s="251"/>
      <c r="G972" s="252" t="str">
        <f>IFERROR(IF($E972="","",VLOOKUP($E972,'Data Mercado'!$A$7:$F$24,IF($B$6="P90",2,IF($B$6="P75",3,IF($B$6="P50",4,IF($B$6="P25",5,IF($B$6="P10",6))))),0)),"ND")</f>
      </c>
      <c r="H972" s="253" t="str">
        <f t="shared" si="127"/>
        <v/>
      </c>
      <c r="I972" s="253" t="str">
        <f>IFERROR(VLOOKUP($A972,'Analisis de Equidad Interna'!$A$11:$K$1010,11,0),"")</f>
        <v/>
      </c>
      <c r="J972" s="253" t="str">
        <f t="shared" si="128"/>
        <v/>
      </c>
      <c r="K972" s="254" t="str">
        <f t="shared" si="129"/>
        <v/>
      </c>
      <c r="L972" s="254" t="str">
        <f t="shared" si="130"/>
        <v/>
      </c>
      <c r="M972" s="254" t="str">
        <f t="shared" si="131"/>
        <v/>
      </c>
      <c r="N972" s="254" t="str">
        <f t="shared" si="132"/>
        <v/>
      </c>
      <c r="O972" s="255"/>
      <c r="P972" s="256">
        <f t="shared" si="133"/>
        <v>0</v>
      </c>
      <c r="Q972" s="251">
        <f t="shared" si="126"/>
        <v>0</v>
      </c>
      <c r="R972" s="268"/>
      <c r="S972" s="269"/>
      <c r="T972" s="251">
        <f t="shared" si="134"/>
        <v>0</v>
      </c>
    </row>
    <row r="973" spans="1:20" s="257" customFormat="1" ht="19" customHeight="1">
      <c r="A973" s="258"/>
      <c r="B973" s="262"/>
      <c r="C973" s="260"/>
      <c r="D973" s="260"/>
      <c r="E973" s="260"/>
      <c r="F973" s="251"/>
      <c r="G973" s="252" t="str">
        <f>IFERROR(IF($E973="","",VLOOKUP($E973,'Data Mercado'!$A$7:$F$24,IF($B$6="P90",2,IF($B$6="P75",3,IF($B$6="P50",4,IF($B$6="P25",5,IF($B$6="P10",6))))),0)),"ND")</f>
      </c>
      <c r="H973" s="253" t="str">
        <f t="shared" si="127"/>
        <v/>
      </c>
      <c r="I973" s="253" t="str">
        <f>IFERROR(VLOOKUP($A973,'Analisis de Equidad Interna'!$A$11:$K$1010,11,0),"")</f>
        <v/>
      </c>
      <c r="J973" s="253" t="str">
        <f t="shared" si="128"/>
        <v/>
      </c>
      <c r="K973" s="254" t="str">
        <f t="shared" si="129"/>
        <v/>
      </c>
      <c r="L973" s="254" t="str">
        <f t="shared" si="130"/>
        <v/>
      </c>
      <c r="M973" s="254" t="str">
        <f t="shared" si="131"/>
        <v/>
      </c>
      <c r="N973" s="254" t="str">
        <f t="shared" si="132"/>
        <v/>
      </c>
      <c r="O973" s="255"/>
      <c r="P973" s="256">
        <f t="shared" si="133"/>
        <v>0</v>
      </c>
      <c r="Q973" s="251">
        <f t="shared" si="126"/>
        <v>0</v>
      </c>
      <c r="R973" s="268"/>
      <c r="S973" s="269"/>
      <c r="T973" s="251">
        <f t="shared" si="134"/>
        <v>0</v>
      </c>
    </row>
    <row r="974" spans="1:20" s="257" customFormat="1" ht="19" customHeight="1">
      <c r="A974" s="258"/>
      <c r="B974" s="262"/>
      <c r="C974" s="260"/>
      <c r="D974" s="260"/>
      <c r="E974" s="260"/>
      <c r="F974" s="251"/>
      <c r="G974" s="252" t="str">
        <f>IFERROR(IF($E974="","",VLOOKUP($E974,'Data Mercado'!$A$7:$F$24,IF($B$6="P90",2,IF($B$6="P75",3,IF($B$6="P50",4,IF($B$6="P25",5,IF($B$6="P10",6))))),0)),"ND")</f>
      </c>
      <c r="H974" s="253" t="str">
        <f t="shared" si="127"/>
        <v/>
      </c>
      <c r="I974" s="253" t="str">
        <f>IFERROR(VLOOKUP($A974,'Analisis de Equidad Interna'!$A$11:$K$1010,11,0),"")</f>
        <v/>
      </c>
      <c r="J974" s="253" t="str">
        <f t="shared" si="128"/>
        <v/>
      </c>
      <c r="K974" s="254" t="str">
        <f t="shared" si="129"/>
        <v/>
      </c>
      <c r="L974" s="254" t="str">
        <f t="shared" si="130"/>
        <v/>
      </c>
      <c r="M974" s="254" t="str">
        <f t="shared" si="131"/>
        <v/>
      </c>
      <c r="N974" s="254" t="str">
        <f t="shared" si="132"/>
        <v/>
      </c>
      <c r="O974" s="255"/>
      <c r="P974" s="256">
        <f t="shared" si="133"/>
        <v>0</v>
      </c>
      <c r="Q974" s="251">
        <f t="shared" si="126"/>
        <v>0</v>
      </c>
      <c r="R974" s="268"/>
      <c r="S974" s="269"/>
      <c r="T974" s="251">
        <f t="shared" si="134"/>
        <v>0</v>
      </c>
    </row>
    <row r="975" spans="1:20" s="257" customFormat="1" ht="19" customHeight="1">
      <c r="A975" s="258"/>
      <c r="B975" s="262"/>
      <c r="C975" s="260"/>
      <c r="D975" s="260"/>
      <c r="E975" s="260"/>
      <c r="F975" s="251"/>
      <c r="G975" s="252" t="str">
        <f>IFERROR(IF($E975="","",VLOOKUP($E975,'Data Mercado'!$A$7:$F$24,IF($B$6="P90",2,IF($B$6="P75",3,IF($B$6="P50",4,IF($B$6="P25",5,IF($B$6="P10",6))))),0)),"ND")</f>
      </c>
      <c r="H975" s="253" t="str">
        <f t="shared" si="127"/>
        <v/>
      </c>
      <c r="I975" s="253" t="str">
        <f>IFERROR(VLOOKUP($A975,'Analisis de Equidad Interna'!$A$11:$K$1010,11,0),"")</f>
        <v/>
      </c>
      <c r="J975" s="253" t="str">
        <f t="shared" si="128"/>
        <v/>
      </c>
      <c r="K975" s="254" t="str">
        <f t="shared" si="129"/>
        <v/>
      </c>
      <c r="L975" s="254" t="str">
        <f t="shared" si="130"/>
        <v/>
      </c>
      <c r="M975" s="254" t="str">
        <f t="shared" si="131"/>
        <v/>
      </c>
      <c r="N975" s="254" t="str">
        <f t="shared" si="132"/>
        <v/>
      </c>
      <c r="O975" s="255"/>
      <c r="P975" s="256">
        <f t="shared" si="133"/>
        <v>0</v>
      </c>
      <c r="Q975" s="251">
        <f t="shared" ref="Q975:Q1014" si="135">IF($B$7="Porcentajes", F975 * P975, IF($T$1=0, 0, ((F975 * P975) / $T$1) * $C$7))</f>
        <v>0</v>
      </c>
      <c r="R975" s="268"/>
      <c r="S975" s="269"/>
      <c r="T975" s="251">
        <f t="shared" si="134"/>
        <v>0</v>
      </c>
    </row>
    <row r="976" spans="1:20" s="257" customFormat="1" ht="19" customHeight="1">
      <c r="A976" s="258"/>
      <c r="B976" s="262"/>
      <c r="C976" s="260"/>
      <c r="D976" s="260"/>
      <c r="E976" s="260"/>
      <c r="F976" s="251"/>
      <c r="G976" s="252" t="str">
        <f>IFERROR(IF($E976="","",VLOOKUP($E976,'Data Mercado'!$A$7:$F$24,IF($B$6="P90",2,IF($B$6="P75",3,IF($B$6="P50",4,IF($B$6="P25",5,IF($B$6="P10",6))))),0)),"ND")</f>
      </c>
      <c r="H976" s="253" t="str">
        <f>IFERROR(IF(AND($F976&lt;&gt;"",$G976&lt;&gt;""),$F976/$G976,""),"")</f>
      </c>
      <c r="I976" s="253" t="str">
        <f>IFERROR(VLOOKUP($A976,'Analisis de Equidad Interna'!$A$11:$K$1010,11,0),"")</f>
        <v/>
      </c>
      <c r="J976" s="253" t="str">
        <f t="shared" ref="J976:J1014" si="137">IF(AND($H976&lt;&gt;"",$I976&lt;&gt;""),$H976*$I976,"")</f>
        <v/>
      </c>
      <c r="K976" s="254" t="str">
        <f t="shared" ref="K976:K1014" si="138">IF(J976="","",0%)</f>
        <v/>
      </c>
      <c r="L976" s="254" t="str">
        <f t="shared" ref="L976:L1014" si="139">IF(J976="","",IF($J976&gt;1.2, 0, IF($J976&gt;=1.1, $B$8*(1/3), IF($J976&gt;=1, ($B$8 + (($B$9-$B$8)/4)*1)*(1/3), IF($J976&gt;=0.9, ($B$8 + (($B$9-$B$8)/4)*2)*(1/3), IF($J976&gt;=0.8, ($B$8 + (($B$9-$B$8)/4)*3)*(1/3), $B$9*(1/3)))))))</f>
        <v/>
      </c>
      <c r="M976" s="254" t="str">
        <f t="shared" ref="M976:M1014" si="140">IF(J976="","",IF($J976&gt;1.2, 0, IF($J976&gt;=1.1, $B$8*(2/3), IF($J976&gt;=1, ($B$8 + (($B$9-$B$8)/4)*1)*(2/3), IF($J976&gt;=0.9, ($B$8 + (($B$9-$B$8)/4)*2)*(2/3), IF($J976&gt;=0.8, ($B$8 + (($B$9-$B$8)/4)*3)*(2/3), $B$9*(2/3)))))))</f>
        <v/>
      </c>
      <c r="N976" s="254" t="str">
        <f t="shared" ref="N976:N1014" si="141">IF(J976="","",IF($J976&gt;1.2, 0, IF($J976&gt;=1.1, $B$8, IF($J976&gt;=1, $B$8 + (($B$9-$B$8)/4)*1, IF($J976&gt;=0.9, $B$8 + (($B$9-$B$8)/4)*2, IF($J976&gt;=0.8, $B$8 + (($B$9-$B$8)/4)*3, $B$9))))))</f>
        <v/>
      </c>
      <c r="O976" s="255"/>
      <c r="P976" s="256">
        <f t="shared" ref="P976:P1014" si="142">IF(O976=1, K976, IF(O976=2, L976, IF(O976=3, M976, IF(O976=4, N976, 0))))</f>
        <v>0</v>
      </c>
      <c r="Q976" s="251">
        <f t="shared" si="135"/>
        <v>0</v>
      </c>
      <c r="R976" s="268"/>
      <c r="S976" s="269"/>
      <c r="T976" s="251">
        <f t="shared" ref="T976:T1014" si="143">IF($R976="Manual",$F976*(1+$S976),$F976+$Q976)</f>
        <v>0</v>
      </c>
    </row>
    <row r="977" spans="1:20" s="257" customFormat="1" ht="19" customHeight="1">
      <c r="A977" s="258"/>
      <c r="B977" s="262"/>
      <c r="C977" s="260"/>
      <c r="D977" s="260"/>
      <c r="E977" s="260"/>
      <c r="F977" s="251"/>
      <c r="G977" s="252" t="str">
        <f>IFERROR(IF($E977="","",VLOOKUP($E977,'Data Mercado'!$A$7:$F$24,IF($B$6="P90",2,IF($B$6="P75",3,IF($B$6="P50",4,IF($B$6="P25",5,IF($B$6="P10",6))))),0)),"ND")</f>
      </c>
      <c r="H977" s="253" t="str">
        <f t="shared" si="136"/>
        <v/>
      </c>
      <c r="I977" s="253" t="str">
        <f>IFERROR(VLOOKUP($A977,'Analisis de Equidad Interna'!$A$11:$K$1010,11,0),"")</f>
        <v/>
      </c>
      <c r="J977" s="253" t="str">
        <f t="shared" si="137"/>
        <v/>
      </c>
      <c r="K977" s="254" t="str">
        <f t="shared" si="138"/>
        <v/>
      </c>
      <c r="L977" s="254" t="str">
        <f t="shared" si="139"/>
        <v/>
      </c>
      <c r="M977" s="254" t="str">
        <f t="shared" si="140"/>
        <v/>
      </c>
      <c r="N977" s="254" t="str">
        <f t="shared" si="141"/>
        <v/>
      </c>
      <c r="O977" s="255"/>
      <c r="P977" s="256">
        <f t="shared" si="142"/>
        <v>0</v>
      </c>
      <c r="Q977" s="251">
        <f t="shared" si="135"/>
        <v>0</v>
      </c>
      <c r="R977" s="268"/>
      <c r="S977" s="269"/>
      <c r="T977" s="251">
        <f t="shared" si="143"/>
        <v>0</v>
      </c>
    </row>
    <row r="978" spans="1:20" s="257" customFormat="1" ht="19" customHeight="1">
      <c r="A978" s="258"/>
      <c r="B978" s="262"/>
      <c r="C978" s="260"/>
      <c r="D978" s="260"/>
      <c r="E978" s="260"/>
      <c r="F978" s="251"/>
      <c r="G978" s="252" t="str">
        <f>IFERROR(IF($E978="","",VLOOKUP($E978,'Data Mercado'!$A$7:$F$24,IF($B$6="P90",2,IF($B$6="P75",3,IF($B$6="P50",4,IF($B$6="P25",5,IF($B$6="P10",6))))),0)),"ND")</f>
      </c>
      <c r="H978" s="253" t="str">
        <f t="shared" si="136"/>
        <v/>
      </c>
      <c r="I978" s="253" t="str">
        <f>IFERROR(VLOOKUP($A978,'Analisis de Equidad Interna'!$A$11:$K$1010,11,0),"")</f>
        <v/>
      </c>
      <c r="J978" s="253" t="str">
        <f t="shared" si="137"/>
        <v/>
      </c>
      <c r="K978" s="254" t="str">
        <f t="shared" si="138"/>
        <v/>
      </c>
      <c r="L978" s="254" t="str">
        <f t="shared" si="139"/>
        <v/>
      </c>
      <c r="M978" s="254" t="str">
        <f t="shared" si="140"/>
        <v/>
      </c>
      <c r="N978" s="254" t="str">
        <f t="shared" si="141"/>
        <v/>
      </c>
      <c r="O978" s="255"/>
      <c r="P978" s="256">
        <f t="shared" si="142"/>
        <v>0</v>
      </c>
      <c r="Q978" s="251">
        <f t="shared" si="135"/>
        <v>0</v>
      </c>
      <c r="R978" s="268"/>
      <c r="S978" s="269"/>
      <c r="T978" s="251">
        <f t="shared" si="143"/>
        <v>0</v>
      </c>
    </row>
    <row r="979" spans="1:20" s="257" customFormat="1" ht="19" customHeight="1">
      <c r="A979" s="258"/>
      <c r="B979" s="262"/>
      <c r="C979" s="260"/>
      <c r="D979" s="260"/>
      <c r="E979" s="260"/>
      <c r="F979" s="251"/>
      <c r="G979" s="252" t="str">
        <f>IFERROR(IF($E979="","",VLOOKUP($E979,'Data Mercado'!$A$7:$F$24,IF($B$6="P90",2,IF($B$6="P75",3,IF($B$6="P50",4,IF($B$6="P25",5,IF($B$6="P10",6))))),0)),"ND")</f>
      </c>
      <c r="H979" s="253" t="str">
        <f t="shared" si="136"/>
        <v/>
      </c>
      <c r="I979" s="253" t="str">
        <f>IFERROR(VLOOKUP($A979,'Analisis de Equidad Interna'!$A$11:$K$1010,11,0),"")</f>
        <v/>
      </c>
      <c r="J979" s="253" t="str">
        <f t="shared" si="137"/>
        <v/>
      </c>
      <c r="K979" s="254" t="str">
        <f t="shared" si="138"/>
        <v/>
      </c>
      <c r="L979" s="254" t="str">
        <f t="shared" si="139"/>
        <v/>
      </c>
      <c r="M979" s="254" t="str">
        <f t="shared" si="140"/>
        <v/>
      </c>
      <c r="N979" s="254" t="str">
        <f t="shared" si="141"/>
        <v/>
      </c>
      <c r="O979" s="255"/>
      <c r="P979" s="256">
        <f t="shared" si="142"/>
        <v>0</v>
      </c>
      <c r="Q979" s="251">
        <f t="shared" si="135"/>
        <v>0</v>
      </c>
      <c r="R979" s="268"/>
      <c r="S979" s="269"/>
      <c r="T979" s="251">
        <f t="shared" si="143"/>
        <v>0</v>
      </c>
    </row>
    <row r="980" spans="1:20" s="257" customFormat="1" ht="19" customHeight="1">
      <c r="A980" s="258"/>
      <c r="B980" s="262"/>
      <c r="C980" s="260"/>
      <c r="D980" s="260"/>
      <c r="E980" s="260"/>
      <c r="F980" s="251"/>
      <c r="G980" s="252" t="str">
        <f>IFERROR(IF($E980="","",VLOOKUP($E980,'Data Mercado'!$A$7:$F$24,IF($B$6="P90",2,IF($B$6="P75",3,IF($B$6="P50",4,IF($B$6="P25",5,IF($B$6="P10",6))))),0)),"ND")</f>
      </c>
      <c r="H980" s="253" t="str">
        <f t="shared" si="136"/>
        <v/>
      </c>
      <c r="I980" s="253" t="str">
        <f>IFERROR(VLOOKUP($A980,'Analisis de Equidad Interna'!$A$11:$K$1010,11,0),"")</f>
        <v/>
      </c>
      <c r="J980" s="253" t="str">
        <f t="shared" si="137"/>
        <v/>
      </c>
      <c r="K980" s="254" t="str">
        <f t="shared" si="138"/>
        <v/>
      </c>
      <c r="L980" s="254" t="str">
        <f t="shared" si="139"/>
        <v/>
      </c>
      <c r="M980" s="254" t="str">
        <f t="shared" si="140"/>
        <v/>
      </c>
      <c r="N980" s="254" t="str">
        <f t="shared" si="141"/>
        <v/>
      </c>
      <c r="O980" s="255"/>
      <c r="P980" s="256">
        <f t="shared" si="142"/>
        <v>0</v>
      </c>
      <c r="Q980" s="251">
        <f t="shared" si="135"/>
        <v>0</v>
      </c>
      <c r="R980" s="268"/>
      <c r="S980" s="269"/>
      <c r="T980" s="251">
        <f t="shared" si="143"/>
        <v>0</v>
      </c>
    </row>
    <row r="981" spans="1:20" s="257" customFormat="1" ht="19" customHeight="1">
      <c r="A981" s="258"/>
      <c r="B981" s="262"/>
      <c r="C981" s="260"/>
      <c r="D981" s="260"/>
      <c r="E981" s="260"/>
      <c r="F981" s="251"/>
      <c r="G981" s="252" t="str">
        <f>IFERROR(IF($E981="","",VLOOKUP($E981,'Data Mercado'!$A$7:$F$24,IF($B$6="P90",2,IF($B$6="P75",3,IF($B$6="P50",4,IF($B$6="P25",5,IF($B$6="P10",6))))),0)),"ND")</f>
      </c>
      <c r="H981" s="253" t="str">
        <f t="shared" si="136"/>
        <v/>
      </c>
      <c r="I981" s="253" t="str">
        <f>IFERROR(VLOOKUP($A981,'Analisis de Equidad Interna'!$A$11:$K$1010,11,0),"")</f>
        <v/>
      </c>
      <c r="J981" s="253" t="str">
        <f t="shared" si="137"/>
        <v/>
      </c>
      <c r="K981" s="254" t="str">
        <f t="shared" si="138"/>
        <v/>
      </c>
      <c r="L981" s="254" t="str">
        <f t="shared" si="139"/>
        <v/>
      </c>
      <c r="M981" s="254" t="str">
        <f t="shared" si="140"/>
        <v/>
      </c>
      <c r="N981" s="254" t="str">
        <f t="shared" si="141"/>
        <v/>
      </c>
      <c r="O981" s="255"/>
      <c r="P981" s="256">
        <f t="shared" si="142"/>
        <v>0</v>
      </c>
      <c r="Q981" s="251">
        <f t="shared" si="135"/>
        <v>0</v>
      </c>
      <c r="R981" s="268"/>
      <c r="S981" s="269"/>
      <c r="T981" s="251">
        <f t="shared" si="143"/>
        <v>0</v>
      </c>
    </row>
    <row r="982" spans="1:20" s="257" customFormat="1" ht="19" customHeight="1">
      <c r="A982" s="258"/>
      <c r="B982" s="262"/>
      <c r="C982" s="260"/>
      <c r="D982" s="260"/>
      <c r="E982" s="260"/>
      <c r="F982" s="251"/>
      <c r="G982" s="252" t="str">
        <f>IFERROR(IF($E982="","",VLOOKUP($E982,'Data Mercado'!$A$7:$F$24,IF($B$6="P90",2,IF($B$6="P75",3,IF($B$6="P50",4,IF($B$6="P25",5,IF($B$6="P10",6))))),0)),"ND")</f>
      </c>
      <c r="H982" s="253" t="str">
        <f t="shared" si="136"/>
        <v/>
      </c>
      <c r="I982" s="253" t="str">
        <f>IFERROR(VLOOKUP($A982,'Analisis de Equidad Interna'!$A$11:$K$1010,11,0),"")</f>
        <v/>
      </c>
      <c r="J982" s="253" t="str">
        <f t="shared" si="137"/>
        <v/>
      </c>
      <c r="K982" s="254" t="str">
        <f t="shared" si="138"/>
        <v/>
      </c>
      <c r="L982" s="254" t="str">
        <f t="shared" si="139"/>
        <v/>
      </c>
      <c r="M982" s="254" t="str">
        <f t="shared" si="140"/>
        <v/>
      </c>
      <c r="N982" s="254" t="str">
        <f t="shared" si="141"/>
        <v/>
      </c>
      <c r="O982" s="255"/>
      <c r="P982" s="256">
        <f t="shared" si="142"/>
        <v>0</v>
      </c>
      <c r="Q982" s="251">
        <f t="shared" si="135"/>
        <v>0</v>
      </c>
      <c r="R982" s="268"/>
      <c r="S982" s="269"/>
      <c r="T982" s="251">
        <f t="shared" si="143"/>
        <v>0</v>
      </c>
    </row>
    <row r="983" spans="1:20" s="257" customFormat="1" ht="19" customHeight="1">
      <c r="A983" s="258"/>
      <c r="B983" s="262"/>
      <c r="C983" s="260"/>
      <c r="D983" s="260"/>
      <c r="E983" s="260"/>
      <c r="F983" s="251"/>
      <c r="G983" s="252" t="str">
        <f>IFERROR(IF($E983="","",VLOOKUP($E983,'Data Mercado'!$A$7:$F$24,IF($B$6="P90",2,IF($B$6="P75",3,IF($B$6="P50",4,IF($B$6="P25",5,IF($B$6="P10",6))))),0)),"ND")</f>
      </c>
      <c r="H983" s="253" t="str">
        <f t="shared" si="136"/>
        <v/>
      </c>
      <c r="I983" s="253" t="str">
        <f>IFERROR(VLOOKUP($A983,'Analisis de Equidad Interna'!$A$11:$K$1010,11,0),"")</f>
        <v/>
      </c>
      <c r="J983" s="253" t="str">
        <f t="shared" si="137"/>
        <v/>
      </c>
      <c r="K983" s="254" t="str">
        <f t="shared" si="138"/>
        <v/>
      </c>
      <c r="L983" s="254" t="str">
        <f t="shared" si="139"/>
        <v/>
      </c>
      <c r="M983" s="254" t="str">
        <f t="shared" si="140"/>
        <v/>
      </c>
      <c r="N983" s="254" t="str">
        <f t="shared" si="141"/>
        <v/>
      </c>
      <c r="O983" s="255"/>
      <c r="P983" s="256">
        <f t="shared" si="142"/>
        <v>0</v>
      </c>
      <c r="Q983" s="251">
        <f t="shared" si="135"/>
        <v>0</v>
      </c>
      <c r="R983" s="268"/>
      <c r="S983" s="269"/>
      <c r="T983" s="251">
        <f t="shared" si="143"/>
        <v>0</v>
      </c>
    </row>
    <row r="984" spans="1:20" s="257" customFormat="1" ht="19" customHeight="1">
      <c r="A984" s="258"/>
      <c r="B984" s="262"/>
      <c r="C984" s="260"/>
      <c r="D984" s="260"/>
      <c r="E984" s="260"/>
      <c r="F984" s="251"/>
      <c r="G984" s="252" t="str">
        <f>IFERROR(IF($E984="","",VLOOKUP($E984,'Data Mercado'!$A$7:$F$24,IF($B$6="P90",2,IF($B$6="P75",3,IF($B$6="P50",4,IF($B$6="P25",5,IF($B$6="P10",6))))),0)),"ND")</f>
      </c>
      <c r="H984" s="253" t="str">
        <f t="shared" si="136"/>
        <v/>
      </c>
      <c r="I984" s="253" t="str">
        <f>IFERROR(VLOOKUP($A984,'Analisis de Equidad Interna'!$A$11:$K$1010,11,0),"")</f>
        <v/>
      </c>
      <c r="J984" s="253" t="str">
        <f t="shared" si="137"/>
        <v/>
      </c>
      <c r="K984" s="254" t="str">
        <f t="shared" si="138"/>
        <v/>
      </c>
      <c r="L984" s="254" t="str">
        <f t="shared" si="139"/>
        <v/>
      </c>
      <c r="M984" s="254" t="str">
        <f t="shared" si="140"/>
        <v/>
      </c>
      <c r="N984" s="254" t="str">
        <f t="shared" si="141"/>
        <v/>
      </c>
      <c r="O984" s="255"/>
      <c r="P984" s="256">
        <f t="shared" si="142"/>
        <v>0</v>
      </c>
      <c r="Q984" s="251">
        <f t="shared" si="135"/>
        <v>0</v>
      </c>
      <c r="R984" s="268"/>
      <c r="S984" s="269"/>
      <c r="T984" s="251">
        <f t="shared" si="143"/>
        <v>0</v>
      </c>
    </row>
    <row r="985" spans="1:20" s="257" customFormat="1" ht="19" customHeight="1">
      <c r="A985" s="258"/>
      <c r="B985" s="262"/>
      <c r="C985" s="260"/>
      <c r="D985" s="260"/>
      <c r="E985" s="260"/>
      <c r="F985" s="251"/>
      <c r="G985" s="252" t="str">
        <f>IFERROR(IF($E985="","",VLOOKUP($E985,'Data Mercado'!$A$7:$F$24,IF($B$6="P90",2,IF($B$6="P75",3,IF($B$6="P50",4,IF($B$6="P25",5,IF($B$6="P10",6))))),0)),"ND")</f>
      </c>
      <c r="H985" s="253" t="str">
        <f t="shared" si="136"/>
        <v/>
      </c>
      <c r="I985" s="253" t="str">
        <f>IFERROR(VLOOKUP($A985,'Analisis de Equidad Interna'!$A$11:$K$1010,11,0),"")</f>
        <v/>
      </c>
      <c r="J985" s="253" t="str">
        <f t="shared" si="137"/>
        <v/>
      </c>
      <c r="K985" s="254" t="str">
        <f t="shared" si="138"/>
        <v/>
      </c>
      <c r="L985" s="254" t="str">
        <f t="shared" si="139"/>
        <v/>
      </c>
      <c r="M985" s="254" t="str">
        <f t="shared" si="140"/>
        <v/>
      </c>
      <c r="N985" s="254" t="str">
        <f t="shared" si="141"/>
        <v/>
      </c>
      <c r="O985" s="255"/>
      <c r="P985" s="256">
        <f t="shared" si="142"/>
        <v>0</v>
      </c>
      <c r="Q985" s="251">
        <f t="shared" si="135"/>
        <v>0</v>
      </c>
      <c r="R985" s="268"/>
      <c r="S985" s="269"/>
      <c r="T985" s="251">
        <f t="shared" si="143"/>
        <v>0</v>
      </c>
    </row>
    <row r="986" spans="1:20" s="257" customFormat="1" ht="19" customHeight="1">
      <c r="A986" s="258"/>
      <c r="B986" s="262"/>
      <c r="C986" s="260"/>
      <c r="D986" s="260"/>
      <c r="E986" s="260"/>
      <c r="F986" s="251"/>
      <c r="G986" s="252" t="str">
        <f>IFERROR(IF($E986="","",VLOOKUP($E986,'Data Mercado'!$A$7:$F$24,IF($B$6="P90",2,IF($B$6="P75",3,IF($B$6="P50",4,IF($B$6="P25",5,IF($B$6="P10",6))))),0)),"ND")</f>
      </c>
      <c r="H986" s="253" t="str">
        <f t="shared" si="136"/>
        <v/>
      </c>
      <c r="I986" s="253" t="str">
        <f>IFERROR(VLOOKUP($A986,'Analisis de Equidad Interna'!$A$11:$K$1010,11,0),"")</f>
        <v/>
      </c>
      <c r="J986" s="253" t="str">
        <f t="shared" si="137"/>
        <v/>
      </c>
      <c r="K986" s="254" t="str">
        <f t="shared" si="138"/>
        <v/>
      </c>
      <c r="L986" s="254" t="str">
        <f t="shared" si="139"/>
        <v/>
      </c>
      <c r="M986" s="254" t="str">
        <f t="shared" si="140"/>
        <v/>
      </c>
      <c r="N986" s="254" t="str">
        <f t="shared" si="141"/>
        <v/>
      </c>
      <c r="O986" s="255"/>
      <c r="P986" s="256">
        <f t="shared" si="142"/>
        <v>0</v>
      </c>
      <c r="Q986" s="251">
        <f t="shared" si="135"/>
        <v>0</v>
      </c>
      <c r="R986" s="268"/>
      <c r="S986" s="269"/>
      <c r="T986" s="251">
        <f t="shared" si="143"/>
        <v>0</v>
      </c>
    </row>
    <row r="987" spans="1:20" s="257" customFormat="1" ht="19" customHeight="1">
      <c r="A987" s="258"/>
      <c r="B987" s="262"/>
      <c r="C987" s="260"/>
      <c r="D987" s="260"/>
      <c r="E987" s="260"/>
      <c r="F987" s="251"/>
      <c r="G987" s="252" t="str">
        <f>IFERROR(IF($E987="","",VLOOKUP($E987,'Data Mercado'!$A$7:$F$24,IF($B$6="P90",2,IF($B$6="P75",3,IF($B$6="P50",4,IF($B$6="P25",5,IF($B$6="P10",6))))),0)),"ND")</f>
      </c>
      <c r="H987" s="253" t="str">
        <f t="shared" si="136"/>
        <v/>
      </c>
      <c r="I987" s="253" t="str">
        <f>IFERROR(VLOOKUP($A987,'Analisis de Equidad Interna'!$A$11:$K$1010,11,0),"")</f>
        <v/>
      </c>
      <c r="J987" s="253" t="str">
        <f t="shared" si="137"/>
        <v/>
      </c>
      <c r="K987" s="254" t="str">
        <f t="shared" si="138"/>
        <v/>
      </c>
      <c r="L987" s="254" t="str">
        <f t="shared" si="139"/>
        <v/>
      </c>
      <c r="M987" s="254" t="str">
        <f t="shared" si="140"/>
        <v/>
      </c>
      <c r="N987" s="254" t="str">
        <f t="shared" si="141"/>
        <v/>
      </c>
      <c r="O987" s="255"/>
      <c r="P987" s="256">
        <f t="shared" si="142"/>
        <v>0</v>
      </c>
      <c r="Q987" s="251">
        <f t="shared" si="135"/>
        <v>0</v>
      </c>
      <c r="R987" s="268"/>
      <c r="S987" s="269"/>
      <c r="T987" s="251">
        <f t="shared" si="143"/>
        <v>0</v>
      </c>
    </row>
    <row r="988" spans="1:20" s="257" customFormat="1" ht="19" customHeight="1">
      <c r="A988" s="258"/>
      <c r="B988" s="262"/>
      <c r="C988" s="260"/>
      <c r="D988" s="260"/>
      <c r="E988" s="260"/>
      <c r="F988" s="251"/>
      <c r="G988" s="252" t="str">
        <f>IFERROR(IF($E988="","",VLOOKUP($E988,'Data Mercado'!$A$7:$F$24,IF($B$6="P90",2,IF($B$6="P75",3,IF($B$6="P50",4,IF($B$6="P25",5,IF($B$6="P10",6))))),0)),"ND")</f>
      </c>
      <c r="H988" s="253" t="str">
        <f t="shared" si="136"/>
        <v/>
      </c>
      <c r="I988" s="253" t="str">
        <f>IFERROR(VLOOKUP($A988,'Analisis de Equidad Interna'!$A$11:$K$1010,11,0),"")</f>
        <v/>
      </c>
      <c r="J988" s="253" t="str">
        <f t="shared" si="137"/>
        <v/>
      </c>
      <c r="K988" s="254" t="str">
        <f t="shared" si="138"/>
        <v/>
      </c>
      <c r="L988" s="254" t="str">
        <f t="shared" si="139"/>
        <v/>
      </c>
      <c r="M988" s="254" t="str">
        <f t="shared" si="140"/>
        <v/>
      </c>
      <c r="N988" s="254" t="str">
        <f t="shared" si="141"/>
        <v/>
      </c>
      <c r="O988" s="255"/>
      <c r="P988" s="256">
        <f t="shared" si="142"/>
        <v>0</v>
      </c>
      <c r="Q988" s="251">
        <f t="shared" si="135"/>
        <v>0</v>
      </c>
      <c r="R988" s="268"/>
      <c r="S988" s="269"/>
      <c r="T988" s="251">
        <f t="shared" si="143"/>
        <v>0</v>
      </c>
    </row>
    <row r="989" spans="1:20" s="257" customFormat="1" ht="19" customHeight="1">
      <c r="A989" s="258"/>
      <c r="B989" s="262"/>
      <c r="C989" s="260"/>
      <c r="D989" s="260"/>
      <c r="E989" s="260"/>
      <c r="F989" s="251"/>
      <c r="G989" s="252" t="str">
        <f>IFERROR(IF($E989="","",VLOOKUP($E989,'Data Mercado'!$A$7:$F$24,IF($B$6="P90",2,IF($B$6="P75",3,IF($B$6="P50",4,IF($B$6="P25",5,IF($B$6="P10",6))))),0)),"ND")</f>
      </c>
      <c r="H989" s="253" t="str">
        <f t="shared" si="136"/>
        <v/>
      </c>
      <c r="I989" s="253" t="str">
        <f>IFERROR(VLOOKUP($A989,'Analisis de Equidad Interna'!$A$11:$K$1010,11,0),"")</f>
        <v/>
      </c>
      <c r="J989" s="253" t="str">
        <f t="shared" si="137"/>
        <v/>
      </c>
      <c r="K989" s="254" t="str">
        <f t="shared" si="138"/>
        <v/>
      </c>
      <c r="L989" s="254" t="str">
        <f t="shared" si="139"/>
        <v/>
      </c>
      <c r="M989" s="254" t="str">
        <f t="shared" si="140"/>
        <v/>
      </c>
      <c r="N989" s="254" t="str">
        <f t="shared" si="141"/>
        <v/>
      </c>
      <c r="O989" s="255"/>
      <c r="P989" s="256">
        <f t="shared" si="142"/>
        <v>0</v>
      </c>
      <c r="Q989" s="251">
        <f t="shared" si="135"/>
        <v>0</v>
      </c>
      <c r="R989" s="268"/>
      <c r="S989" s="269"/>
      <c r="T989" s="251">
        <f t="shared" si="143"/>
        <v>0</v>
      </c>
    </row>
    <row r="990" spans="1:20" s="257" customFormat="1" ht="19" customHeight="1">
      <c r="A990" s="258"/>
      <c r="B990" s="262"/>
      <c r="C990" s="260"/>
      <c r="D990" s="260"/>
      <c r="E990" s="260"/>
      <c r="F990" s="251"/>
      <c r="G990" s="252" t="str">
        <f>IFERROR(IF($E990="","",VLOOKUP($E990,'Data Mercado'!$A$7:$F$24,IF($B$6="P90",2,IF($B$6="P75",3,IF($B$6="P50",4,IF($B$6="P25",5,IF($B$6="P10",6))))),0)),"ND")</f>
      </c>
      <c r="H990" s="253" t="str">
        <f t="shared" si="136"/>
        <v/>
      </c>
      <c r="I990" s="253" t="str">
        <f>IFERROR(VLOOKUP($A990,'Analisis de Equidad Interna'!$A$11:$K$1010,11,0),"")</f>
        <v/>
      </c>
      <c r="J990" s="253" t="str">
        <f t="shared" si="137"/>
        <v/>
      </c>
      <c r="K990" s="254" t="str">
        <f t="shared" si="138"/>
        <v/>
      </c>
      <c r="L990" s="254" t="str">
        <f t="shared" si="139"/>
        <v/>
      </c>
      <c r="M990" s="254" t="str">
        <f t="shared" si="140"/>
        <v/>
      </c>
      <c r="N990" s="254" t="str">
        <f t="shared" si="141"/>
        <v/>
      </c>
      <c r="O990" s="255"/>
      <c r="P990" s="256">
        <f t="shared" si="142"/>
        <v>0</v>
      </c>
      <c r="Q990" s="251">
        <f t="shared" si="135"/>
        <v>0</v>
      </c>
      <c r="R990" s="268"/>
      <c r="S990" s="269"/>
      <c r="T990" s="251">
        <f t="shared" si="143"/>
        <v>0</v>
      </c>
    </row>
    <row r="991" spans="1:20" s="257" customFormat="1" ht="19" customHeight="1">
      <c r="A991" s="258"/>
      <c r="B991" s="262"/>
      <c r="C991" s="260"/>
      <c r="D991" s="260"/>
      <c r="E991" s="260"/>
      <c r="F991" s="251"/>
      <c r="G991" s="252" t="str">
        <f>IFERROR(IF($E991="","",VLOOKUP($E991,'Data Mercado'!$A$7:$F$24,IF($B$6="P90",2,IF($B$6="P75",3,IF($B$6="P50",4,IF($B$6="P25",5,IF($B$6="P10",6))))),0)),"ND")</f>
      </c>
      <c r="H991" s="253" t="str">
        <f t="shared" si="136"/>
        <v/>
      </c>
      <c r="I991" s="253" t="str">
        <f>IFERROR(VLOOKUP($A991,'Analisis de Equidad Interna'!$A$11:$K$1010,11,0),"")</f>
        <v/>
      </c>
      <c r="J991" s="253" t="str">
        <f t="shared" si="137"/>
        <v/>
      </c>
      <c r="K991" s="254" t="str">
        <f t="shared" si="138"/>
        <v/>
      </c>
      <c r="L991" s="254" t="str">
        <f t="shared" si="139"/>
        <v/>
      </c>
      <c r="M991" s="254" t="str">
        <f t="shared" si="140"/>
        <v/>
      </c>
      <c r="N991" s="254" t="str">
        <f t="shared" si="141"/>
        <v/>
      </c>
      <c r="O991" s="255"/>
      <c r="P991" s="256">
        <f t="shared" si="142"/>
        <v>0</v>
      </c>
      <c r="Q991" s="251">
        <f t="shared" si="135"/>
        <v>0</v>
      </c>
      <c r="R991" s="268"/>
      <c r="S991" s="269"/>
      <c r="T991" s="251">
        <f t="shared" si="143"/>
        <v>0</v>
      </c>
    </row>
    <row r="992" spans="1:20" s="257" customFormat="1" ht="19" customHeight="1">
      <c r="A992" s="258"/>
      <c r="B992" s="262"/>
      <c r="C992" s="260"/>
      <c r="D992" s="260"/>
      <c r="E992" s="260"/>
      <c r="F992" s="251"/>
      <c r="G992" s="252" t="str">
        <f>IFERROR(IF($E992="","",VLOOKUP($E992,'Data Mercado'!$A$7:$F$24,IF($B$6="P90",2,IF($B$6="P75",3,IF($B$6="P50",4,IF($B$6="P25",5,IF($B$6="P10",6))))),0)),"ND")</f>
      </c>
      <c r="H992" s="253" t="str">
        <f t="shared" si="136"/>
        <v/>
      </c>
      <c r="I992" s="253" t="str">
        <f>IFERROR(VLOOKUP($A992,'Analisis de Equidad Interna'!$A$11:$K$1010,11,0),"")</f>
        <v/>
      </c>
      <c r="J992" s="253" t="str">
        <f t="shared" si="137"/>
        <v/>
      </c>
      <c r="K992" s="254" t="str">
        <f t="shared" si="138"/>
        <v/>
      </c>
      <c r="L992" s="254" t="str">
        <f t="shared" si="139"/>
        <v/>
      </c>
      <c r="M992" s="254" t="str">
        <f t="shared" si="140"/>
        <v/>
      </c>
      <c r="N992" s="254" t="str">
        <f t="shared" si="141"/>
        <v/>
      </c>
      <c r="O992" s="255"/>
      <c r="P992" s="256">
        <f t="shared" si="142"/>
        <v>0</v>
      </c>
      <c r="Q992" s="251">
        <f t="shared" si="135"/>
        <v>0</v>
      </c>
      <c r="R992" s="268"/>
      <c r="S992" s="269"/>
      <c r="T992" s="251">
        <f t="shared" si="143"/>
        <v>0</v>
      </c>
    </row>
    <row r="993" spans="1:20" s="257" customFormat="1" ht="19" customHeight="1">
      <c r="A993" s="258"/>
      <c r="B993" s="262"/>
      <c r="C993" s="260"/>
      <c r="D993" s="260"/>
      <c r="E993" s="260"/>
      <c r="F993" s="251"/>
      <c r="G993" s="252" t="str">
        <f>IFERROR(IF($E993="","",VLOOKUP($E993,'Data Mercado'!$A$7:$F$24,IF($B$6="P90",2,IF($B$6="P75",3,IF($B$6="P50",4,IF($B$6="P25",5,IF($B$6="P10",6))))),0)),"ND")</f>
      </c>
      <c r="H993" s="253" t="str">
        <f t="shared" si="136"/>
        <v/>
      </c>
      <c r="I993" s="253" t="str">
        <f>IFERROR(VLOOKUP($A993,'Analisis de Equidad Interna'!$A$11:$K$1010,11,0),"")</f>
        <v/>
      </c>
      <c r="J993" s="253" t="str">
        <f t="shared" si="137"/>
        <v/>
      </c>
      <c r="K993" s="254" t="str">
        <f t="shared" si="138"/>
        <v/>
      </c>
      <c r="L993" s="254" t="str">
        <f t="shared" si="139"/>
        <v/>
      </c>
      <c r="M993" s="254" t="str">
        <f t="shared" si="140"/>
        <v/>
      </c>
      <c r="N993" s="254" t="str">
        <f t="shared" si="141"/>
        <v/>
      </c>
      <c r="O993" s="255"/>
      <c r="P993" s="256">
        <f t="shared" si="142"/>
        <v>0</v>
      </c>
      <c r="Q993" s="251">
        <f t="shared" si="135"/>
        <v>0</v>
      </c>
      <c r="R993" s="268"/>
      <c r="S993" s="269"/>
      <c r="T993" s="251">
        <f t="shared" si="143"/>
        <v>0</v>
      </c>
    </row>
    <row r="994" spans="1:20" s="257" customFormat="1" ht="19" customHeight="1">
      <c r="A994" s="258"/>
      <c r="B994" s="262"/>
      <c r="C994" s="260"/>
      <c r="D994" s="260"/>
      <c r="E994" s="260"/>
      <c r="F994" s="251"/>
      <c r="G994" s="252" t="str">
        <f>IFERROR(IF($E994="","",VLOOKUP($E994,'Data Mercado'!$A$7:$F$24,IF($B$6="P90",2,IF($B$6="P75",3,IF($B$6="P50",4,IF($B$6="P25",5,IF($B$6="P10",6))))),0)),"ND")</f>
      </c>
      <c r="H994" s="253" t="str">
        <f t="shared" si="136"/>
        <v/>
      </c>
      <c r="I994" s="253" t="str">
        <f>IFERROR(VLOOKUP($A994,'Analisis de Equidad Interna'!$A$11:$K$1010,11,0),"")</f>
        <v/>
      </c>
      <c r="J994" s="253" t="str">
        <f t="shared" si="137"/>
        <v/>
      </c>
      <c r="K994" s="254" t="str">
        <f t="shared" si="138"/>
        <v/>
      </c>
      <c r="L994" s="254" t="str">
        <f t="shared" si="139"/>
        <v/>
      </c>
      <c r="M994" s="254" t="str">
        <f t="shared" si="140"/>
        <v/>
      </c>
      <c r="N994" s="254" t="str">
        <f t="shared" si="141"/>
        <v/>
      </c>
      <c r="O994" s="255"/>
      <c r="P994" s="256">
        <f t="shared" si="142"/>
        <v>0</v>
      </c>
      <c r="Q994" s="251">
        <f t="shared" si="135"/>
        <v>0</v>
      </c>
      <c r="R994" s="268"/>
      <c r="S994" s="269"/>
      <c r="T994" s="251">
        <f t="shared" si="143"/>
        <v>0</v>
      </c>
    </row>
    <row r="995" spans="1:20" s="257" customFormat="1" ht="19" customHeight="1">
      <c r="A995" s="258"/>
      <c r="B995" s="262"/>
      <c r="C995" s="260"/>
      <c r="D995" s="260"/>
      <c r="E995" s="260"/>
      <c r="F995" s="251"/>
      <c r="G995" s="252" t="str">
        <f>IFERROR(IF($E995="","",VLOOKUP($E995,'Data Mercado'!$A$7:$F$24,IF($B$6="P90",2,IF($B$6="P75",3,IF($B$6="P50",4,IF($B$6="P25",5,IF($B$6="P10",6))))),0)),"ND")</f>
      </c>
      <c r="H995" s="253" t="str">
        <f t="shared" si="136"/>
        <v/>
      </c>
      <c r="I995" s="253" t="str">
        <f>IFERROR(VLOOKUP($A995,'Analisis de Equidad Interna'!$A$11:$K$1010,11,0),"")</f>
        <v/>
      </c>
      <c r="J995" s="253" t="str">
        <f t="shared" si="137"/>
        <v/>
      </c>
      <c r="K995" s="254" t="str">
        <f t="shared" si="138"/>
        <v/>
      </c>
      <c r="L995" s="254" t="str">
        <f t="shared" si="139"/>
        <v/>
      </c>
      <c r="M995" s="254" t="str">
        <f t="shared" si="140"/>
        <v/>
      </c>
      <c r="N995" s="254" t="str">
        <f t="shared" si="141"/>
        <v/>
      </c>
      <c r="O995" s="255"/>
      <c r="P995" s="256">
        <f t="shared" si="142"/>
        <v>0</v>
      </c>
      <c r="Q995" s="251">
        <f t="shared" si="135"/>
        <v>0</v>
      </c>
      <c r="R995" s="268"/>
      <c r="S995" s="269"/>
      <c r="T995" s="251">
        <f t="shared" si="143"/>
        <v>0</v>
      </c>
    </row>
    <row r="996" spans="1:20" s="257" customFormat="1" ht="19" customHeight="1">
      <c r="A996" s="258"/>
      <c r="B996" s="262"/>
      <c r="C996" s="260"/>
      <c r="D996" s="260"/>
      <c r="E996" s="260"/>
      <c r="F996" s="251"/>
      <c r="G996" s="252" t="str">
        <f>IFERROR(IF($E996="","",VLOOKUP($E996,'Data Mercado'!$A$7:$F$24,IF($B$6="P90",2,IF($B$6="P75",3,IF($B$6="P50",4,IF($B$6="P25",5,IF($B$6="P10",6))))),0)),"ND")</f>
      </c>
      <c r="H996" s="253" t="str">
        <f t="shared" si="136"/>
        <v/>
      </c>
      <c r="I996" s="253" t="str">
        <f>IFERROR(VLOOKUP($A996,'Analisis de Equidad Interna'!$A$11:$K$1010,11,0),"")</f>
        <v/>
      </c>
      <c r="J996" s="253" t="str">
        <f t="shared" si="137"/>
        <v/>
      </c>
      <c r="K996" s="254" t="str">
        <f t="shared" si="138"/>
        <v/>
      </c>
      <c r="L996" s="254" t="str">
        <f t="shared" si="139"/>
        <v/>
      </c>
      <c r="M996" s="254" t="str">
        <f t="shared" si="140"/>
        <v/>
      </c>
      <c r="N996" s="254" t="str">
        <f t="shared" si="141"/>
        <v/>
      </c>
      <c r="O996" s="255"/>
      <c r="P996" s="256">
        <f t="shared" si="142"/>
        <v>0</v>
      </c>
      <c r="Q996" s="251">
        <f t="shared" si="135"/>
        <v>0</v>
      </c>
      <c r="R996" s="268"/>
      <c r="S996" s="269"/>
      <c r="T996" s="251">
        <f t="shared" si="143"/>
        <v>0</v>
      </c>
    </row>
    <row r="997" spans="1:20" s="257" customFormat="1" ht="19" customHeight="1">
      <c r="A997" s="258"/>
      <c r="B997" s="262"/>
      <c r="C997" s="260"/>
      <c r="D997" s="260"/>
      <c r="E997" s="260"/>
      <c r="F997" s="251"/>
      <c r="G997" s="252" t="str">
        <f>IFERROR(IF($E997="","",VLOOKUP($E997,'Data Mercado'!$A$7:$F$24,IF($B$6="P90",2,IF($B$6="P75",3,IF($B$6="P50",4,IF($B$6="P25",5,IF($B$6="P10",6))))),0)),"ND")</f>
      </c>
      <c r="H997" s="253" t="str">
        <f t="shared" si="136"/>
        <v/>
      </c>
      <c r="I997" s="253" t="str">
        <f>IFERROR(VLOOKUP($A997,'Analisis de Equidad Interna'!$A$11:$K$1010,11,0),"")</f>
        <v/>
      </c>
      <c r="J997" s="253" t="str">
        <f t="shared" si="137"/>
        <v/>
      </c>
      <c r="K997" s="254" t="str">
        <f t="shared" si="138"/>
        <v/>
      </c>
      <c r="L997" s="254" t="str">
        <f t="shared" si="139"/>
        <v/>
      </c>
      <c r="M997" s="254" t="str">
        <f t="shared" si="140"/>
        <v/>
      </c>
      <c r="N997" s="254" t="str">
        <f t="shared" si="141"/>
        <v/>
      </c>
      <c r="O997" s="255"/>
      <c r="P997" s="256">
        <f t="shared" si="142"/>
        <v>0</v>
      </c>
      <c r="Q997" s="251">
        <f t="shared" si="135"/>
        <v>0</v>
      </c>
      <c r="R997" s="268"/>
      <c r="S997" s="269"/>
      <c r="T997" s="251">
        <f t="shared" si="143"/>
        <v>0</v>
      </c>
    </row>
    <row r="998" spans="1:20" s="257" customFormat="1" ht="19" customHeight="1">
      <c r="A998" s="258"/>
      <c r="B998" s="262"/>
      <c r="C998" s="260"/>
      <c r="D998" s="260"/>
      <c r="E998" s="260"/>
      <c r="F998" s="251"/>
      <c r="G998" s="252" t="str">
        <f>IFERROR(IF($E998="","",VLOOKUP($E998,'Data Mercado'!$A$7:$F$24,IF($B$6="P90",2,IF($B$6="P75",3,IF($B$6="P50",4,IF($B$6="P25",5,IF($B$6="P10",6))))),0)),"ND")</f>
      </c>
      <c r="H998" s="253" t="str">
        <f t="shared" si="136"/>
        <v/>
      </c>
      <c r="I998" s="253" t="str">
        <f>IFERROR(VLOOKUP($A998,'Analisis de Equidad Interna'!$A$11:$K$1010,11,0),"")</f>
        <v/>
      </c>
      <c r="J998" s="253" t="str">
        <f t="shared" si="137"/>
        <v/>
      </c>
      <c r="K998" s="254" t="str">
        <f t="shared" si="138"/>
        <v/>
      </c>
      <c r="L998" s="254" t="str">
        <f t="shared" si="139"/>
        <v/>
      </c>
      <c r="M998" s="254" t="str">
        <f t="shared" si="140"/>
        <v/>
      </c>
      <c r="N998" s="254" t="str">
        <f t="shared" si="141"/>
        <v/>
      </c>
      <c r="O998" s="255"/>
      <c r="P998" s="256">
        <f t="shared" si="142"/>
        <v>0</v>
      </c>
      <c r="Q998" s="251">
        <f t="shared" si="135"/>
        <v>0</v>
      </c>
      <c r="R998" s="268"/>
      <c r="S998" s="269"/>
      <c r="T998" s="251">
        <f t="shared" si="143"/>
        <v>0</v>
      </c>
    </row>
    <row r="999" spans="1:20" s="257" customFormat="1" ht="19" customHeight="1">
      <c r="A999" s="258"/>
      <c r="B999" s="262"/>
      <c r="C999" s="260"/>
      <c r="D999" s="260"/>
      <c r="E999" s="260"/>
      <c r="F999" s="251"/>
      <c r="G999" s="252" t="str">
        <f>IFERROR(IF($E999="","",VLOOKUP($E999,'Data Mercado'!$A$7:$F$24,IF($B$6="P90",2,IF($B$6="P75",3,IF($B$6="P50",4,IF($B$6="P25",5,IF($B$6="P10",6))))),0)),"ND")</f>
      </c>
      <c r="H999" s="253" t="str">
        <f t="shared" si="136"/>
        <v/>
      </c>
      <c r="I999" s="253" t="str">
        <f>IFERROR(VLOOKUP($A999,'Analisis de Equidad Interna'!$A$11:$K$1010,11,0),"")</f>
        <v/>
      </c>
      <c r="J999" s="253" t="str">
        <f t="shared" si="137"/>
        <v/>
      </c>
      <c r="K999" s="254" t="str">
        <f t="shared" si="138"/>
        <v/>
      </c>
      <c r="L999" s="254" t="str">
        <f t="shared" si="139"/>
        <v/>
      </c>
      <c r="M999" s="254" t="str">
        <f t="shared" si="140"/>
        <v/>
      </c>
      <c r="N999" s="254" t="str">
        <f t="shared" si="141"/>
        <v/>
      </c>
      <c r="O999" s="255"/>
      <c r="P999" s="256">
        <f t="shared" si="142"/>
        <v>0</v>
      </c>
      <c r="Q999" s="251">
        <f t="shared" si="135"/>
        <v>0</v>
      </c>
      <c r="R999" s="268"/>
      <c r="S999" s="269"/>
      <c r="T999" s="251">
        <f t="shared" si="143"/>
        <v>0</v>
      </c>
    </row>
    <row r="1000" spans="1:20" s="257" customFormat="1" ht="19" customHeight="1">
      <c r="A1000" s="258"/>
      <c r="B1000" s="262"/>
      <c r="C1000" s="260"/>
      <c r="D1000" s="260"/>
      <c r="E1000" s="260"/>
      <c r="F1000" s="251"/>
      <c r="G1000" s="252" t="str">
        <f>IFERROR(IF($E1000="","",VLOOKUP($E1000,'Data Mercado'!$A$7:$F$24,IF($B$6="P90",2,IF($B$6="P75",3,IF($B$6="P50",4,IF($B$6="P25",5,IF($B$6="P10",6))))),0)),"ND")</f>
      </c>
      <c r="H1000" s="253" t="str">
        <f t="shared" si="136"/>
        <v/>
      </c>
      <c r="I1000" s="253" t="str">
        <f>IFERROR(VLOOKUP($A1000,'Analisis de Equidad Interna'!$A$11:$K$1010,11,0),"")</f>
        <v/>
      </c>
      <c r="J1000" s="253" t="str">
        <f t="shared" si="137"/>
        <v/>
      </c>
      <c r="K1000" s="254" t="str">
        <f t="shared" si="138"/>
        <v/>
      </c>
      <c r="L1000" s="254" t="str">
        <f t="shared" si="139"/>
        <v/>
      </c>
      <c r="M1000" s="254" t="str">
        <f t="shared" si="140"/>
        <v/>
      </c>
      <c r="N1000" s="254" t="str">
        <f t="shared" si="141"/>
        <v/>
      </c>
      <c r="O1000" s="255"/>
      <c r="P1000" s="256">
        <f t="shared" si="142"/>
        <v>0</v>
      </c>
      <c r="Q1000" s="251">
        <f t="shared" si="135"/>
        <v>0</v>
      </c>
      <c r="R1000" s="268"/>
      <c r="S1000" s="269"/>
      <c r="T1000" s="251">
        <f t="shared" si="143"/>
        <v>0</v>
      </c>
    </row>
    <row r="1001" spans="1:20" s="257" customFormat="1" ht="19" customHeight="1">
      <c r="A1001" s="258"/>
      <c r="B1001" s="262"/>
      <c r="C1001" s="260"/>
      <c r="D1001" s="260"/>
      <c r="E1001" s="260"/>
      <c r="F1001" s="251"/>
      <c r="G1001" s="252" t="str">
        <f>IFERROR(IF($E1001="","",VLOOKUP($E1001,'Data Mercado'!$A$7:$F$24,IF($B$6="P90",2,IF($B$6="P75",3,IF($B$6="P50",4,IF($B$6="P25",5,IF($B$6="P10",6))))),0)),"ND")</f>
      </c>
      <c r="H1001" s="253" t="str">
        <f t="shared" si="136"/>
        <v/>
      </c>
      <c r="I1001" s="253" t="str">
        <f>IFERROR(VLOOKUP($A1001,'Analisis de Equidad Interna'!$A$11:$K$1010,11,0),"")</f>
        <v/>
      </c>
      <c r="J1001" s="253" t="str">
        <f t="shared" si="137"/>
        <v/>
      </c>
      <c r="K1001" s="254" t="str">
        <f t="shared" si="138"/>
        <v/>
      </c>
      <c r="L1001" s="254" t="str">
        <f t="shared" si="139"/>
        <v/>
      </c>
      <c r="M1001" s="254" t="str">
        <f t="shared" si="140"/>
        <v/>
      </c>
      <c r="N1001" s="254" t="str">
        <f t="shared" si="141"/>
        <v/>
      </c>
      <c r="O1001" s="255"/>
      <c r="P1001" s="256">
        <f t="shared" si="142"/>
        <v>0</v>
      </c>
      <c r="Q1001" s="251">
        <f t="shared" si="135"/>
        <v>0</v>
      </c>
      <c r="R1001" s="268"/>
      <c r="S1001" s="269"/>
      <c r="T1001" s="251">
        <f t="shared" si="143"/>
        <v>0</v>
      </c>
    </row>
    <row r="1002" spans="1:20" s="257" customFormat="1" ht="19" customHeight="1">
      <c r="A1002" s="258"/>
      <c r="B1002" s="262"/>
      <c r="C1002" s="260"/>
      <c r="D1002" s="260"/>
      <c r="E1002" s="260"/>
      <c r="F1002" s="251"/>
      <c r="G1002" s="252" t="str">
        <f>IFERROR(IF($E1002="","",VLOOKUP($E1002,'Data Mercado'!$A$7:$F$24,IF($B$6="P90",2,IF($B$6="P75",3,IF($B$6="P50",4,IF($B$6="P25",5,IF($B$6="P10",6))))),0)),"ND")</f>
      </c>
      <c r="H1002" s="253" t="str">
        <f t="shared" si="136"/>
        <v/>
      </c>
      <c r="I1002" s="253" t="str">
        <f>IFERROR(VLOOKUP($A1002,'Analisis de Equidad Interna'!$A$11:$K$1010,11,0),"")</f>
        <v/>
      </c>
      <c r="J1002" s="253" t="str">
        <f t="shared" si="137"/>
        <v/>
      </c>
      <c r="K1002" s="254" t="str">
        <f t="shared" si="138"/>
        <v/>
      </c>
      <c r="L1002" s="254" t="str">
        <f t="shared" si="139"/>
        <v/>
      </c>
      <c r="M1002" s="254" t="str">
        <f t="shared" si="140"/>
        <v/>
      </c>
      <c r="N1002" s="254" t="str">
        <f t="shared" si="141"/>
        <v/>
      </c>
      <c r="O1002" s="255"/>
      <c r="P1002" s="256">
        <f t="shared" si="142"/>
        <v>0</v>
      </c>
      <c r="Q1002" s="251">
        <f t="shared" si="135"/>
        <v>0</v>
      </c>
      <c r="R1002" s="268"/>
      <c r="S1002" s="269"/>
      <c r="T1002" s="251">
        <f t="shared" si="143"/>
        <v>0</v>
      </c>
    </row>
    <row r="1003" spans="1:20" s="257" customFormat="1" ht="19" customHeight="1">
      <c r="A1003" s="258"/>
      <c r="B1003" s="262"/>
      <c r="C1003" s="260"/>
      <c r="D1003" s="260"/>
      <c r="E1003" s="260"/>
      <c r="F1003" s="251"/>
      <c r="G1003" s="252" t="str">
        <f>IFERROR(IF($E1003="","",VLOOKUP($E1003,'Data Mercado'!$A$7:$F$24,IF($B$6="P90",2,IF($B$6="P75",3,IF($B$6="P50",4,IF($B$6="P25",5,IF($B$6="P10",6))))),0)),"ND")</f>
      </c>
      <c r="H1003" s="253" t="str">
        <f t="shared" si="136"/>
        <v/>
      </c>
      <c r="I1003" s="253" t="str">
        <f>IFERROR(VLOOKUP($A1003,'Analisis de Equidad Interna'!$A$11:$K$1010,11,0),"")</f>
        <v/>
      </c>
      <c r="J1003" s="253" t="str">
        <f t="shared" si="137"/>
        <v/>
      </c>
      <c r="K1003" s="254" t="str">
        <f t="shared" si="138"/>
        <v/>
      </c>
      <c r="L1003" s="254" t="str">
        <f t="shared" si="139"/>
        <v/>
      </c>
      <c r="M1003" s="254" t="str">
        <f t="shared" si="140"/>
        <v/>
      </c>
      <c r="N1003" s="254" t="str">
        <f t="shared" si="141"/>
        <v/>
      </c>
      <c r="O1003" s="255"/>
      <c r="P1003" s="256">
        <f t="shared" si="142"/>
        <v>0</v>
      </c>
      <c r="Q1003" s="251">
        <f t="shared" si="135"/>
        <v>0</v>
      </c>
      <c r="R1003" s="268"/>
      <c r="S1003" s="269"/>
      <c r="T1003" s="251">
        <f t="shared" si="143"/>
        <v>0</v>
      </c>
    </row>
    <row r="1004" spans="1:20" s="257" customFormat="1" ht="19" customHeight="1">
      <c r="A1004" s="258"/>
      <c r="B1004" s="262"/>
      <c r="C1004" s="260"/>
      <c r="D1004" s="260"/>
      <c r="E1004" s="260"/>
      <c r="F1004" s="251"/>
      <c r="G1004" s="252" t="str">
        <f>IFERROR(IF($E1004="","",VLOOKUP($E1004,'Data Mercado'!$A$7:$F$24,IF($B$6="P90",2,IF($B$6="P75",3,IF($B$6="P50",4,IF($B$6="P25",5,IF($B$6="P10",6))))),0)),"ND")</f>
      </c>
      <c r="H1004" s="253" t="str">
        <f t="shared" si="136"/>
        <v/>
      </c>
      <c r="I1004" s="253" t="str">
        <f>IFERROR(VLOOKUP($A1004,'Analisis de Equidad Interna'!$A$11:$K$1010,11,0),"")</f>
        <v/>
      </c>
      <c r="J1004" s="253" t="str">
        <f t="shared" si="137"/>
        <v/>
      </c>
      <c r="K1004" s="254" t="str">
        <f t="shared" si="138"/>
        <v/>
      </c>
      <c r="L1004" s="254" t="str">
        <f t="shared" si="139"/>
        <v/>
      </c>
      <c r="M1004" s="254" t="str">
        <f t="shared" si="140"/>
        <v/>
      </c>
      <c r="N1004" s="254" t="str">
        <f t="shared" si="141"/>
        <v/>
      </c>
      <c r="O1004" s="255"/>
      <c r="P1004" s="256">
        <f t="shared" si="142"/>
        <v>0</v>
      </c>
      <c r="Q1004" s="251">
        <f t="shared" si="135"/>
        <v>0</v>
      </c>
      <c r="R1004" s="268"/>
      <c r="S1004" s="269"/>
      <c r="T1004" s="251">
        <f t="shared" si="143"/>
        <v>0</v>
      </c>
    </row>
    <row r="1005" spans="1:20" s="257" customFormat="1" ht="19" customHeight="1">
      <c r="A1005" s="258"/>
      <c r="B1005" s="262"/>
      <c r="C1005" s="260"/>
      <c r="D1005" s="260"/>
      <c r="E1005" s="260"/>
      <c r="F1005" s="251"/>
      <c r="G1005" s="252" t="str">
        <f>IFERROR(IF($E1005="","",VLOOKUP($E1005,'Data Mercado'!$A$7:$F$24,IF($B$6="P90",2,IF($B$6="P75",3,IF($B$6="P50",4,IF($B$6="P25",5,IF($B$6="P10",6))))),0)),"ND")</f>
      </c>
      <c r="H1005" s="253" t="str">
        <f t="shared" si="136"/>
        <v/>
      </c>
      <c r="I1005" s="253" t="str">
        <f>IFERROR(VLOOKUP($A1005,'Analisis de Equidad Interna'!$A$11:$K$1010,11,0),"")</f>
        <v/>
      </c>
      <c r="J1005" s="253" t="str">
        <f t="shared" si="137"/>
        <v/>
      </c>
      <c r="K1005" s="254" t="str">
        <f t="shared" si="138"/>
        <v/>
      </c>
      <c r="L1005" s="254" t="str">
        <f t="shared" si="139"/>
        <v/>
      </c>
      <c r="M1005" s="254" t="str">
        <f t="shared" si="140"/>
        <v/>
      </c>
      <c r="N1005" s="254" t="str">
        <f t="shared" si="141"/>
        <v/>
      </c>
      <c r="O1005" s="255"/>
      <c r="P1005" s="256">
        <f t="shared" si="142"/>
        <v>0</v>
      </c>
      <c r="Q1005" s="251">
        <f t="shared" si="135"/>
        <v>0</v>
      </c>
      <c r="R1005" s="268"/>
      <c r="S1005" s="269"/>
      <c r="T1005" s="251">
        <f t="shared" si="143"/>
        <v>0</v>
      </c>
    </row>
    <row r="1006" spans="1:20" s="257" customFormat="1" ht="19" customHeight="1">
      <c r="A1006" s="258"/>
      <c r="B1006" s="262"/>
      <c r="C1006" s="260"/>
      <c r="D1006" s="260"/>
      <c r="E1006" s="260"/>
      <c r="F1006" s="251"/>
      <c r="G1006" s="252" t="str">
        <f>IFERROR(IF($E1006="","",VLOOKUP($E1006,'Data Mercado'!$A$7:$F$24,IF($B$6="P90",2,IF($B$6="P75",3,IF($B$6="P50",4,IF($B$6="P25",5,IF($B$6="P10",6))))),0)),"ND")</f>
      </c>
      <c r="H1006" s="253" t="str">
        <f t="shared" si="136"/>
        <v/>
      </c>
      <c r="I1006" s="253" t="str">
        <f>IFERROR(VLOOKUP($A1006,'Analisis de Equidad Interna'!$A$11:$K$1010,11,0),"")</f>
        <v/>
      </c>
      <c r="J1006" s="253" t="str">
        <f t="shared" si="137"/>
        <v/>
      </c>
      <c r="K1006" s="254" t="str">
        <f t="shared" si="138"/>
        <v/>
      </c>
      <c r="L1006" s="254" t="str">
        <f t="shared" si="139"/>
        <v/>
      </c>
      <c r="M1006" s="254" t="str">
        <f t="shared" si="140"/>
        <v/>
      </c>
      <c r="N1006" s="254" t="str">
        <f t="shared" si="141"/>
        <v/>
      </c>
      <c r="O1006" s="255"/>
      <c r="P1006" s="256">
        <f t="shared" si="142"/>
        <v>0</v>
      </c>
      <c r="Q1006" s="251">
        <f t="shared" si="135"/>
        <v>0</v>
      </c>
      <c r="R1006" s="268"/>
      <c r="S1006" s="269"/>
      <c r="T1006" s="251">
        <f t="shared" si="143"/>
        <v>0</v>
      </c>
    </row>
    <row r="1007" spans="1:20" s="257" customFormat="1" ht="19" customHeight="1">
      <c r="A1007" s="258"/>
      <c r="B1007" s="262"/>
      <c r="C1007" s="260"/>
      <c r="D1007" s="260"/>
      <c r="E1007" s="260"/>
      <c r="F1007" s="251"/>
      <c r="G1007" s="252" t="str">
        <f>IFERROR(IF($E1007="","",VLOOKUP($E1007,'Data Mercado'!$A$7:$F$24,IF($B$6="P90",2,IF($B$6="P75",3,IF($B$6="P50",4,IF($B$6="P25",5,IF($B$6="P10",6))))),0)),"ND")</f>
      </c>
      <c r="H1007" s="253" t="str">
        <f t="shared" si="136"/>
        <v/>
      </c>
      <c r="I1007" s="253" t="str">
        <f>IFERROR(VLOOKUP($A1007,'Analisis de Equidad Interna'!$A$11:$K$1010,11,0),"")</f>
        <v/>
      </c>
      <c r="J1007" s="253" t="str">
        <f t="shared" si="137"/>
        <v/>
      </c>
      <c r="K1007" s="254" t="str">
        <f t="shared" si="138"/>
        <v/>
      </c>
      <c r="L1007" s="254" t="str">
        <f t="shared" si="139"/>
        <v/>
      </c>
      <c r="M1007" s="254" t="str">
        <f t="shared" si="140"/>
        <v/>
      </c>
      <c r="N1007" s="254" t="str">
        <f t="shared" si="141"/>
        <v/>
      </c>
      <c r="O1007" s="255"/>
      <c r="P1007" s="256">
        <f t="shared" si="142"/>
        <v>0</v>
      </c>
      <c r="Q1007" s="251">
        <f t="shared" si="135"/>
        <v>0</v>
      </c>
      <c r="R1007" s="268"/>
      <c r="S1007" s="269"/>
      <c r="T1007" s="251">
        <f t="shared" si="143"/>
        <v>0</v>
      </c>
    </row>
    <row r="1008" spans="1:20" s="257" customFormat="1" ht="19" customHeight="1">
      <c r="A1008" s="258"/>
      <c r="B1008" s="262"/>
      <c r="C1008" s="260"/>
      <c r="D1008" s="260"/>
      <c r="E1008" s="260"/>
      <c r="F1008" s="251"/>
      <c r="G1008" s="252" t="str">
        <f>IFERROR(IF($E1008="","",VLOOKUP($E1008,'Data Mercado'!$A$7:$F$24,IF($B$6="P90",2,IF($B$6="P75",3,IF($B$6="P50",4,IF($B$6="P25",5,IF($B$6="P10",6))))),0)),"ND")</f>
      </c>
      <c r="H1008" s="253" t="str">
        <f t="shared" si="136"/>
        <v/>
      </c>
      <c r="I1008" s="253" t="str">
        <f>IFERROR(VLOOKUP($A1008,'Analisis de Equidad Interna'!$A$11:$K$1010,11,0),"")</f>
        <v/>
      </c>
      <c r="J1008" s="253" t="str">
        <f t="shared" si="137"/>
        <v/>
      </c>
      <c r="K1008" s="254" t="str">
        <f t="shared" si="138"/>
        <v/>
      </c>
      <c r="L1008" s="254" t="str">
        <f t="shared" si="139"/>
        <v/>
      </c>
      <c r="M1008" s="254" t="str">
        <f t="shared" si="140"/>
        <v/>
      </c>
      <c r="N1008" s="254" t="str">
        <f t="shared" si="141"/>
        <v/>
      </c>
      <c r="O1008" s="255"/>
      <c r="P1008" s="256">
        <f t="shared" si="142"/>
        <v>0</v>
      </c>
      <c r="Q1008" s="251">
        <f t="shared" si="135"/>
        <v>0</v>
      </c>
      <c r="R1008" s="268"/>
      <c r="S1008" s="269"/>
      <c r="T1008" s="251">
        <f t="shared" si="143"/>
        <v>0</v>
      </c>
    </row>
    <row r="1009" spans="1:20" s="257" customFormat="1" ht="19" customHeight="1">
      <c r="A1009" s="258"/>
      <c r="B1009" s="262"/>
      <c r="C1009" s="260"/>
      <c r="D1009" s="260"/>
      <c r="E1009" s="260"/>
      <c r="F1009" s="251"/>
      <c r="G1009" s="252" t="str">
        <f>IFERROR(IF($E1009="","",VLOOKUP($E1009,'Data Mercado'!$A$7:$F$24,IF($B$6="P90",2,IF($B$6="P75",3,IF($B$6="P50",4,IF($B$6="P25",5,IF($B$6="P10",6))))),0)),"ND")</f>
      </c>
      <c r="H1009" s="253" t="str">
        <f t="shared" si="136"/>
        <v/>
      </c>
      <c r="I1009" s="253" t="str">
        <f>IFERROR(VLOOKUP($A1009,'Analisis de Equidad Interna'!$A$11:$K$1010,11,0),"")</f>
        <v/>
      </c>
      <c r="J1009" s="253" t="str">
        <f t="shared" si="137"/>
        <v/>
      </c>
      <c r="K1009" s="254" t="str">
        <f t="shared" si="138"/>
        <v/>
      </c>
      <c r="L1009" s="254" t="str">
        <f t="shared" si="139"/>
        <v/>
      </c>
      <c r="M1009" s="254" t="str">
        <f t="shared" si="140"/>
        <v/>
      </c>
      <c r="N1009" s="254" t="str">
        <f t="shared" si="141"/>
        <v/>
      </c>
      <c r="O1009" s="255"/>
      <c r="P1009" s="256">
        <f t="shared" si="142"/>
        <v>0</v>
      </c>
      <c r="Q1009" s="251">
        <f t="shared" si="135"/>
        <v>0</v>
      </c>
      <c r="R1009" s="268"/>
      <c r="S1009" s="269"/>
      <c r="T1009" s="251">
        <f t="shared" si="143"/>
        <v>0</v>
      </c>
    </row>
    <row r="1010" spans="1:20" s="257" customFormat="1" ht="19" customHeight="1">
      <c r="A1010" s="258"/>
      <c r="B1010" s="262"/>
      <c r="C1010" s="260"/>
      <c r="D1010" s="260"/>
      <c r="E1010" s="260"/>
      <c r="F1010" s="251"/>
      <c r="G1010" s="252" t="str">
        <f>IFERROR(IF($E1010="","",VLOOKUP($E1010,'Data Mercado'!$A$7:$F$24,IF($B$6="P90",2,IF($B$6="P75",3,IF($B$6="P50",4,IF($B$6="P25",5,IF($B$6="P10",6))))),0)),"ND")</f>
      </c>
      <c r="H1010" s="253" t="str">
        <f t="shared" si="136"/>
        <v/>
      </c>
      <c r="I1010" s="253" t="str">
        <f>IFERROR(VLOOKUP($A1010,'Analisis de Equidad Interna'!$A$11:$K$1010,11,0),"")</f>
        <v/>
      </c>
      <c r="J1010" s="253" t="str">
        <f t="shared" si="137"/>
        <v/>
      </c>
      <c r="K1010" s="254" t="str">
        <f t="shared" si="138"/>
        <v/>
      </c>
      <c r="L1010" s="254" t="str">
        <f t="shared" si="139"/>
        <v/>
      </c>
      <c r="M1010" s="254" t="str">
        <f t="shared" si="140"/>
        <v/>
      </c>
      <c r="N1010" s="254" t="str">
        <f t="shared" si="141"/>
        <v/>
      </c>
      <c r="O1010" s="255"/>
      <c r="P1010" s="256">
        <f t="shared" si="142"/>
        <v>0</v>
      </c>
      <c r="Q1010" s="251">
        <f t="shared" si="135"/>
        <v>0</v>
      </c>
      <c r="R1010" s="268"/>
      <c r="S1010" s="269"/>
      <c r="T1010" s="251">
        <f t="shared" si="143"/>
        <v>0</v>
      </c>
    </row>
    <row r="1011" spans="1:20" s="257" customFormat="1" ht="19" customHeight="1">
      <c r="A1011" s="258"/>
      <c r="B1011" s="262"/>
      <c r="C1011" s="260"/>
      <c r="D1011" s="260"/>
      <c r="E1011" s="260"/>
      <c r="F1011" s="251"/>
      <c r="G1011" s="252" t="str">
        <f>IFERROR(IF($E1011="","",VLOOKUP($E1011,'Data Mercado'!$A$7:$F$24,IF($B$6="P90",2,IF($B$6="P75",3,IF($B$6="P50",4,IF($B$6="P25",5,IF($B$6="P10",6))))),0)),"ND")</f>
      </c>
      <c r="H1011" s="253" t="str">
        <f t="shared" si="136"/>
        <v/>
      </c>
      <c r="I1011" s="253" t="str">
        <f>IFERROR(VLOOKUP($A1011,'Analisis de Equidad Interna'!$A$11:$K$1010,11,0),"")</f>
        <v/>
      </c>
      <c r="J1011" s="253" t="str">
        <f t="shared" si="137"/>
        <v/>
      </c>
      <c r="K1011" s="254" t="str">
        <f t="shared" si="138"/>
        <v/>
      </c>
      <c r="L1011" s="254" t="str">
        <f t="shared" si="139"/>
        <v/>
      </c>
      <c r="M1011" s="254" t="str">
        <f t="shared" si="140"/>
        <v/>
      </c>
      <c r="N1011" s="254" t="str">
        <f t="shared" si="141"/>
        <v/>
      </c>
      <c r="O1011" s="255"/>
      <c r="P1011" s="256">
        <f t="shared" si="142"/>
        <v>0</v>
      </c>
      <c r="Q1011" s="251">
        <f t="shared" si="135"/>
        <v>0</v>
      </c>
      <c r="R1011" s="268"/>
      <c r="S1011" s="269"/>
      <c r="T1011" s="251">
        <f t="shared" si="143"/>
        <v>0</v>
      </c>
    </row>
    <row r="1012" spans="1:20" s="257" customFormat="1" ht="19" customHeight="1">
      <c r="A1012" s="258"/>
      <c r="B1012" s="262"/>
      <c r="C1012" s="260"/>
      <c r="D1012" s="260"/>
      <c r="E1012" s="260"/>
      <c r="F1012" s="251"/>
      <c r="G1012" s="252" t="str">
        <f>IFERROR(IF($E1012="","",VLOOKUP($E1012,'Data Mercado'!$A$7:$F$24,IF($B$6="P90",2,IF($B$6="P75",3,IF($B$6="P50",4,IF($B$6="P25",5,IF($B$6="P10",6))))),0)),"ND")</f>
      </c>
      <c r="H1012" s="253" t="str">
        <f t="shared" si="136"/>
        <v/>
      </c>
      <c r="I1012" s="253" t="str">
        <f>IFERROR(VLOOKUP($A1012,'Analisis de Equidad Interna'!$A$11:$K$1010,11,0),"")</f>
        <v/>
      </c>
      <c r="J1012" s="253" t="str">
        <f t="shared" si="137"/>
        <v/>
      </c>
      <c r="K1012" s="254" t="str">
        <f t="shared" si="138"/>
        <v/>
      </c>
      <c r="L1012" s="254" t="str">
        <f t="shared" si="139"/>
        <v/>
      </c>
      <c r="M1012" s="254" t="str">
        <f t="shared" si="140"/>
        <v/>
      </c>
      <c r="N1012" s="254" t="str">
        <f t="shared" si="141"/>
        <v/>
      </c>
      <c r="O1012" s="255"/>
      <c r="P1012" s="256">
        <f t="shared" si="142"/>
        <v>0</v>
      </c>
      <c r="Q1012" s="251">
        <f t="shared" si="135"/>
        <v>0</v>
      </c>
      <c r="R1012" s="268"/>
      <c r="S1012" s="269"/>
      <c r="T1012" s="251">
        <f t="shared" si="143"/>
        <v>0</v>
      </c>
    </row>
    <row r="1013" spans="1:20" s="257" customFormat="1" ht="19" customHeight="1">
      <c r="A1013" s="258"/>
      <c r="B1013" s="262"/>
      <c r="C1013" s="260"/>
      <c r="D1013" s="260"/>
      <c r="E1013" s="260"/>
      <c r="F1013" s="251"/>
      <c r="G1013" s="252" t="str">
        <f>IFERROR(IF($E1013="","",VLOOKUP($E1013,'Data Mercado'!$A$7:$F$24,IF($B$6="P90",2,IF($B$6="P75",3,IF($B$6="P50",4,IF($B$6="P25",5,IF($B$6="P10",6))))),0)),"ND")</f>
      </c>
      <c r="H1013" s="253" t="str">
        <f t="shared" si="136"/>
        <v/>
      </c>
      <c r="I1013" s="253" t="str">
        <f>IFERROR(VLOOKUP($A1013,'Analisis de Equidad Interna'!$A$11:$K$1010,11,0),"")</f>
        <v/>
      </c>
      <c r="J1013" s="253" t="str">
        <f t="shared" si="137"/>
        <v/>
      </c>
      <c r="K1013" s="254" t="str">
        <f t="shared" si="138"/>
        <v/>
      </c>
      <c r="L1013" s="254" t="str">
        <f t="shared" si="139"/>
        <v/>
      </c>
      <c r="M1013" s="254" t="str">
        <f t="shared" si="140"/>
        <v/>
      </c>
      <c r="N1013" s="254" t="str">
        <f t="shared" si="141"/>
        <v/>
      </c>
      <c r="O1013" s="255"/>
      <c r="P1013" s="256">
        <f t="shared" si="142"/>
        <v>0</v>
      </c>
      <c r="Q1013" s="251">
        <f t="shared" si="135"/>
        <v>0</v>
      </c>
      <c r="R1013" s="268"/>
      <c r="S1013" s="269"/>
      <c r="T1013" s="251">
        <f t="shared" si="143"/>
        <v>0</v>
      </c>
    </row>
    <row r="1014" spans="1:20" s="257" customFormat="1" ht="19" customHeight="1">
      <c r="A1014" s="258"/>
      <c r="B1014" s="262"/>
      <c r="C1014" s="260"/>
      <c r="D1014" s="260"/>
      <c r="E1014" s="260"/>
      <c r="F1014" s="263"/>
      <c r="G1014" s="252" t="str">
        <f>IFERROR(IF($E1014="","",VLOOKUP($E1014,'Data Mercado'!$A$7:$F$24,IF($B$6="P90",2,IF($B$6="P75",3,IF($B$6="P50",4,IF($B$6="P25",5,IF($B$6="P10",6))))),0)),"ND")</f>
      </c>
      <c r="H1014" s="253" t="str">
        <f t="shared" si="136"/>
        <v/>
      </c>
      <c r="I1014" s="253" t="str">
        <f>IFERROR(VLOOKUP($A1014,'Analisis de Equidad Interna'!$A$11:$K$1010,11,0),"")</f>
        <v/>
      </c>
      <c r="J1014" s="253" t="str">
        <f t="shared" si="137"/>
        <v/>
      </c>
      <c r="K1014" s="254" t="str">
        <f t="shared" si="138"/>
        <v/>
      </c>
      <c r="L1014" s="254" t="str">
        <f t="shared" si="139"/>
        <v/>
      </c>
      <c r="M1014" s="254" t="str">
        <f t="shared" si="140"/>
        <v/>
      </c>
      <c r="N1014" s="254" t="str">
        <f t="shared" si="141"/>
        <v/>
      </c>
      <c r="O1014" s="255"/>
      <c r="P1014" s="256">
        <f t="shared" si="142"/>
        <v>0</v>
      </c>
      <c r="Q1014" s="251">
        <f t="shared" si="135"/>
        <v>0</v>
      </c>
      <c r="R1014" s="268"/>
      <c r="S1014" s="269"/>
      <c r="T1014" s="251">
        <f t="shared" si="143"/>
        <v>0</v>
      </c>
    </row>
  </sheetData>
  <sheetProtection autoFilter="0" pivotTables="0"/>
  <autoFilter ref="A14:Q157" xr:uid="{C6EB40D9-5229-AC49-9A3E-536262094683}"/>
  <mergeCells count="19">
    <mergeCell ref="T12:T14"/>
    <mergeCell ref="R12:R14"/>
    <mergeCell ref="S12:S14"/>
    <mergeCell ref="O12:O14"/>
    <mergeCell ref="P12:P14"/>
    <mergeCell ref="Q12:Q14"/>
    <mergeCell ref="J12:J14"/>
    <mergeCell ref="K12:N12"/>
    <mergeCell ref="I12:I14"/>
    <mergeCell ref="F12:F14"/>
    <mergeCell ref="C2:H3"/>
    <mergeCell ref="A4:B4"/>
    <mergeCell ref="G12:G14"/>
    <mergeCell ref="H12:H14"/>
    <mergeCell ref="A12:A14"/>
    <mergeCell ref="B12:B14"/>
    <mergeCell ref="C12:C14"/>
    <mergeCell ref="D12:D14"/>
    <mergeCell ref="E12:E14"/>
  </mergeCells>
  <conditionalFormatting sqref="C7">
    <cfRule type="expression" dxfId="5" priority="1">
      <formula>$B$7="Presupuesto Fijo"</formula>
    </cfRule>
  </conditionalFormatting>
  <conditionalFormatting sqref="F1014">
    <cfRule type="expression" dxfId="4" priority="2">
      <formula>$B$5="Total Compensación con PL Anualizado ($)"</formula>
    </cfRule>
    <cfRule type="expression" dxfId="3" priority="3" stopIfTrue="1">
      <formula>$B$5="Pago Fijo en MD Mensual ($)"</formula>
    </cfRule>
    <cfRule type="expression" dxfId="2" priority="4" stopIfTrue="1">
      <formula>$B$5="Total Remuneración en MD Mensual ($)"</formula>
    </cfRule>
    <cfRule type="expression" dxfId="1" priority="5">
      <formula>$B$5="Total Compensación sin PL Mensual ($)"</formula>
    </cfRule>
    <cfRule type="expression" dxfId="0" priority="6" stopIfTrue="1">
      <formula>$B$5="Total Compensación con PL Mensual ($)"</formula>
    </cfRule>
  </conditionalFormatting>
  <dataValidations count="6">
    <dataValidation type="list" allowBlank="1" showInputMessage="1" showErrorMessage="1" sqref="B10" xr:uid="{241B6DAE-7AF2-E745-B53E-AF6940B49550}">
      <formula1>"Si,No"</formula1>
    </dataValidation>
    <dataValidation type="list" allowBlank="1" showInputMessage="1" showErrorMessage="1" sqref="B6" xr:uid="{4C90A001-DF39-284F-B7C9-76A5B1CD701D}">
      <formula1>"P10,P25,P50,P75,P90"</formula1>
    </dataValidation>
    <dataValidation type="list" allowBlank="1" showInputMessage="1" showErrorMessage="1" sqref="B7" xr:uid="{B921E6C9-BD92-2C40-B564-E7461C5C55ED}">
      <formula1>"Porcentajes,Presupuesto Fijo"</formula1>
    </dataValidation>
    <dataValidation type="list" allowBlank="1" showInputMessage="1" showErrorMessage="1" sqref="O15:O1014" xr:uid="{FFBEF068-4CC5-5443-B065-475918154057}">
      <formula1>"1,2,3,4"</formula1>
    </dataValidation>
    <dataValidation type="list" allowBlank="1" showInputMessage="1" showErrorMessage="1" sqref="R15:R1014" xr:uid="{064BB14E-3621-9147-A99C-E5F72E6663DD}">
      <formula1>"Compa-ratio y desempeño,Manual"</formula1>
    </dataValidation>
    <dataValidation type="list" allowBlank="1" showInputMessage="1" showErrorMessage="1" sqref="S15:S1014" xr:uid="{8BEE97FA-B41B-C945-988A-9746B4C2FE23}">
      <formula1>"1%,2%,3%,4%,5%,6%,7%,8%,9%,10%,11%,12%,13%,14%,15%,16%,17%,18%,19%,20%,21%,22%,23%,24%,25%,26%,27%,28%,29%,30%,31%,32%,33%,34%,35%,36%,37%,38%,39%,40%,41%,42%,43%,44%,45%,46%,47%,48%,49%,50%,51%,52%,53%,54%,55%,56%,57%,58%,59%,60%,61%,62%,63%,64%,65%,66%,"</formula1>
    </dataValidation>
  </dataValidations>
  <pageMargins left="0.7" right="0.7" top="0.75" bottom="0.75" header="0.3" footer="0.3"/>
  <pageSetup orientation="portrait" horizontalDpi="0" verticalDpi="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ACA4F2-09A6-A045-B0CF-9B7199F969D7}">
          <x14:formula1>
            <xm:f>'Data Empresa'!$B$13:$B$162</xm:f>
          </x14:formula1>
          <xm:sqref>B15:B137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7D03-9A59-A445-996E-90F78E0F6CD2}">
  <sheetPr codeName="Hoja23"/>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123</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24"/>
  <dimension ref="A1:G26"/>
  <sheetViews>
    <sheetView showGridLines="0" zoomScale="90" zoomScaleNormal="90" workbookViewId="0"/>
  </sheetViews>
  <sheetFormatPr baseColWidth="10" defaultColWidth="10.83203125" defaultRowHeight="14"/>
  <cols>
    <col min="1" max="1" width="13.33203125" style="36" bestFit="1" customWidth="1"/>
    <col min="2" max="6" width="16.1640625" style="36" customWidth="1"/>
    <col min="7" max="16384" width="10.83203125" style="36"/>
  </cols>
  <sheetData>
    <row r="1" spans="1:7" ht="80" customHeight="1"/>
    <row r="2" spans="1:7" s="69" customFormat="1" ht="40" customHeight="1">
      <c r="A2" s="107"/>
    </row>
    <row r="3" spans="1:7" ht="20" customHeight="1"/>
    <row r="4" spans="1:7" ht="16" customHeight="1">
      <c r="A4" s="419" t="s">
        <v>84</v>
      </c>
      <c r="B4" s="421" t="s">
        <v>294</v>
      </c>
      <c r="C4" s="421"/>
      <c r="D4" s="421"/>
      <c r="E4" s="421"/>
      <c r="F4" s="421"/>
    </row>
    <row r="5" spans="1:7" ht="16" customHeight="1">
      <c r="A5" s="419"/>
      <c r="B5" s="426" t="s">
        <v>68</v>
      </c>
      <c r="C5" s="424" t="s">
        <v>69</v>
      </c>
      <c r="D5" s="424" t="s">
        <v>70</v>
      </c>
      <c r="E5" s="424" t="s">
        <v>71</v>
      </c>
      <c r="F5" s="422" t="s">
        <v>72</v>
      </c>
    </row>
    <row r="6" spans="1:7" ht="16" customHeight="1" thickBot="1">
      <c r="A6" s="420"/>
      <c r="B6" s="427"/>
      <c r="C6" s="425"/>
      <c r="D6" s="425"/>
      <c r="E6" s="425"/>
      <c r="F6" s="423"/>
    </row>
    <row r="7" spans="1:7" ht="15" thickTop="1">
      <c r="A7" s="114"/>
      <c r="B7" s="192"/>
      <c r="C7" s="192"/>
      <c r="D7" s="192"/>
      <c r="E7" s="192"/>
      <c r="F7" s="192"/>
    </row>
    <row r="8" spans="1:7">
      <c r="A8" s="108"/>
      <c r="B8" s="109"/>
      <c r="C8" s="109"/>
      <c r="D8" s="109"/>
      <c r="E8" s="109"/>
      <c r="F8" s="109"/>
    </row>
    <row r="9" spans="1:7">
      <c r="A9" s="108"/>
      <c r="B9" s="109"/>
      <c r="C9" s="109"/>
      <c r="D9" s="109"/>
      <c r="E9" s="109"/>
      <c r="F9" s="109"/>
      <c r="G9" s="105"/>
    </row>
    <row r="10" spans="1:7">
      <c r="A10" s="108"/>
      <c r="B10" s="109"/>
      <c r="C10" s="109"/>
      <c r="D10" s="109"/>
      <c r="E10" s="109"/>
      <c r="F10" s="109"/>
    </row>
    <row r="11" spans="1:7">
      <c r="A11" s="108"/>
      <c r="B11" s="109"/>
      <c r="C11" s="109"/>
      <c r="D11" s="109"/>
      <c r="E11" s="109"/>
      <c r="F11" s="109"/>
    </row>
    <row r="12" spans="1:7">
      <c r="A12" s="108"/>
      <c r="B12" s="109"/>
      <c r="C12" s="109"/>
      <c r="D12" s="109"/>
      <c r="E12" s="109"/>
      <c r="F12" s="109"/>
    </row>
    <row r="13" spans="1:7">
      <c r="A13" s="108"/>
      <c r="B13" s="109"/>
      <c r="C13" s="109"/>
      <c r="D13" s="109"/>
      <c r="E13" s="109"/>
      <c r="F13" s="109"/>
    </row>
    <row r="14" spans="1:7">
      <c r="A14" s="108"/>
      <c r="B14" s="109"/>
      <c r="C14" s="109"/>
      <c r="D14" s="109"/>
      <c r="E14" s="109"/>
      <c r="F14" s="109"/>
    </row>
    <row r="15" spans="1:7">
      <c r="A15" s="108"/>
      <c r="B15" s="109"/>
      <c r="C15" s="109"/>
      <c r="D15" s="109"/>
      <c r="E15" s="109"/>
      <c r="F15" s="109"/>
    </row>
    <row r="16" spans="1:7">
      <c r="A16" s="108"/>
      <c r="B16" s="109"/>
      <c r="C16" s="109"/>
      <c r="D16" s="109"/>
      <c r="E16" s="109"/>
      <c r="F16" s="109"/>
    </row>
    <row r="17" spans="1:6">
      <c r="A17" s="108"/>
      <c r="B17" s="109"/>
      <c r="C17" s="109"/>
      <c r="D17" s="109"/>
      <c r="E17" s="109"/>
      <c r="F17" s="109"/>
    </row>
    <row r="18" spans="1:6">
      <c r="A18" s="108"/>
      <c r="B18" s="109"/>
      <c r="C18" s="109"/>
      <c r="D18" s="109"/>
      <c r="E18" s="109"/>
      <c r="F18" s="109"/>
    </row>
    <row r="19" spans="1:6">
      <c r="A19" s="108"/>
      <c r="B19" s="109"/>
      <c r="C19" s="109"/>
      <c r="D19" s="109"/>
      <c r="E19" s="109"/>
      <c r="F19" s="109"/>
    </row>
    <row r="20" spans="1:6">
      <c r="A20" s="108"/>
      <c r="B20" s="109"/>
      <c r="C20" s="109"/>
      <c r="D20" s="109"/>
      <c r="E20" s="109"/>
      <c r="F20" s="109"/>
    </row>
    <row r="21" spans="1:6">
      <c r="A21" s="108"/>
      <c r="B21" s="109"/>
      <c r="C21" s="109"/>
      <c r="D21" s="109"/>
      <c r="E21" s="109"/>
      <c r="F21" s="109"/>
    </row>
    <row r="22" spans="1:6">
      <c r="A22" s="108"/>
      <c r="B22" s="109"/>
      <c r="C22" s="109"/>
      <c r="D22" s="109"/>
      <c r="E22" s="109"/>
      <c r="F22" s="109"/>
    </row>
    <row r="23" spans="1:6">
      <c r="A23" s="108"/>
      <c r="B23" s="109"/>
      <c r="C23" s="109"/>
      <c r="D23" s="109"/>
      <c r="E23" s="109"/>
      <c r="F23" s="109"/>
    </row>
    <row r="24" spans="1:6">
      <c r="A24" s="108"/>
      <c r="B24" s="109"/>
      <c r="C24" s="109"/>
      <c r="D24" s="109"/>
      <c r="E24" s="109"/>
      <c r="F24" s="109"/>
    </row>
    <row r="25" spans="1:6">
      <c r="B25" s="104"/>
      <c r="C25" s="104"/>
      <c r="D25" s="104"/>
      <c r="E25" s="104"/>
      <c r="F25" s="104"/>
    </row>
    <row r="26" spans="1:6" s="106" customFormat="1">
      <c r="A26" s="36"/>
      <c r="B26" s="36"/>
      <c r="C26" s="36"/>
      <c r="D26" s="36"/>
      <c r="E26" s="36"/>
      <c r="F26" s="36"/>
    </row>
  </sheetData>
  <sheetProtection password="B53E" sheet="1" objects="1" scenarios="1"/>
  <mergeCells count="7">
    <mergeCell ref="A4:A6"/>
    <mergeCell ref="B4:F4"/>
    <mergeCell ref="F5:F6"/>
    <mergeCell ref="E5:E6"/>
    <mergeCell ref="D5:D6"/>
    <mergeCell ref="C5:C6"/>
    <mergeCell ref="B5:B6"/>
  </mergeCells>
  <pageMargins left="0.7" right="0.7" top="0.75" bottom="0.75" header="0.3" footer="0.3"/>
  <pageSetup orientation="portrait" horizontalDpi="0" verticalDpi="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A189-2701-DA44-B657-F9862D986BF8}">
  <sheetPr codeName="Hoja25"/>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4</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50"/>
  <dimension ref="B1:O32"/>
  <sheetViews>
    <sheetView showGridLines="0" zoomScale="90" zoomScaleNormal="90" workbookViewId="0"/>
  </sheetViews>
  <sheetFormatPr baseColWidth="10" defaultColWidth="10.83203125" defaultRowHeight="16"/>
  <cols>
    <col min="1" max="1" width="13.83203125" style="1" customWidth="1"/>
    <col min="2" max="2" width="31.33203125" style="1" customWidth="1"/>
    <col min="3" max="6" width="17.83203125" style="3" customWidth="1"/>
    <col min="7" max="7" width="20.33203125" style="3" bestFit="1" customWidth="1"/>
    <col min="8" max="16384" width="10.83203125" style="1"/>
  </cols>
  <sheetData>
    <row r="1" spans="2:15" ht="72" customHeight="1">
      <c r="L1" s="9" t="s">
        <v>57</v>
      </c>
      <c r="N1" s="431" t="s">
        <v>56</v>
      </c>
      <c r="O1" s="431"/>
    </row>
    <row r="2" spans="2:15" ht="16" customHeight="1">
      <c r="B2" s="428" t="s">
        <v>4</v>
      </c>
      <c r="C2" s="428"/>
      <c r="D2" s="428"/>
      <c r="E2" s="428"/>
      <c r="F2" s="428"/>
      <c r="G2" s="428"/>
    </row>
    <row r="3" spans="2:15" ht="16" customHeight="1">
      <c r="B3" s="428"/>
      <c r="C3" s="428"/>
      <c r="D3" s="428"/>
      <c r="E3" s="428"/>
      <c r="F3" s="428"/>
      <c r="G3" s="428"/>
    </row>
    <row r="4" spans="2:15">
      <c r="B4" s="429" t="s">
        <v>63</v>
      </c>
      <c r="C4" s="430"/>
      <c r="D4" s="430"/>
      <c r="E4" s="430"/>
      <c r="F4" s="430"/>
      <c r="G4" s="430"/>
    </row>
    <row r="5" spans="2:15">
      <c r="B5" s="430"/>
      <c r="C5" s="430"/>
      <c r="D5" s="430"/>
      <c r="E5" s="430"/>
      <c r="F5" s="430"/>
      <c r="G5" s="430"/>
    </row>
    <row r="6" spans="2:15">
      <c r="B6" s="430"/>
      <c r="C6" s="430"/>
      <c r="D6" s="430"/>
      <c r="E6" s="430"/>
      <c r="F6" s="430"/>
      <c r="G6" s="430"/>
    </row>
    <row r="7" spans="2:15">
      <c r="B7" s="430"/>
      <c r="C7" s="430"/>
      <c r="D7" s="430"/>
      <c r="E7" s="430"/>
      <c r="F7" s="430"/>
      <c r="G7" s="430"/>
    </row>
    <row r="8" spans="2:15">
      <c r="B8" s="430"/>
      <c r="C8" s="430"/>
      <c r="D8" s="430"/>
      <c r="E8" s="430"/>
      <c r="F8" s="430"/>
      <c r="G8" s="430"/>
    </row>
    <row r="9" spans="2:15">
      <c r="B9" s="430"/>
      <c r="C9" s="430"/>
      <c r="D9" s="430"/>
      <c r="E9" s="430"/>
      <c r="F9" s="430"/>
      <c r="G9" s="430"/>
    </row>
    <row r="10" spans="2:15">
      <c r="B10" s="430"/>
      <c r="C10" s="430"/>
      <c r="D10" s="430"/>
      <c r="E10" s="430"/>
      <c r="F10" s="430"/>
      <c r="G10" s="430"/>
    </row>
    <row r="11" spans="2:15">
      <c r="B11" s="430"/>
      <c r="C11" s="430"/>
      <c r="D11" s="430"/>
      <c r="E11" s="430"/>
      <c r="F11" s="430"/>
      <c r="G11" s="430"/>
    </row>
    <row r="12" spans="2:15">
      <c r="B12" s="430"/>
      <c r="C12" s="430"/>
      <c r="D12" s="430"/>
      <c r="E12" s="430"/>
      <c r="F12" s="430"/>
      <c r="G12" s="430"/>
    </row>
    <row r="13" spans="2:15">
      <c r="B13" s="430"/>
      <c r="C13" s="430"/>
      <c r="D13" s="430"/>
      <c r="E13" s="430"/>
      <c r="F13" s="430"/>
      <c r="G13" s="430"/>
    </row>
    <row r="14" spans="2:15">
      <c r="B14" s="430"/>
      <c r="C14" s="430"/>
      <c r="D14" s="430"/>
      <c r="E14" s="430"/>
      <c r="F14" s="430"/>
      <c r="G14" s="430"/>
    </row>
    <row r="15" spans="2:15">
      <c r="B15" s="430"/>
      <c r="C15" s="430"/>
      <c r="D15" s="430"/>
      <c r="E15" s="430"/>
      <c r="F15" s="430"/>
      <c r="G15" s="430"/>
    </row>
    <row r="16" spans="2:15">
      <c r="B16" s="430"/>
      <c r="C16" s="430"/>
      <c r="D16" s="430"/>
      <c r="E16" s="430"/>
      <c r="F16" s="430"/>
      <c r="G16" s="430"/>
    </row>
    <row r="17" spans="2:7">
      <c r="B17" s="430"/>
      <c r="C17" s="430"/>
      <c r="D17" s="430"/>
      <c r="E17" s="430"/>
      <c r="F17" s="430"/>
      <c r="G17" s="430"/>
    </row>
    <row r="18" spans="2:7">
      <c r="B18" s="430"/>
      <c r="C18" s="430"/>
      <c r="D18" s="430"/>
      <c r="E18" s="430"/>
      <c r="F18" s="430"/>
      <c r="G18" s="430"/>
    </row>
    <row r="19" spans="2:7">
      <c r="B19" s="430"/>
      <c r="C19" s="430"/>
      <c r="D19" s="430"/>
      <c r="E19" s="430"/>
      <c r="F19" s="430"/>
      <c r="G19" s="430"/>
    </row>
    <row r="20" spans="2:7">
      <c r="B20" s="430"/>
      <c r="C20" s="430"/>
      <c r="D20" s="430"/>
      <c r="E20" s="430"/>
      <c r="F20" s="430"/>
      <c r="G20" s="430"/>
    </row>
    <row r="21" spans="2:7">
      <c r="B21" s="430"/>
      <c r="C21" s="430"/>
      <c r="D21" s="430"/>
      <c r="E21" s="430"/>
      <c r="F21" s="430"/>
      <c r="G21" s="430"/>
    </row>
    <row r="22" spans="2:7">
      <c r="B22" s="430"/>
      <c r="C22" s="430"/>
      <c r="D22" s="430"/>
      <c r="E22" s="430"/>
      <c r="F22" s="430"/>
      <c r="G22" s="430"/>
    </row>
    <row r="23" spans="2:7">
      <c r="B23" s="430"/>
      <c r="C23" s="430"/>
      <c r="D23" s="430"/>
      <c r="E23" s="430"/>
      <c r="F23" s="430"/>
      <c r="G23" s="430"/>
    </row>
    <row r="24" spans="2:7">
      <c r="B24" s="430"/>
      <c r="C24" s="430"/>
      <c r="D24" s="430"/>
      <c r="E24" s="430"/>
      <c r="F24" s="430"/>
      <c r="G24" s="430"/>
    </row>
    <row r="25" spans="2:7">
      <c r="B25" s="430"/>
      <c r="C25" s="430"/>
      <c r="D25" s="430"/>
      <c r="E25" s="430"/>
      <c r="F25" s="430"/>
      <c r="G25" s="430"/>
    </row>
    <row r="26" spans="2:7">
      <c r="B26" s="430"/>
      <c r="C26" s="430"/>
      <c r="D26" s="430"/>
      <c r="E26" s="430"/>
      <c r="F26" s="430"/>
      <c r="G26" s="430"/>
    </row>
    <row r="27" spans="2:7">
      <c r="B27" s="430"/>
      <c r="C27" s="430"/>
      <c r="D27" s="430"/>
      <c r="E27" s="430"/>
      <c r="F27" s="430"/>
      <c r="G27" s="430"/>
    </row>
    <row r="28" spans="2:7">
      <c r="B28" s="430"/>
      <c r="C28" s="430"/>
      <c r="D28" s="430"/>
      <c r="E28" s="430"/>
      <c r="F28" s="430"/>
      <c r="G28" s="430"/>
    </row>
    <row r="29" spans="2:7">
      <c r="B29" s="430"/>
      <c r="C29" s="430"/>
      <c r="D29" s="430"/>
      <c r="E29" s="430"/>
      <c r="F29" s="430"/>
      <c r="G29" s="430"/>
    </row>
    <row r="30" spans="2:7">
      <c r="B30" s="430"/>
      <c r="C30" s="430"/>
      <c r="D30" s="430"/>
      <c r="E30" s="430"/>
      <c r="F30" s="430"/>
      <c r="G30" s="430"/>
    </row>
    <row r="31" spans="2:7">
      <c r="B31" s="430"/>
      <c r="C31" s="430"/>
      <c r="D31" s="430"/>
      <c r="E31" s="430"/>
      <c r="F31" s="430"/>
      <c r="G31" s="430"/>
    </row>
    <row r="32" spans="2:7">
      <c r="B32" s="430"/>
      <c r="C32" s="430"/>
      <c r="D32" s="430"/>
      <c r="E32" s="430"/>
      <c r="F32" s="430"/>
      <c r="G32" s="430"/>
    </row>
  </sheetData>
  <sheetProtection password="B53E" sheet="1" objects="1" scenarios="1" selectLockedCells="1" selectUnlockedCells="1"/>
  <mergeCells count="3">
    <mergeCell ref="B2:G3"/>
    <mergeCell ref="B4:G32"/>
    <mergeCell ref="N1:O1"/>
  </mergeCells>
  <pageMargins left="0.7" right="0.7" top="0.75" bottom="0.75" header="0.3" footer="0.3"/>
  <pageSetup orientation="portrait" horizontalDpi="0" verticalDpi="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51"/>
  <dimension ref="A1:S65"/>
  <sheetViews>
    <sheetView showGridLines="0" zoomScale="90" zoomScaleNormal="90" workbookViewId="0"/>
  </sheetViews>
  <sheetFormatPr baseColWidth="10" defaultColWidth="10.83203125" defaultRowHeight="16"/>
  <cols>
    <col min="1" max="1" width="3" style="5" customWidth="1"/>
    <col min="2" max="2" width="3" style="3" customWidth="1"/>
    <col min="3" max="6" width="17.83203125" style="3" customWidth="1"/>
    <col min="7" max="9" width="17.83203125" style="1" customWidth="1"/>
    <col min="10" max="10" width="10.83203125" style="1"/>
    <col min="11" max="11" width="2.6640625" style="1" customWidth="1"/>
    <col min="12" max="16384" width="10.83203125" style="1"/>
  </cols>
  <sheetData>
    <row r="1" spans="1:18" ht="72" customHeight="1">
      <c r="K1" s="380" t="s">
        <v>66</v>
      </c>
      <c r="L1" s="381"/>
      <c r="M1" s="382"/>
      <c r="N1" s="382"/>
      <c r="P1" s="10"/>
      <c r="Q1" s="434"/>
      <c r="R1" s="434"/>
    </row>
    <row r="2" spans="1:18" ht="16" customHeight="1">
      <c r="A2" s="428" t="s">
        <v>5</v>
      </c>
      <c r="B2" s="428"/>
      <c r="C2" s="428"/>
      <c r="D2" s="428"/>
      <c r="E2" s="428"/>
      <c r="F2" s="428"/>
      <c r="G2" s="428"/>
      <c r="H2" s="428"/>
      <c r="I2" s="428"/>
      <c r="J2" s="428"/>
    </row>
    <row r="3" spans="1:18" ht="16" customHeight="1">
      <c r="A3" s="428"/>
      <c r="B3" s="428"/>
      <c r="C3" s="428"/>
      <c r="D3" s="428"/>
      <c r="E3" s="428"/>
      <c r="F3" s="428"/>
      <c r="G3" s="428"/>
      <c r="H3" s="428"/>
      <c r="I3" s="428"/>
      <c r="J3" s="428"/>
    </row>
    <row r="4" spans="1:18" ht="16" customHeight="1">
      <c r="A4" s="433" t="s">
        <v>7</v>
      </c>
      <c r="B4" s="433"/>
      <c r="C4" s="433"/>
      <c r="D4" s="433"/>
      <c r="E4" s="433"/>
      <c r="F4" s="433"/>
      <c r="G4" s="433"/>
      <c r="H4" s="433"/>
      <c r="I4" s="433"/>
      <c r="J4" s="433"/>
    </row>
    <row r="5" spans="1:18" ht="18" customHeight="1">
      <c r="A5" s="6" t="s">
        <v>2</v>
      </c>
      <c r="B5" s="432" t="s">
        <v>8</v>
      </c>
      <c r="C5" s="432"/>
      <c r="D5" s="432"/>
      <c r="E5" s="432"/>
      <c r="F5" s="432"/>
      <c r="G5" s="432"/>
      <c r="H5" s="432"/>
      <c r="I5" s="432"/>
      <c r="J5" s="432"/>
    </row>
    <row r="6" spans="1:18" ht="18" customHeight="1">
      <c r="A6" s="6" t="s">
        <v>2</v>
      </c>
      <c r="B6" s="432" t="s">
        <v>9</v>
      </c>
      <c r="C6" s="432"/>
      <c r="D6" s="432"/>
      <c r="E6" s="432"/>
      <c r="F6" s="432"/>
      <c r="G6" s="432"/>
      <c r="H6" s="432"/>
      <c r="I6" s="432"/>
      <c r="J6" s="432"/>
    </row>
    <row r="7" spans="1:18" ht="18" customHeight="1">
      <c r="A7" s="6" t="s">
        <v>2</v>
      </c>
      <c r="B7" s="432" t="s">
        <v>10</v>
      </c>
      <c r="C7" s="432"/>
      <c r="D7" s="432"/>
      <c r="E7" s="432"/>
      <c r="F7" s="432"/>
      <c r="G7" s="432"/>
      <c r="H7" s="432"/>
      <c r="I7" s="432"/>
      <c r="J7" s="432"/>
    </row>
    <row r="8" spans="1:18" ht="18" customHeight="1">
      <c r="A8" s="6" t="s">
        <v>2</v>
      </c>
      <c r="B8" s="432" t="s">
        <v>11</v>
      </c>
      <c r="C8" s="432"/>
      <c r="D8" s="432"/>
      <c r="E8" s="432"/>
      <c r="F8" s="432"/>
      <c r="G8" s="432"/>
      <c r="H8" s="432"/>
      <c r="I8" s="432"/>
      <c r="J8" s="432"/>
    </row>
    <row r="9" spans="1:18" ht="18" customHeight="1">
      <c r="A9" s="6" t="s">
        <v>2</v>
      </c>
      <c r="B9" s="432" t="s">
        <v>12</v>
      </c>
      <c r="C9" s="432"/>
      <c r="D9" s="432"/>
      <c r="E9" s="432"/>
      <c r="F9" s="432"/>
      <c r="G9" s="432"/>
      <c r="H9" s="432"/>
      <c r="I9" s="432"/>
      <c r="J9" s="432"/>
    </row>
    <row r="10" spans="1:18" ht="18" customHeight="1">
      <c r="A10" s="6" t="s">
        <v>2</v>
      </c>
      <c r="B10" s="432" t="s">
        <v>13</v>
      </c>
      <c r="C10" s="432"/>
      <c r="D10" s="432"/>
      <c r="E10" s="432"/>
      <c r="F10" s="432"/>
      <c r="G10" s="432"/>
      <c r="H10" s="432"/>
      <c r="I10" s="432"/>
      <c r="J10" s="432"/>
    </row>
    <row r="11" spans="1:18" ht="18" customHeight="1">
      <c r="A11" s="6" t="s">
        <v>2</v>
      </c>
      <c r="B11" s="432" t="s">
        <v>14</v>
      </c>
      <c r="C11" s="432"/>
      <c r="D11" s="432"/>
      <c r="E11" s="432"/>
      <c r="F11" s="432"/>
      <c r="G11" s="432"/>
      <c r="H11" s="432"/>
      <c r="I11" s="432"/>
      <c r="J11" s="432"/>
      <c r="K11" s="432"/>
      <c r="L11" s="432"/>
      <c r="M11" s="432"/>
      <c r="N11" s="432"/>
    </row>
    <row r="12" spans="1:18" ht="18" customHeight="1">
      <c r="A12" s="6" t="s">
        <v>2</v>
      </c>
      <c r="B12" s="432" t="s">
        <v>15</v>
      </c>
      <c r="C12" s="432"/>
      <c r="D12" s="432"/>
      <c r="E12" s="432"/>
      <c r="F12" s="432"/>
      <c r="G12" s="432"/>
      <c r="H12" s="432"/>
      <c r="I12" s="432"/>
      <c r="J12" s="432"/>
    </row>
    <row r="13" spans="1:18" ht="18" customHeight="1">
      <c r="A13" s="6" t="s">
        <v>2</v>
      </c>
      <c r="B13" s="432" t="s">
        <v>16</v>
      </c>
      <c r="C13" s="432"/>
      <c r="D13" s="432"/>
      <c r="E13" s="432"/>
      <c r="F13" s="432"/>
      <c r="G13" s="432"/>
      <c r="H13" s="432"/>
      <c r="I13" s="432"/>
      <c r="J13" s="432"/>
    </row>
    <row r="14" spans="1:18" ht="16" customHeight="1">
      <c r="A14" s="6"/>
      <c r="B14" s="7"/>
      <c r="C14" s="7"/>
      <c r="D14" s="7"/>
      <c r="E14" s="7"/>
      <c r="F14" s="7"/>
      <c r="G14" s="7"/>
      <c r="H14" s="7"/>
      <c r="I14" s="7"/>
      <c r="J14" s="7"/>
    </row>
    <row r="15" spans="1:18" ht="16" customHeight="1">
      <c r="A15" s="433" t="s">
        <v>17</v>
      </c>
      <c r="B15" s="433"/>
      <c r="C15" s="433"/>
      <c r="D15" s="433"/>
      <c r="E15" s="433"/>
      <c r="F15" s="433"/>
      <c r="G15" s="433"/>
      <c r="H15" s="433"/>
      <c r="I15" s="433"/>
      <c r="J15" s="433"/>
    </row>
    <row r="16" spans="1:18" ht="18" customHeight="1">
      <c r="A16" s="6" t="s">
        <v>2</v>
      </c>
      <c r="B16" s="432" t="s">
        <v>58</v>
      </c>
      <c r="C16" s="432"/>
      <c r="D16" s="432"/>
      <c r="E16" s="432"/>
      <c r="F16" s="432"/>
      <c r="G16" s="432"/>
      <c r="H16" s="432"/>
      <c r="I16" s="432"/>
      <c r="J16" s="432"/>
    </row>
    <row r="17" spans="1:19" s="4" customFormat="1" ht="36" customHeight="1">
      <c r="A17" s="19" t="s">
        <v>2</v>
      </c>
      <c r="B17" s="432" t="s">
        <v>18</v>
      </c>
      <c r="C17" s="432"/>
      <c r="D17" s="432"/>
      <c r="E17" s="432"/>
      <c r="F17" s="432"/>
      <c r="G17" s="432"/>
      <c r="H17" s="432"/>
      <c r="I17" s="432"/>
      <c r="J17" s="432"/>
      <c r="K17" s="432"/>
      <c r="L17" s="432"/>
      <c r="M17" s="432"/>
      <c r="N17" s="432"/>
      <c r="O17" s="17"/>
      <c r="P17" s="17"/>
    </row>
    <row r="18" spans="1:19" ht="36" customHeight="1">
      <c r="A18" s="19" t="s">
        <v>2</v>
      </c>
      <c r="B18" s="432" t="s">
        <v>19</v>
      </c>
      <c r="C18" s="432"/>
      <c r="D18" s="432"/>
      <c r="E18" s="432"/>
      <c r="F18" s="432"/>
      <c r="G18" s="432"/>
      <c r="H18" s="432"/>
      <c r="I18" s="432"/>
      <c r="J18" s="432"/>
      <c r="K18" s="432"/>
      <c r="L18" s="432"/>
      <c r="M18" s="432"/>
      <c r="N18" s="432"/>
      <c r="O18" s="18"/>
      <c r="P18" s="18"/>
      <c r="Q18" s="18"/>
      <c r="R18" s="18"/>
      <c r="S18" s="18"/>
    </row>
    <row r="19" spans="1:19" ht="18" customHeight="1">
      <c r="A19" s="6" t="s">
        <v>2</v>
      </c>
      <c r="B19" s="432" t="s">
        <v>20</v>
      </c>
      <c r="C19" s="432"/>
      <c r="D19" s="432"/>
      <c r="E19" s="432"/>
      <c r="F19" s="432"/>
      <c r="G19" s="432"/>
      <c r="H19" s="432"/>
      <c r="I19" s="432"/>
      <c r="J19" s="432"/>
    </row>
    <row r="20" spans="1:19" ht="18" customHeight="1">
      <c r="A20" s="6" t="s">
        <v>2</v>
      </c>
      <c r="B20" s="432" t="s">
        <v>21</v>
      </c>
      <c r="C20" s="432"/>
      <c r="D20" s="432"/>
      <c r="E20" s="432"/>
      <c r="F20" s="432"/>
      <c r="G20" s="432"/>
      <c r="H20" s="432"/>
      <c r="I20" s="432"/>
      <c r="J20" s="432"/>
      <c r="K20" s="432"/>
      <c r="L20" s="432"/>
      <c r="M20" s="432"/>
    </row>
    <row r="21" spans="1:19" ht="18" customHeight="1">
      <c r="A21" s="6" t="s">
        <v>2</v>
      </c>
      <c r="B21" s="432" t="s">
        <v>22</v>
      </c>
      <c r="C21" s="432"/>
      <c r="D21" s="432"/>
      <c r="E21" s="432"/>
      <c r="F21" s="432"/>
      <c r="G21" s="432"/>
      <c r="H21" s="432"/>
      <c r="I21" s="432"/>
      <c r="J21" s="432"/>
    </row>
    <row r="22" spans="1:19" ht="18" customHeight="1">
      <c r="A22" s="6" t="s">
        <v>2</v>
      </c>
      <c r="B22" s="432" t="s">
        <v>23</v>
      </c>
      <c r="C22" s="432"/>
      <c r="D22" s="432"/>
      <c r="E22" s="432"/>
      <c r="F22" s="432"/>
      <c r="G22" s="432"/>
      <c r="H22" s="432"/>
      <c r="I22" s="432"/>
      <c r="J22" s="432"/>
      <c r="K22" s="432"/>
    </row>
    <row r="23" spans="1:19" ht="18" customHeight="1">
      <c r="A23" s="6" t="s">
        <v>2</v>
      </c>
      <c r="B23" s="432" t="s">
        <v>64</v>
      </c>
      <c r="C23" s="432"/>
      <c r="D23" s="432"/>
      <c r="E23" s="432"/>
      <c r="F23" s="432"/>
      <c r="G23" s="432"/>
      <c r="H23" s="432"/>
      <c r="I23" s="432"/>
      <c r="J23" s="432"/>
    </row>
    <row r="24" spans="1:19" ht="18" customHeight="1">
      <c r="A24" s="6" t="s">
        <v>2</v>
      </c>
      <c r="B24" s="432" t="s">
        <v>24</v>
      </c>
      <c r="C24" s="432"/>
      <c r="D24" s="432"/>
      <c r="E24" s="432"/>
      <c r="F24" s="432"/>
      <c r="G24" s="432"/>
      <c r="H24" s="432"/>
      <c r="I24" s="432"/>
      <c r="J24" s="432"/>
    </row>
    <row r="25" spans="1:19" ht="16" customHeight="1">
      <c r="A25" s="6"/>
      <c r="B25" s="7"/>
      <c r="C25" s="7"/>
      <c r="D25" s="7"/>
      <c r="E25" s="7"/>
      <c r="F25" s="7"/>
      <c r="G25" s="7"/>
      <c r="H25" s="7"/>
      <c r="I25" s="7"/>
      <c r="J25" s="7"/>
    </row>
    <row r="26" spans="1:19" ht="16" customHeight="1">
      <c r="A26" s="433" t="s">
        <v>25</v>
      </c>
      <c r="B26" s="433"/>
      <c r="C26" s="433"/>
      <c r="D26" s="433"/>
      <c r="E26" s="433"/>
      <c r="F26" s="433"/>
      <c r="G26" s="433"/>
      <c r="H26" s="433"/>
      <c r="I26" s="433"/>
      <c r="J26" s="433"/>
    </row>
    <row r="27" spans="1:19" ht="18" customHeight="1">
      <c r="A27" s="6" t="s">
        <v>2</v>
      </c>
      <c r="B27" s="432" t="s">
        <v>26</v>
      </c>
      <c r="C27" s="432"/>
      <c r="D27" s="432"/>
      <c r="E27" s="432"/>
      <c r="F27" s="432"/>
      <c r="G27" s="432"/>
      <c r="H27" s="432"/>
      <c r="I27" s="432"/>
      <c r="J27" s="432"/>
    </row>
    <row r="28" spans="1:19" ht="18" customHeight="1">
      <c r="A28" s="6" t="s">
        <v>2</v>
      </c>
      <c r="B28" s="432" t="s">
        <v>27</v>
      </c>
      <c r="C28" s="432"/>
      <c r="D28" s="432"/>
      <c r="E28" s="432"/>
      <c r="F28" s="432"/>
      <c r="G28" s="432"/>
      <c r="H28" s="432"/>
      <c r="I28" s="432"/>
      <c r="J28" s="432"/>
      <c r="K28" s="432"/>
      <c r="L28" s="432"/>
      <c r="M28" s="432"/>
      <c r="N28" s="432"/>
      <c r="O28" s="432"/>
      <c r="P28" s="432"/>
      <c r="Q28" s="4"/>
      <c r="R28" s="4"/>
      <c r="S28" s="4"/>
    </row>
    <row r="29" spans="1:19" ht="18" customHeight="1">
      <c r="A29" s="6" t="s">
        <v>2</v>
      </c>
      <c r="B29" s="432" t="s">
        <v>28</v>
      </c>
      <c r="C29" s="432"/>
      <c r="D29" s="432"/>
      <c r="E29" s="432"/>
      <c r="F29" s="432"/>
      <c r="G29" s="432"/>
      <c r="H29" s="432"/>
      <c r="I29" s="432"/>
      <c r="J29" s="432"/>
      <c r="K29" s="432"/>
      <c r="L29" s="432"/>
      <c r="M29" s="432"/>
      <c r="N29" s="432"/>
      <c r="O29" s="432"/>
      <c r="P29" s="432"/>
      <c r="Q29" s="432"/>
      <c r="R29" s="432"/>
      <c r="S29" s="432"/>
    </row>
    <row r="30" spans="1:19" ht="18" customHeight="1">
      <c r="A30" s="6" t="s">
        <v>2</v>
      </c>
      <c r="B30" s="432" t="s">
        <v>29</v>
      </c>
      <c r="C30" s="432"/>
      <c r="D30" s="432"/>
      <c r="E30" s="432"/>
      <c r="F30" s="432"/>
      <c r="G30" s="432"/>
      <c r="H30" s="432"/>
      <c r="I30" s="432"/>
      <c r="J30" s="432"/>
    </row>
    <row r="31" spans="1:19" ht="18" customHeight="1">
      <c r="A31" s="6" t="s">
        <v>2</v>
      </c>
      <c r="B31" s="432" t="s">
        <v>30</v>
      </c>
      <c r="C31" s="432"/>
      <c r="D31" s="432"/>
      <c r="E31" s="432"/>
      <c r="F31" s="432"/>
      <c r="G31" s="432"/>
      <c r="H31" s="432"/>
      <c r="I31" s="432"/>
      <c r="J31" s="432"/>
    </row>
    <row r="32" spans="1:19" ht="18" customHeight="1">
      <c r="A32" s="6" t="s">
        <v>2</v>
      </c>
      <c r="B32" s="432" t="s">
        <v>31</v>
      </c>
      <c r="C32" s="432"/>
      <c r="D32" s="432"/>
      <c r="E32" s="432"/>
      <c r="F32" s="432"/>
      <c r="G32" s="432"/>
      <c r="H32" s="432"/>
      <c r="I32" s="432"/>
      <c r="J32" s="432"/>
    </row>
    <row r="33" spans="1:19" ht="16" customHeight="1">
      <c r="A33" s="6"/>
      <c r="B33" s="432"/>
      <c r="C33" s="432"/>
      <c r="D33" s="432"/>
      <c r="E33" s="432"/>
      <c r="F33" s="432"/>
      <c r="G33" s="432"/>
      <c r="H33" s="432"/>
      <c r="I33" s="432"/>
      <c r="J33" s="432"/>
      <c r="K33" s="432"/>
    </row>
    <row r="34" spans="1:19" ht="16" customHeight="1">
      <c r="A34" s="433" t="s">
        <v>32</v>
      </c>
      <c r="B34" s="433"/>
      <c r="C34" s="433"/>
      <c r="D34" s="433"/>
      <c r="E34" s="433"/>
      <c r="F34" s="433"/>
      <c r="G34" s="433"/>
      <c r="H34" s="433"/>
      <c r="I34" s="433"/>
      <c r="J34" s="433"/>
    </row>
    <row r="35" spans="1:19" ht="18" customHeight="1">
      <c r="A35" s="6" t="s">
        <v>2</v>
      </c>
      <c r="B35" s="432" t="s">
        <v>33</v>
      </c>
      <c r="C35" s="432"/>
      <c r="D35" s="432"/>
      <c r="E35" s="432"/>
      <c r="F35" s="432"/>
      <c r="G35" s="432"/>
      <c r="H35" s="432"/>
      <c r="I35" s="432"/>
      <c r="J35" s="432"/>
    </row>
    <row r="36" spans="1:19" ht="18" customHeight="1">
      <c r="A36" s="6" t="s">
        <v>2</v>
      </c>
      <c r="B36" s="432" t="s">
        <v>34</v>
      </c>
      <c r="C36" s="432"/>
      <c r="D36" s="432"/>
      <c r="E36" s="432"/>
      <c r="F36" s="432"/>
      <c r="G36" s="432"/>
      <c r="H36" s="432"/>
      <c r="I36" s="432"/>
      <c r="J36" s="432"/>
      <c r="K36" s="432"/>
      <c r="L36" s="432"/>
      <c r="M36" s="432"/>
      <c r="N36" s="432"/>
      <c r="O36" s="432"/>
      <c r="P36" s="432"/>
      <c r="Q36" s="4"/>
      <c r="R36" s="4"/>
      <c r="S36" s="4"/>
    </row>
    <row r="37" spans="1:19" ht="18" customHeight="1">
      <c r="A37" s="6" t="s">
        <v>2</v>
      </c>
      <c r="B37" s="432" t="s">
        <v>35</v>
      </c>
      <c r="C37" s="432"/>
      <c r="D37" s="432"/>
      <c r="E37" s="432"/>
      <c r="F37" s="432"/>
      <c r="G37" s="432"/>
      <c r="H37" s="432"/>
      <c r="I37" s="432"/>
      <c r="J37" s="432"/>
      <c r="K37" s="432"/>
      <c r="L37" s="432"/>
      <c r="M37" s="432"/>
      <c r="N37" s="432"/>
      <c r="O37" s="432"/>
      <c r="P37" s="432"/>
      <c r="Q37" s="432"/>
      <c r="R37" s="432"/>
      <c r="S37" s="432"/>
    </row>
    <row r="38" spans="1:19" ht="36" customHeight="1">
      <c r="A38" s="19" t="s">
        <v>2</v>
      </c>
      <c r="B38" s="432" t="s">
        <v>61</v>
      </c>
      <c r="C38" s="432"/>
      <c r="D38" s="432"/>
      <c r="E38" s="432"/>
      <c r="F38" s="432"/>
      <c r="G38" s="432"/>
      <c r="H38" s="432"/>
      <c r="I38" s="432"/>
      <c r="J38" s="432"/>
      <c r="K38" s="432"/>
      <c r="L38" s="432"/>
      <c r="M38" s="432"/>
      <c r="N38" s="432"/>
      <c r="O38" s="18"/>
      <c r="P38" s="18"/>
      <c r="Q38" s="18"/>
      <c r="R38" s="18"/>
    </row>
    <row r="39" spans="1:19" ht="18" customHeight="1">
      <c r="A39" s="6" t="s">
        <v>2</v>
      </c>
      <c r="B39" s="432" t="s">
        <v>36</v>
      </c>
      <c r="C39" s="432"/>
      <c r="D39" s="432"/>
      <c r="E39" s="432"/>
      <c r="F39" s="432"/>
      <c r="G39" s="432"/>
      <c r="H39" s="432"/>
      <c r="I39" s="432"/>
      <c r="J39" s="432"/>
    </row>
    <row r="40" spans="1:19" ht="18" customHeight="1">
      <c r="A40" s="6" t="s">
        <v>2</v>
      </c>
      <c r="B40" s="432" t="s">
        <v>60</v>
      </c>
      <c r="C40" s="432"/>
      <c r="D40" s="432"/>
      <c r="E40" s="432"/>
      <c r="F40" s="432"/>
      <c r="G40" s="432"/>
      <c r="H40" s="432"/>
      <c r="I40" s="432"/>
      <c r="J40" s="432"/>
      <c r="K40" s="432"/>
      <c r="L40" s="432"/>
      <c r="M40" s="432"/>
    </row>
    <row r="41" spans="1:19" ht="18" customHeight="1">
      <c r="A41" s="6" t="s">
        <v>2</v>
      </c>
      <c r="B41" s="432" t="s">
        <v>37</v>
      </c>
      <c r="C41" s="432"/>
      <c r="D41" s="432"/>
      <c r="E41" s="432"/>
      <c r="F41" s="432"/>
      <c r="G41" s="432"/>
      <c r="H41" s="432"/>
      <c r="I41" s="432"/>
      <c r="J41" s="432"/>
      <c r="K41" s="432"/>
    </row>
    <row r="42" spans="1:19" ht="18" customHeight="1">
      <c r="A42" s="6" t="s">
        <v>2</v>
      </c>
      <c r="B42" s="432" t="s">
        <v>38</v>
      </c>
      <c r="C42" s="432"/>
      <c r="D42" s="432"/>
      <c r="E42" s="432"/>
      <c r="F42" s="432"/>
      <c r="G42" s="432"/>
      <c r="H42" s="432"/>
      <c r="I42" s="432"/>
      <c r="J42" s="432"/>
    </row>
    <row r="43" spans="1:19" ht="18" customHeight="1">
      <c r="A43" s="6" t="s">
        <v>2</v>
      </c>
      <c r="B43" s="432" t="s">
        <v>39</v>
      </c>
      <c r="C43" s="432"/>
      <c r="D43" s="432"/>
      <c r="E43" s="432"/>
      <c r="F43" s="432"/>
      <c r="G43" s="432"/>
      <c r="H43" s="432"/>
      <c r="I43" s="432"/>
      <c r="J43" s="432"/>
    </row>
    <row r="44" spans="1:19" ht="18" customHeight="1">
      <c r="A44" s="6" t="s">
        <v>2</v>
      </c>
      <c r="B44" s="432" t="s">
        <v>40</v>
      </c>
      <c r="C44" s="432"/>
      <c r="D44" s="432"/>
      <c r="E44" s="432"/>
      <c r="F44" s="432"/>
      <c r="G44" s="432"/>
      <c r="H44" s="432"/>
      <c r="I44" s="432"/>
      <c r="J44" s="432"/>
    </row>
    <row r="45" spans="1:19" ht="16" customHeight="1"/>
    <row r="46" spans="1:19" ht="16" customHeight="1">
      <c r="A46" s="433" t="s">
        <v>41</v>
      </c>
      <c r="B46" s="433"/>
      <c r="C46" s="433"/>
      <c r="D46" s="433"/>
      <c r="E46" s="433"/>
      <c r="F46" s="433"/>
      <c r="G46" s="433"/>
      <c r="H46" s="433"/>
      <c r="I46" s="433"/>
      <c r="J46" s="433"/>
    </row>
    <row r="47" spans="1:19" ht="18" customHeight="1">
      <c r="A47" s="6" t="s">
        <v>2</v>
      </c>
      <c r="B47" s="432" t="s">
        <v>42</v>
      </c>
      <c r="C47" s="432"/>
      <c r="D47" s="432"/>
      <c r="E47" s="432"/>
      <c r="F47" s="432"/>
      <c r="G47" s="432"/>
      <c r="H47" s="432"/>
      <c r="I47" s="432"/>
      <c r="J47" s="432"/>
    </row>
    <row r="48" spans="1:19" ht="18" customHeight="1">
      <c r="A48" s="6" t="s">
        <v>2</v>
      </c>
      <c r="B48" s="432" t="s">
        <v>43</v>
      </c>
      <c r="C48" s="432"/>
      <c r="D48" s="432"/>
      <c r="E48" s="432"/>
      <c r="F48" s="432"/>
      <c r="G48" s="432"/>
      <c r="H48" s="432"/>
      <c r="I48" s="432"/>
      <c r="J48" s="432"/>
      <c r="K48" s="432"/>
      <c r="L48" s="432"/>
      <c r="M48" s="432"/>
      <c r="N48" s="432"/>
      <c r="O48" s="432"/>
      <c r="P48" s="432"/>
      <c r="Q48" s="4"/>
      <c r="R48" s="4"/>
      <c r="S48" s="4"/>
    </row>
    <row r="49" spans="1:19" ht="18" customHeight="1">
      <c r="A49" s="6" t="s">
        <v>2</v>
      </c>
      <c r="B49" s="432" t="s">
        <v>44</v>
      </c>
      <c r="C49" s="432"/>
      <c r="D49" s="432"/>
      <c r="E49" s="432"/>
      <c r="F49" s="432"/>
      <c r="G49" s="432"/>
      <c r="H49" s="432"/>
      <c r="I49" s="432"/>
      <c r="J49" s="432"/>
      <c r="K49" s="432"/>
      <c r="L49" s="432"/>
      <c r="M49" s="432"/>
      <c r="N49" s="432"/>
      <c r="O49" s="432"/>
      <c r="P49" s="432"/>
      <c r="Q49" s="432"/>
      <c r="R49" s="432"/>
      <c r="S49" s="432"/>
    </row>
    <row r="50" spans="1:19" ht="18" customHeight="1">
      <c r="A50" s="6" t="s">
        <v>2</v>
      </c>
      <c r="B50" s="432" t="s">
        <v>45</v>
      </c>
      <c r="C50" s="432"/>
      <c r="D50" s="432"/>
      <c r="E50" s="432"/>
      <c r="F50" s="432"/>
      <c r="G50" s="432"/>
      <c r="H50" s="432"/>
      <c r="I50" s="432"/>
      <c r="J50" s="432"/>
      <c r="K50" s="432"/>
      <c r="L50" s="432"/>
      <c r="M50" s="432"/>
      <c r="N50" s="432"/>
      <c r="O50" s="432"/>
      <c r="P50" s="432"/>
      <c r="Q50" s="432"/>
      <c r="R50" s="432"/>
    </row>
    <row r="51" spans="1:19" ht="18" customHeight="1">
      <c r="A51" s="6" t="s">
        <v>2</v>
      </c>
      <c r="B51" s="432" t="s">
        <v>46</v>
      </c>
      <c r="C51" s="432"/>
      <c r="D51" s="432"/>
      <c r="E51" s="432"/>
      <c r="F51" s="432"/>
      <c r="G51" s="432"/>
      <c r="H51" s="432"/>
      <c r="I51" s="432"/>
      <c r="J51" s="432"/>
    </row>
    <row r="52" spans="1:19" ht="16" customHeight="1">
      <c r="A52" s="6"/>
      <c r="B52" s="432"/>
      <c r="C52" s="432"/>
      <c r="D52" s="432"/>
      <c r="E52" s="432"/>
      <c r="F52" s="432"/>
      <c r="G52" s="432"/>
      <c r="H52" s="432"/>
      <c r="I52" s="432"/>
      <c r="J52" s="432"/>
    </row>
    <row r="53" spans="1:19" ht="16" customHeight="1">
      <c r="A53" s="433" t="s">
        <v>47</v>
      </c>
      <c r="B53" s="433"/>
      <c r="C53" s="433"/>
      <c r="D53" s="433"/>
      <c r="E53" s="433"/>
      <c r="F53" s="433"/>
      <c r="G53" s="433"/>
      <c r="H53" s="433"/>
      <c r="I53" s="433"/>
      <c r="J53" s="433"/>
    </row>
    <row r="54" spans="1:19" ht="18" customHeight="1">
      <c r="A54" s="6" t="s">
        <v>2</v>
      </c>
      <c r="B54" s="432" t="s">
        <v>59</v>
      </c>
      <c r="C54" s="432"/>
      <c r="D54" s="432"/>
      <c r="E54" s="432"/>
      <c r="F54" s="432"/>
      <c r="G54" s="432"/>
      <c r="H54" s="432"/>
      <c r="I54" s="432"/>
      <c r="J54" s="432"/>
      <c r="K54" s="432"/>
      <c r="L54" s="432"/>
    </row>
    <row r="55" spans="1:19" ht="16" customHeight="1"/>
    <row r="56" spans="1:19" ht="16" customHeight="1">
      <c r="A56" s="433" t="s">
        <v>48</v>
      </c>
      <c r="B56" s="433"/>
      <c r="C56" s="433"/>
      <c r="D56" s="433"/>
      <c r="E56" s="433"/>
      <c r="F56" s="433"/>
      <c r="G56" s="433"/>
      <c r="H56" s="433"/>
      <c r="I56" s="433"/>
      <c r="J56" s="433"/>
    </row>
    <row r="57" spans="1:19" ht="18" customHeight="1">
      <c r="A57" s="6" t="s">
        <v>2</v>
      </c>
      <c r="B57" s="432" t="s">
        <v>49</v>
      </c>
      <c r="C57" s="432"/>
      <c r="D57" s="432"/>
      <c r="E57" s="432"/>
      <c r="F57" s="432"/>
      <c r="G57" s="432"/>
      <c r="H57" s="432"/>
      <c r="I57" s="432"/>
      <c r="J57" s="432"/>
    </row>
    <row r="58" spans="1:19" ht="18" customHeight="1">
      <c r="A58" s="6" t="s">
        <v>2</v>
      </c>
      <c r="B58" s="432" t="s">
        <v>50</v>
      </c>
      <c r="C58" s="432"/>
      <c r="D58" s="432"/>
      <c r="E58" s="432"/>
      <c r="F58" s="432"/>
      <c r="G58" s="432"/>
      <c r="H58" s="432"/>
      <c r="I58" s="432"/>
      <c r="J58" s="432"/>
      <c r="K58" s="432"/>
      <c r="L58" s="432"/>
      <c r="M58" s="432"/>
      <c r="N58" s="432"/>
      <c r="O58" s="432"/>
      <c r="P58" s="432"/>
      <c r="Q58" s="4"/>
      <c r="R58" s="4"/>
      <c r="S58" s="4"/>
    </row>
    <row r="59" spans="1:19" ht="16" customHeight="1"/>
    <row r="60" spans="1:19" ht="16" customHeight="1">
      <c r="A60" s="433" t="s">
        <v>51</v>
      </c>
      <c r="B60" s="433"/>
      <c r="C60" s="433"/>
      <c r="D60" s="433"/>
      <c r="E60" s="433"/>
      <c r="F60" s="433"/>
      <c r="G60" s="433"/>
      <c r="H60" s="433"/>
      <c r="I60" s="433"/>
      <c r="J60" s="433"/>
    </row>
    <row r="61" spans="1:19" ht="18" customHeight="1">
      <c r="A61" s="6" t="s">
        <v>2</v>
      </c>
      <c r="B61" s="432" t="s">
        <v>52</v>
      </c>
      <c r="C61" s="432"/>
      <c r="D61" s="432"/>
      <c r="E61" s="432"/>
      <c r="F61" s="432"/>
      <c r="G61" s="432"/>
      <c r="H61" s="432"/>
      <c r="I61" s="432"/>
      <c r="J61" s="432"/>
    </row>
    <row r="62" spans="1:19" ht="18" customHeight="1">
      <c r="A62" s="6" t="s">
        <v>2</v>
      </c>
      <c r="B62" s="432" t="s">
        <v>53</v>
      </c>
      <c r="C62" s="432"/>
      <c r="D62" s="432"/>
      <c r="E62" s="432"/>
      <c r="F62" s="432"/>
      <c r="G62" s="432"/>
      <c r="H62" s="432"/>
      <c r="I62" s="432"/>
      <c r="J62" s="432"/>
      <c r="K62" s="432"/>
      <c r="L62" s="432"/>
      <c r="M62" s="432"/>
      <c r="N62" s="432"/>
      <c r="O62" s="432"/>
      <c r="P62" s="432"/>
      <c r="Q62" s="4"/>
      <c r="R62" s="4"/>
      <c r="S62" s="4"/>
    </row>
    <row r="63" spans="1:19" ht="18" customHeight="1">
      <c r="A63" s="6" t="s">
        <v>2</v>
      </c>
      <c r="B63" s="432" t="s">
        <v>54</v>
      </c>
      <c r="C63" s="432"/>
      <c r="D63" s="432"/>
      <c r="E63" s="432"/>
      <c r="F63" s="432"/>
      <c r="G63" s="432"/>
      <c r="H63" s="432"/>
      <c r="I63" s="432"/>
      <c r="J63" s="432"/>
      <c r="K63" s="432"/>
      <c r="L63" s="432"/>
      <c r="M63" s="432"/>
      <c r="N63" s="432"/>
      <c r="O63" s="432"/>
      <c r="P63" s="432"/>
      <c r="Q63" s="432"/>
      <c r="R63" s="432"/>
      <c r="S63" s="432"/>
    </row>
    <row r="64" spans="1:19" ht="18" customHeight="1">
      <c r="A64" s="6" t="s">
        <v>2</v>
      </c>
      <c r="B64" s="432" t="s">
        <v>55</v>
      </c>
      <c r="C64" s="432"/>
      <c r="D64" s="432"/>
      <c r="E64" s="432"/>
      <c r="F64" s="432"/>
      <c r="G64" s="432"/>
      <c r="H64" s="432"/>
      <c r="I64" s="432"/>
      <c r="J64" s="432"/>
      <c r="K64" s="432"/>
      <c r="L64" s="432"/>
      <c r="M64" s="432"/>
      <c r="N64" s="432"/>
      <c r="O64" s="432"/>
      <c r="P64" s="432"/>
      <c r="Q64" s="432"/>
      <c r="R64" s="432"/>
    </row>
    <row r="65" spans="1:10" ht="16" customHeight="1">
      <c r="A65" s="6"/>
      <c r="B65" s="432"/>
      <c r="C65" s="432"/>
      <c r="D65" s="432"/>
      <c r="E65" s="432"/>
      <c r="F65" s="432"/>
      <c r="G65" s="432"/>
      <c r="H65" s="432"/>
      <c r="I65" s="432"/>
      <c r="J65" s="432"/>
    </row>
  </sheetData>
  <sheetProtection password="B53E" sheet="1" objects="1" scenarios="1"/>
  <mergeCells count="61">
    <mergeCell ref="B61:J61"/>
    <mergeCell ref="B48:P48"/>
    <mergeCell ref="B49:S49"/>
    <mergeCell ref="B50:R50"/>
    <mergeCell ref="B51:J51"/>
    <mergeCell ref="B52:J52"/>
    <mergeCell ref="B62:P62"/>
    <mergeCell ref="B63:S63"/>
    <mergeCell ref="B64:R64"/>
    <mergeCell ref="B65:J65"/>
    <mergeCell ref="Q1:R1"/>
    <mergeCell ref="B54:L54"/>
    <mergeCell ref="A56:J56"/>
    <mergeCell ref="B57:J57"/>
    <mergeCell ref="B58:P58"/>
    <mergeCell ref="A60:J60"/>
    <mergeCell ref="A53:J53"/>
    <mergeCell ref="B41:K41"/>
    <mergeCell ref="B42:J42"/>
    <mergeCell ref="B43:J43"/>
    <mergeCell ref="B44:J44"/>
    <mergeCell ref="A46:J46"/>
    <mergeCell ref="B47:J47"/>
    <mergeCell ref="A34:J34"/>
    <mergeCell ref="B35:J35"/>
    <mergeCell ref="B36:P36"/>
    <mergeCell ref="B37:S37"/>
    <mergeCell ref="B39:J39"/>
    <mergeCell ref="B40:M40"/>
    <mergeCell ref="B38:N38"/>
    <mergeCell ref="B33:K33"/>
    <mergeCell ref="B13:J13"/>
    <mergeCell ref="B28:P28"/>
    <mergeCell ref="B16:J16"/>
    <mergeCell ref="B19:J19"/>
    <mergeCell ref="B21:J21"/>
    <mergeCell ref="B22:K22"/>
    <mergeCell ref="B23:J23"/>
    <mergeCell ref="B24:J24"/>
    <mergeCell ref="A26:J26"/>
    <mergeCell ref="B27:J27"/>
    <mergeCell ref="B20:M20"/>
    <mergeCell ref="B29:S29"/>
    <mergeCell ref="B30:J30"/>
    <mergeCell ref="B31:J31"/>
    <mergeCell ref="B32:J32"/>
    <mergeCell ref="B12:J12"/>
    <mergeCell ref="K1:L1"/>
    <mergeCell ref="M1:N1"/>
    <mergeCell ref="B17:N17"/>
    <mergeCell ref="B18:N18"/>
    <mergeCell ref="A15:J15"/>
    <mergeCell ref="A2:J3"/>
    <mergeCell ref="A4:J4"/>
    <mergeCell ref="B5:J5"/>
    <mergeCell ref="B6:J6"/>
    <mergeCell ref="B7:J7"/>
    <mergeCell ref="B8:J8"/>
    <mergeCell ref="B9:J9"/>
    <mergeCell ref="B10:J10"/>
    <mergeCell ref="B11:N11"/>
  </mergeCells>
  <pageMargins left="0.7" right="0.7" top="0.75" bottom="0.75" header="0.3" footer="0.3"/>
  <pageSetup orientation="portrait" horizontalDpi="0" verticalDpi="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52"/>
  <dimension ref="K1:T4"/>
  <sheetViews>
    <sheetView showGridLines="0" zoomScale="90" zoomScaleNormal="90" workbookViewId="0"/>
  </sheetViews>
  <sheetFormatPr baseColWidth="10" defaultRowHeight="16"/>
  <cols>
    <col min="11" max="11" width="2.6640625" customWidth="1"/>
  </cols>
  <sheetData>
    <row r="1" spans="11:20" ht="72" customHeight="1">
      <c r="K1" s="380" t="s">
        <v>66</v>
      </c>
      <c r="L1" s="381"/>
      <c r="M1" s="382"/>
      <c r="N1" s="382"/>
      <c r="O1" s="1"/>
      <c r="Q1" s="9"/>
      <c r="R1" s="10"/>
      <c r="S1" s="434"/>
      <c r="T1" s="434"/>
    </row>
    <row r="2" spans="11:20" ht="19" customHeight="1">
      <c r="K2" s="20"/>
      <c r="P2" s="435"/>
      <c r="Q2" s="1"/>
      <c r="R2" s="11"/>
      <c r="S2" s="11"/>
    </row>
    <row r="3" spans="11:20" ht="16" customHeight="1">
      <c r="K3" s="382"/>
      <c r="P3" s="435"/>
      <c r="R3" s="11"/>
      <c r="S3" s="11"/>
    </row>
    <row r="4" spans="11:20" ht="16" customHeight="1">
      <c r="K4" s="382"/>
      <c r="P4" s="435"/>
      <c r="R4" s="11"/>
      <c r="S4" s="11"/>
    </row>
  </sheetData>
  <sheetProtection password="B53E" sheet="1" objects="1" scenarios="1" selectLockedCells="1" selectUnlockedCells="1"/>
  <mergeCells count="5">
    <mergeCell ref="S1:T1"/>
    <mergeCell ref="P2:P4"/>
    <mergeCell ref="K3:K4"/>
    <mergeCell ref="K1:L1"/>
    <mergeCell ref="M1:N1"/>
  </mergeCells>
  <pageMargins left="0.70866141732283472" right="0.70866141732283472" top="0.74803149606299213" bottom="0.74803149606299213" header="0.31496062992125984" footer="0.31496062992125984"/>
  <pageSetup paperSize="9" orientation="landscape"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24</vt:i4>
      </vt:variant>
    </vt:vector>
  </HeadingPairs>
  <TitlesOfParts>
    <vt:vector size="24" baseType="lpstr">
      <vt:lpstr>Portada</vt:lpstr>
      <vt:lpstr>Contenido</vt:lpstr>
      <vt:lpstr>Metodologia</vt:lpstr>
      <vt:lpstr>Información del Corte</vt:lpstr>
      <vt:lpstr>Empresas Participantes</vt:lpstr>
      <vt:lpstr>Valoración</vt:lpstr>
      <vt:lpstr>Mapeo de cargos</vt:lpstr>
      <vt:lpstr>Data Empresa</vt:lpstr>
      <vt:lpstr>Analisis de Equidad Interna </vt:lpstr>
      <vt:lpstr>Analisis de Dispersión</vt:lpstr>
      <vt:lpstr>Analisis de Equidad Interna</vt:lpstr>
      <vt:lpstr>Market Analyzer</vt:lpstr>
      <vt:lpstr>Análisis de Competitividad</vt:lpstr>
      <vt:lpstr>Mapa de Calor</vt:lpstr>
      <vt:lpstr>Distribución de Compensación</vt:lpstr>
      <vt:lpstr>Propuesta de Ajuste</vt:lpstr>
      <vt:lpstr>ABC (Propuesta de Ajuste)</vt:lpstr>
      <vt:lpstr>Simulador de Ajuste Salarial</vt:lpstr>
      <vt:lpstr>Data</vt:lpstr>
      <vt:lpstr>Data Mercado</vt:lpstr>
      <vt:lpstr>Acerca de AC Consulting</vt:lpstr>
      <vt:lpstr>Acerca de AC Consulting </vt:lpstr>
      <vt:lpstr>Portafolio de Productos</vt:lpstr>
      <vt:lpstr>Contacto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Julio Contreras</cp:lastModifiedBy>
  <cp:lastPrinted>2026-05-19T21:45:18Z</cp:lastPrinted>
  <dcterms:created xsi:type="dcterms:W3CDTF">2019-08-15T15:58:23Z</dcterms:created>
  <dcterms:modified xsi:type="dcterms:W3CDTF">2026-10-18T03:57:15Z</dcterms:modified>
</cp:coreProperties>
</file>